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3" codeName="{4D1C537B-E38A-612A-F078-A93A15B4B7F4}"/>
  <workbookPr showInkAnnotation="0" codeName="ThisWorkbook"/>
  <mc:AlternateContent xmlns:mc="http://schemas.openxmlformats.org/markup-compatibility/2006">
    <mc:Choice Requires="x15">
      <x15ac:absPath xmlns:x15ac="http://schemas.microsoft.com/office/spreadsheetml/2010/11/ac" url="/Users/enriquebarliza/Desktop/CMA-DT-188-2020./"/>
    </mc:Choice>
  </mc:AlternateContent>
  <xr:revisionPtr revIDLastSave="0" documentId="8_{31E7F555-65EC-994F-B0D6-DB4C00BD63D0}" xr6:coauthVersionLast="46" xr6:coauthVersionMax="46" xr10:uidLastSave="{00000000-0000-0000-0000-000000000000}"/>
  <bookViews>
    <workbookView xWindow="0" yWindow="0" windowWidth="28800" windowHeight="18000" tabRatio="690" firstSheet="3" activeTab="12" xr2:uid="{00000000-000D-0000-FFFF-FFFF00000000}"/>
  </bookViews>
  <sheets>
    <sheet name="PRESUPUESTOS" sheetId="1" r:id="rId1"/>
    <sheet name="PROPONENTES" sheetId="2" r:id="rId2"/>
    <sheet name="INTEGRANTES" sheetId="21" r:id="rId3"/>
    <sheet name="EXP. ESP." sheetId="16" r:id="rId4"/>
    <sheet name="SMMLV CTOS EXT" sheetId="41" state="veryHidden" r:id="rId5"/>
    <sheet name="PON.EXP.ESP." sheetId="23" r:id="rId6"/>
    <sheet name="VIN.PERS.DISC." sheetId="43" r:id="rId7"/>
    <sheet name="APOYO A IND. NAL." sheetId="25" r:id="rId8"/>
    <sheet name="RESUMEN" sheetId="27" r:id="rId9"/>
    <sheet name="SMMLV" sheetId="17" state="veryHidden" r:id="rId10"/>
    <sheet name="DEPENDENCIAS" sheetId="12" state="veryHidden" r:id="rId11"/>
    <sheet name="HAB.GEN." sheetId="40" r:id="rId12"/>
    <sheet name="RESUMENGEN" sheetId="39" r:id="rId13"/>
    <sheet name="VERIFICACIÓN" sheetId="31" state="veryHidden" r:id="rId14"/>
    <sheet name="LISTAS" sheetId="26" state="veryHidden" r:id="rId15"/>
  </sheets>
  <externalReferences>
    <externalReference r:id="rId16"/>
    <externalReference r:id="rId17"/>
    <externalReference r:id="rId18"/>
    <externalReference r:id="rId19"/>
    <externalReference r:id="rId20"/>
    <externalReference r:id="rId21"/>
  </externalReferences>
  <definedNames>
    <definedName name="APOYONAL" localSheetId="4">[1]LISTAS!$H$2:$H$6</definedName>
    <definedName name="APOYONAL">LISTAS!$H$2:$H$6</definedName>
    <definedName name="_xlnm.Print_Area" localSheetId="11">'HAB.GEN.'!$A$1:$M$54</definedName>
    <definedName name="_xlnm.Print_Area" localSheetId="5">'PON.EXP.ESP.'!$A$1:$J$63</definedName>
    <definedName name="_xlnm.Print_Area" localSheetId="8">RESUMEN!$B$1:$J$49</definedName>
    <definedName name="_xlnm.Print_Area" localSheetId="12">RESUMENGEN!$B$1:$J$49</definedName>
    <definedName name="CONDANCHOC">LISTAS!$O$2:$O$4</definedName>
    <definedName name="CONDCUMEXP">LISTAS!$P$2:$P$3</definedName>
    <definedName name="CONDVIAURBANA">LISTAS!$O$2:$O$4</definedName>
    <definedName name="CONSORCIO">LISTAS!$C$2:$C$4</definedName>
    <definedName name="CUMPCTONACIONAL">LISTAS!$L$2:$L$4</definedName>
    <definedName name="CUMPLIMIENTO">LISTAS!$E$2:$E$3</definedName>
    <definedName name="CUMPLIMIENTOPC">LISTAS!$J$2:$J$4</definedName>
    <definedName name="DEPENDENCAS">[2]DEPENDENCIAS!$B$2:$B$21</definedName>
    <definedName name="DEPENDENCIAS">LISTAS!$B$2:$B$22</definedName>
    <definedName name="DISCAPACITADOS">SMMLV!$M$3:$M$4</definedName>
    <definedName name="EJECUCIONCTO">LISTAS!$N$2:$N$3</definedName>
    <definedName name="EJES">[3]LISTAS!$K$2:$K$5</definedName>
    <definedName name="Estado">LISTAS!$G$2:$G$3</definedName>
    <definedName name="EXPREQVTD">'[4]EXP. ESP.'!$Y$44</definedName>
    <definedName name="FechaCierre" localSheetId="4">[1]PRESUPUESTOS!$H$21</definedName>
    <definedName name="FechaCierre">PRESUPUESTOS!$M$22</definedName>
    <definedName name="FMINEXP" localSheetId="4">[1]PRESUPUESTOS!$H$20</definedName>
    <definedName name="FMINEXP">PRESUPUESTOS!$M$21</definedName>
    <definedName name="HABILIDAD">LISTAS!$K$2:$K$4</definedName>
    <definedName name="NUMMAXCONT">PRESUPUESTOS!$M$27</definedName>
    <definedName name="NUMMINCONT">PRESUPUESTOS!$L$27</definedName>
    <definedName name="NUMMOD" localSheetId="4">[1]PRESUPUESTOS!$B$16</definedName>
    <definedName name="NUMMOD">PRESUPUESTOS!$B$16</definedName>
    <definedName name="NUMPROPHAB">'PON.EXP.ESP.'!$J$24</definedName>
    <definedName name="NUMPROPMOD">PRESUPUESTOS!$O$16</definedName>
    <definedName name="PAVIMENTO">[5]LISTAS!$R$2:$R$7</definedName>
    <definedName name="PLAZOMOD" localSheetId="4">[1]PRESUPUESTOS!$F$16</definedName>
    <definedName name="PLAZOMOD">PRESUPUESTOS!$K$16</definedName>
    <definedName name="PMFOMOD" localSheetId="4">[1]PRESUPUESTOS!$G$16</definedName>
    <definedName name="PMFOMOD">PRESUPUESTOS!$L$16</definedName>
    <definedName name="PORCE">LISTAS!$S$2:$S$7</definedName>
    <definedName name="PORCPMFOMOD">PRESUPUESTOS!$M$16</definedName>
    <definedName name="PORCREQUERIDO" localSheetId="4">[1]PRESUPUESTOS!$J$16</definedName>
    <definedName name="PORCREQUERIDO">PRESUPUESTOS!$Q$16</definedName>
    <definedName name="PORCREQUERIDOINT">PRESUPUESTOS!$P$16</definedName>
    <definedName name="PORPMFOMOD">'[4]HAB.EXP.ESP.'!$F$18</definedName>
    <definedName name="POSMMLV">PRESUPUESTOS!$J$16</definedName>
    <definedName name="PPHMOD">'[6]PON.EXP.ESP.'!$E$21</definedName>
    <definedName name="PTJEEXPESP1" localSheetId="4">[1]PRESUPUESTOS!$D$26</definedName>
    <definedName name="PTJEEXPESP1">[6]PRESUPUESTOS!$D$26</definedName>
    <definedName name="PTJEEXPESP2" localSheetId="4">[1]PRESUPUESTOS!$E$26</definedName>
    <definedName name="PTJEEXPESP2">PRESUPUESTOS!$J$27</definedName>
    <definedName name="PTJEEXPESPUNI">[4]PRESUPUESTOS!$D$26</definedName>
    <definedName name="PTJETOTAL">PRESUPUESTOS!$K$27</definedName>
    <definedName name="RELACIONPO">'[4]HAB.EXP.ESP.'!$F$20</definedName>
    <definedName name="SALACTUAL" localSheetId="4">[1]SMMLV!$D$35</definedName>
    <definedName name="SALACTUAL">SMMLV!$H$10</definedName>
    <definedName name="SUSPEN">[4]LISTAS!$P$2:$P$3</definedName>
    <definedName name="TAMAÑOEMP">LISTAS!$I$2:$I$6</definedName>
    <definedName name="TIPODEVIA">LISTAS!$Q$2:$Q$7</definedName>
    <definedName name="TIPOPAV">[6]LISTAS!$N$2:$N$8</definedName>
    <definedName name="TIPOPAVIMENTO">LISTAS!$R$2:$R$6</definedName>
    <definedName name="_xlnm.Print_Titles" localSheetId="7">'APOYO A IND. NAL.'!$1:$18</definedName>
    <definedName name="_xlnm.Print_Titles" localSheetId="8">RESUMEN!$1:$19</definedName>
    <definedName name="_xlnm.Print_Titles" localSheetId="12">RESUMENGEN!$1:$19</definedName>
    <definedName name="_xlnm.Print_Titles" localSheetId="6">'VIN.PERS.DISC.'!$1:$18</definedName>
    <definedName name="TOTALPTJEEXES">PRESUPUESTOS!$K$27</definedName>
    <definedName name="Z_098B2E87_9C52_4BA2_B1C3_E2EE72C3347E_.wvu.Rows" localSheetId="1" hidden="1">PROPONENTES!#REF!</definedName>
    <definedName name="Z_5A13C38E_C765_461C_8416_6F71B9B5782E_.wvu.PrintArea" localSheetId="10" hidden="1">DEPENDENCIAS!#REF!</definedName>
    <definedName name="Z_5C1A9AEF_CD7F_43E2_BF95_F3A089BEC7D3_.wvu.PrintArea" localSheetId="0" hidden="1">PRESUPUESTOS!$B$1:$M$41</definedName>
    <definedName name="Z_5C1A9AEF_CD7F_43E2_BF95_F3A089BEC7D3_.wvu.PrintArea" localSheetId="1" hidden="1">PROPONENTES!$B$1:$E$37</definedName>
  </definedNames>
  <calcPr calcId="191029"/>
  <customWorkbookViews>
    <customWorkbookView name="Diego Alexander Ramirez Cruz - Vista personalizada" guid="{DE67EBC3-31FE-423B-B030-1FFACB67D900}" mergeInterval="0" personalView="1" maximized="1" windowWidth="1362" windowHeight="523" tabRatio="690" activeSheetId="1"/>
    <customWorkbookView name="Oscar Javier Salamanca - Vista personalizada" guid="{098B2E87-9C52-4BA2-B1C3-E2EE72C3347E}" mergeInterval="0" personalView="1" maximized="1" windowWidth="1362" windowHeight="543" tabRatio="894"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1" i="17" l="1"/>
  <c r="E43" i="17"/>
  <c r="E42" i="17"/>
  <c r="E40" i="17" l="1"/>
  <c r="E39" i="17" l="1"/>
  <c r="E38" i="17"/>
  <c r="E37" i="17"/>
  <c r="E36" i="17"/>
  <c r="F6" i="4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C14" i="31"/>
  <c r="F18" i="31" s="1"/>
  <c r="I3" i="31"/>
  <c r="F12" i="31" s="1"/>
  <c r="F14" i="31" s="1"/>
  <c r="F2" i="31"/>
  <c r="F3" i="31" s="1"/>
  <c r="C8" i="31"/>
  <c r="B4" i="2"/>
  <c r="B3" i="2"/>
  <c r="B6" i="2"/>
  <c r="B7" i="2"/>
  <c r="G10" i="17"/>
  <c r="H10" i="17" s="1"/>
  <c r="B11" i="2"/>
  <c r="B2" i="2"/>
  <c r="F20" i="31" l="1"/>
  <c r="B9" i="2"/>
  <c r="F4" i="31"/>
  <c r="L12" i="31"/>
  <c r="I7" i="41"/>
  <c r="I2" i="31" l="1"/>
  <c r="I12" i="31" s="1"/>
  <c r="I14" i="31" s="1"/>
  <c r="I18" i="31"/>
  <c r="I20" i="3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0F00-000001000000}">
      <text>
        <r>
          <rPr>
            <b/>
            <sz val="9"/>
            <color indexed="81"/>
            <rFont val="Tahoma"/>
            <family val="2"/>
          </rPr>
          <t>Indicar número de contratos válidos.</t>
        </r>
      </text>
    </comment>
    <comment ref="C10" authorId="0" shapeId="0" xr:uid="{00000000-0006-0000-0F00-000002000000}">
      <text>
        <r>
          <rPr>
            <b/>
            <sz val="9"/>
            <color indexed="81"/>
            <rFont val="Tahoma"/>
            <family val="2"/>
          </rPr>
          <t>Indicar manualmente el número de propuestas hábiles.</t>
        </r>
      </text>
    </comment>
    <comment ref="F10" authorId="0" shapeId="0" xr:uid="{00000000-0006-0000-0F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0F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0F00-000005000000}">
      <text>
        <r>
          <rPr>
            <b/>
            <sz val="9"/>
            <color indexed="81"/>
            <rFont val="Tahoma"/>
            <family val="2"/>
          </rPr>
          <t>Indicar manualmente la suma de promedios de propuestas hábiles.</t>
        </r>
      </text>
    </comment>
  </commentList>
</comments>
</file>

<file path=xl/sharedStrings.xml><?xml version="1.0" encoding="utf-8"?>
<sst xmlns="http://schemas.openxmlformats.org/spreadsheetml/2006/main" count="3849" uniqueCount="956">
  <si>
    <t>INSTITUTO NACIONAL DE VÍAS</t>
  </si>
  <si>
    <t>DIRECCIÓN GENERAL</t>
  </si>
  <si>
    <t>SECRETARIA GENERAL ADMINISTRATIVA - SUBDIRECCION ADMINISTRATIVA</t>
  </si>
  <si>
    <t>No.</t>
  </si>
  <si>
    <t>SECRETARIA GENERAL TECNICA - SUBDIRECCION RED NACIONAL DE CARRETERAS</t>
  </si>
  <si>
    <t>SECRETARIA GENERAL TECNICA - SUBDIRECCION RED TERCIARIA Y FERREA</t>
  </si>
  <si>
    <t>CUMPLE</t>
  </si>
  <si>
    <t>DIRECCION GENERAL - OFICINA DE PREVENCION Y ATENCION DE EMERGENCIAS</t>
  </si>
  <si>
    <t>SECRETARIA GENERAL TECNICA - SUBDIRECCION DE APOYO TECNICO</t>
  </si>
  <si>
    <t>SECRETARIA GENERAL TECNICA - SUBDIRECCION DE MEDIO AMBIENTE Y GESTION SOCIAL</t>
  </si>
  <si>
    <t>SECRETARIA GENERAL TECNICA - SUBDIRECCION MARITIMA Y FLUVIAL</t>
  </si>
  <si>
    <t>SECRETARIA GENERAL TECNICA - DIRECCIONES TERRITORIALES</t>
  </si>
  <si>
    <t>SECRETARIA GENERAL ADMINISTRATIVA - SUBDIRECCION FINANCIERA</t>
  </si>
  <si>
    <t>ID</t>
  </si>
  <si>
    <t>DEPENDENCIAS</t>
  </si>
  <si>
    <t>PLAZO</t>
  </si>
  <si>
    <t>PROPONENTE</t>
  </si>
  <si>
    <t>Contrato o Resolución</t>
  </si>
  <si>
    <t>Integrante que aporta experiencia</t>
  </si>
  <si>
    <t>Objeto</t>
  </si>
  <si>
    <t>PERIODO</t>
  </si>
  <si>
    <t>SMLM</t>
  </si>
  <si>
    <t>OBSERVACIONES A LOS CONTRATOS</t>
  </si>
  <si>
    <t>PUNTAJE</t>
  </si>
  <si>
    <t>NO</t>
  </si>
  <si>
    <t>SI</t>
  </si>
  <si>
    <t>VALIDEZ</t>
  </si>
  <si>
    <t>MODULO</t>
  </si>
  <si>
    <t>CUADRO No. 1</t>
  </si>
  <si>
    <t>FECHA ACTUAL</t>
  </si>
  <si>
    <t>SALARIO ACTUAL</t>
  </si>
  <si>
    <t>CUMPLIMIENTO</t>
  </si>
  <si>
    <t>NO CUMPLE</t>
  </si>
  <si>
    <t>APOYONAL</t>
  </si>
  <si>
    <t>100% NACIONALES</t>
  </si>
  <si>
    <t>NACIONAL Y EXTRANJERO</t>
  </si>
  <si>
    <t>100% EXTRANJEROS</t>
  </si>
  <si>
    <t>NO PONDERABLE</t>
  </si>
  <si>
    <t>PROPUESTA No.</t>
  </si>
  <si>
    <t>CUENTA</t>
  </si>
  <si>
    <t>FECHA DE CIERRE DEL PROCESO</t>
  </si>
  <si>
    <t>PRESUPUESTO OFICIAL</t>
  </si>
  <si>
    <t>REQUISITOS PONDERABLES</t>
  </si>
  <si>
    <t>CRITERIOS DE EXPERIENCIA ESPECIFICA</t>
  </si>
  <si>
    <t>EXPGEN</t>
  </si>
  <si>
    <t>HÁBIL</t>
  </si>
  <si>
    <t>NO HÁBIL</t>
  </si>
  <si>
    <t>OBJETO</t>
  </si>
  <si>
    <t>RECIPROCIDAD Y APOYO A LA INDUSTRIA NACIONAL</t>
  </si>
  <si>
    <t>CASO</t>
  </si>
  <si>
    <t>CUADRO No. 2</t>
  </si>
  <si>
    <t>PROPONENTE:</t>
  </si>
  <si>
    <t>FECHA MÍNIMA PARA ACREDITACIÓN DE EXPERIENCIA ESPECÍFICA</t>
  </si>
  <si>
    <t>TOTAL PUNTAJE POR EXPERIENCIA ESPECÍFICA</t>
  </si>
  <si>
    <t>NÚMERO MÁXIMO DE CONTRATOS</t>
  </si>
  <si>
    <t>NÚMERO DE INTEGRANTES</t>
  </si>
  <si>
    <t>EVALUACIÓN DE LA EXPERIENCIA ESPECÍFICA</t>
  </si>
  <si>
    <t>No. De orden</t>
  </si>
  <si>
    <t>Entidad</t>
  </si>
  <si>
    <t>Formas de Ejecución</t>
  </si>
  <si>
    <t>Aceptación Experiencia General (SI/NO)</t>
  </si>
  <si>
    <t>Fecha de Iniciacion
(DD-MM-AA)</t>
  </si>
  <si>
    <t>Tiempo de Suspensión
(Meses)</t>
  </si>
  <si>
    <t>Fecha de Terminacion
(DD-MM-AA)</t>
  </si>
  <si>
    <t>Tiempo Total Empleado
(Meses)</t>
  </si>
  <si>
    <t>VFA</t>
  </si>
  <si>
    <t>Contratante</t>
  </si>
  <si>
    <t>I,C,UT</t>
  </si>
  <si>
    <t>Participacion
(%)</t>
  </si>
  <si>
    <t>A1</t>
  </si>
  <si>
    <t>Fecha Cierre</t>
  </si>
  <si>
    <t>Fecha Mínima</t>
  </si>
  <si>
    <t>EVALUACIÓN CRITERIOS DE EXPERIENCIA ESPECÍFICA</t>
  </si>
  <si>
    <t>MÓDULO</t>
  </si>
  <si>
    <t>OBJETO DEL MÓDULO</t>
  </si>
  <si>
    <t xml:space="preserve"> </t>
  </si>
  <si>
    <t>OBSERVACIONES GENERALES</t>
  </si>
  <si>
    <t>ESPECIALISTA EN AMBIENTAL</t>
  </si>
  <si>
    <t>Porcentaje de participación para este proceso(%)</t>
  </si>
  <si>
    <t>NUMERO</t>
  </si>
  <si>
    <t>CUADRO No. 3</t>
  </si>
  <si>
    <t>PLAZO TOTAL APORTADO</t>
  </si>
  <si>
    <t>VFA TOTAL APORTADO</t>
  </si>
  <si>
    <t>(SMMLV)</t>
  </si>
  <si>
    <t>PFMO</t>
  </si>
  <si>
    <t>Puntaje por Plazo</t>
  </si>
  <si>
    <t>COL pesos $</t>
  </si>
  <si>
    <t>SMMLV</t>
  </si>
  <si>
    <t>Meses</t>
  </si>
  <si>
    <t>smmlv / mes</t>
  </si>
  <si>
    <t>LISTADO DE PROPONENTES</t>
  </si>
  <si>
    <t>PROPUESTA</t>
  </si>
  <si>
    <t>PROPONENTES</t>
  </si>
  <si>
    <t>NOMBRE O RAZÓN SOCIAL</t>
  </si>
  <si>
    <t>CONFORMACIÓN DE LOS PROPONENTES</t>
  </si>
  <si>
    <t>A2</t>
  </si>
  <si>
    <t>INTEGRANTE</t>
  </si>
  <si>
    <t>PROMEDIO DE FACTURACIÓN PARA CONSORCIO O UNIÓN TEMPORAL</t>
  </si>
  <si>
    <t>NÚMERO DE INTEGRANTES DEL CONSORCIO O UNIÓN TEMPORAL</t>
  </si>
  <si>
    <t>TIPO DE ASOCIACIÓN</t>
  </si>
  <si>
    <t>PORCENTAJE DE PARTICIPACIÓN</t>
  </si>
  <si>
    <t>NÚMERO MÍNIMO DE CONTRATOS</t>
  </si>
  <si>
    <t>CONDICIÓN CUMPLIMIENTO</t>
  </si>
  <si>
    <t>A3</t>
  </si>
  <si>
    <t>CONDICIÓN PARA EL CONSORCIO O UNIÓN TEMPORAL</t>
  </si>
  <si>
    <t>¿CORRESPONDE A UN CONSORCIO O UNIÓN TEMPORAL?</t>
  </si>
  <si>
    <t>¿CUMPLE CON EL REQUISITO ESTABLECIDO PARA LA ESTRUCTURA PLURAL?</t>
  </si>
  <si>
    <t>NUMERO DE CONTRATOS ACREDITADOS VÁLIDOS</t>
  </si>
  <si>
    <t>Número de Contratos =</t>
  </si>
  <si>
    <t>MÓDULO EVALUADO</t>
  </si>
  <si>
    <t>Puntaje máximo</t>
  </si>
  <si>
    <t>Puntaje mínimo</t>
  </si>
  <si>
    <t>No. DE PROPUESTA</t>
  </si>
  <si>
    <t>PONDERACIÓN DE LA EXPERIENCIA ESPECÍFICA</t>
  </si>
  <si>
    <t>NÚMERO DE CONTRATOS ACREDITADOS VÁLIDOS</t>
  </si>
  <si>
    <t>(n)</t>
  </si>
  <si>
    <t>PUNTAJE OBTENIDO</t>
  </si>
  <si>
    <t>(Puntos)</t>
  </si>
  <si>
    <t xml:space="preserve"> PONDERACIÓN APOYO A LA INDUSTRIA NACIONAL</t>
  </si>
  <si>
    <t>Propuesta No.</t>
  </si>
  <si>
    <t>PRESUPUESTO DEL MÓDULO</t>
  </si>
  <si>
    <t>PROFESIONALES REQUERIDOS</t>
  </si>
  <si>
    <t>TIPO D_K</t>
  </si>
  <si>
    <t>Estado</t>
  </si>
  <si>
    <t>CONSORCIO O UNION TEMPORAL CON APORTE DE TODOS LOS INTEGRANTES</t>
  </si>
  <si>
    <t>DIRECTOR DE INTERVENTORÍA</t>
  </si>
  <si>
    <t>COMO CONSTRUCTOR</t>
  </si>
  <si>
    <t>PENDIENTE</t>
  </si>
  <si>
    <t>CONSORCIO O UNION TEMPORAL CON APORTE DE INTEGRANTE LIDER</t>
  </si>
  <si>
    <t>INGENIERO RESIDENTE</t>
  </si>
  <si>
    <t>COMO CONSULTOR</t>
  </si>
  <si>
    <t>INTERESADO PERSONA NATURAL O JURIDICA</t>
  </si>
  <si>
    <t>ESPECIALISTA EN GEOTÉCNIA Y/O PAVIMENTOS</t>
  </si>
  <si>
    <t>COMO PROVEDOR</t>
  </si>
  <si>
    <t>ESPECIALISTA EN HIDROLOGÍA</t>
  </si>
  <si>
    <t xml:space="preserve">ESPECIALISTA EN VIAS </t>
  </si>
  <si>
    <t>INGENIERO AUXILIAR</t>
  </si>
  <si>
    <t>PROFESIONAL DE ASEGURAMIENTO O GESTIÓN DE LA CALIDAD</t>
  </si>
  <si>
    <t>AUDITOR INTERNO DE CALIDAD</t>
  </si>
  <si>
    <t>Cuenta</t>
  </si>
  <si>
    <t>PUNTAJES</t>
  </si>
  <si>
    <t>PUNTAJE TOTAL</t>
  </si>
  <si>
    <t>OBSERVACIONES</t>
  </si>
  <si>
    <t>APOYO A LA INDUSTRIA NACIONAL</t>
  </si>
  <si>
    <t>Valor del Módulo</t>
  </si>
  <si>
    <t>Plazo del Módulo</t>
  </si>
  <si>
    <t>No. del Proponente</t>
  </si>
  <si>
    <t>No. del Contrato</t>
  </si>
  <si>
    <t>No. Proponente</t>
  </si>
  <si>
    <t>No. Contrato</t>
  </si>
  <si>
    <t>TAMAÑOEMP</t>
  </si>
  <si>
    <t>PEQUEÑA EMPRESA</t>
  </si>
  <si>
    <t>MEDIANA EMPRESA</t>
  </si>
  <si>
    <t>MICRO EMPRESA</t>
  </si>
  <si>
    <t>PARAMETROS PARA LA PONDERACIÓN</t>
  </si>
  <si>
    <t>Relación PO</t>
  </si>
  <si>
    <t>Propuestas Presentadas al Módulo</t>
  </si>
  <si>
    <t>Número de Propuestas Presentadas al Módulo</t>
  </si>
  <si>
    <t>(Hábil / No Hábil)</t>
  </si>
  <si>
    <t>Relación PFMT / PMFO</t>
  </si>
  <si>
    <t>CALIFICACIÓN DEFINITIVA</t>
  </si>
  <si>
    <t>% Solicitado</t>
  </si>
  <si>
    <t>Vprop</t>
  </si>
  <si>
    <t>Presupuesto en SMMLV</t>
  </si>
  <si>
    <t>PMFO del Módulo</t>
  </si>
  <si>
    <t>% Requerido de PMFO</t>
  </si>
  <si>
    <t>Número de Propuestas Hábiles</t>
  </si>
  <si>
    <t>Suma Promedios Propuestas Hábiles</t>
  </si>
  <si>
    <t>3 * Plazo Oficial</t>
  </si>
  <si>
    <t>Contratos Válidos del Proponente</t>
  </si>
  <si>
    <t>HABILIDAD POR PLAZOS</t>
  </si>
  <si>
    <t>Plazo promedio acreditado por el proponente</t>
  </si>
  <si>
    <t>¿Plazo acreditado es mayor a 3 veces el Plazo Oficial del Módulo?</t>
  </si>
  <si>
    <t>¿El proponente es Hábil?</t>
  </si>
  <si>
    <t>HABILIDAD POR PMFT</t>
  </si>
  <si>
    <t>PFMT promedio acreditado por el proponente</t>
  </si>
  <si>
    <t>¿La relación PFMT/PMFO es mayor a la Relación PO del Módulo?</t>
  </si>
  <si>
    <t>PONDERACIÓN POR PLAZOS</t>
  </si>
  <si>
    <t>PONDERACIÓN POR PMFT</t>
  </si>
  <si>
    <t>Valor Pph</t>
  </si>
  <si>
    <t>Puntaje Máx Plazo</t>
  </si>
  <si>
    <t>Puntaje Max PFM</t>
  </si>
  <si>
    <t>¿Plazo acreditado es igual, mayor o menor a pph?</t>
  </si>
  <si>
    <t>¿PFMT acreditado es igual, mayor o menor a % Requerido de PMFO?</t>
  </si>
  <si>
    <t>Puntaje por PFMT</t>
  </si>
  <si>
    <t>HABILIDAD</t>
  </si>
  <si>
    <t>RECHAZO</t>
  </si>
  <si>
    <t>CUADRO No. 9</t>
  </si>
  <si>
    <t>RESUMEN DE HABILIDAD Y PONDERACIÓN DEFINITIVA A LOS CRITERIOS DE EVALUACIÓN</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</si>
  <si>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</si>
  <si>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</si>
  <si>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</si>
  <si>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</si>
  <si>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</si>
  <si>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</si>
  <si>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</si>
  <si>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</si>
  <si>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</si>
  <si>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</si>
  <si>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</si>
  <si>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TÉCNICA</t>
  </si>
  <si>
    <t>DIRECCIÓN OPERATIVA</t>
  </si>
  <si>
    <t>DIRECCIÓN OPERATIVA - GRUPO TÚNEL DE LA LÍNEA</t>
  </si>
  <si>
    <t>DIRECCIÓN DE CONTRATACIÓN</t>
  </si>
  <si>
    <t>CONCURSO DE MÉRITOS ABIERTO</t>
  </si>
  <si>
    <t>Cálculo de Valores de Contratos Ejecutados en el Extranjero</t>
  </si>
  <si>
    <t>Fecha de Terminación del Contrato</t>
  </si>
  <si>
    <t>Valor del Cto en SMMLV</t>
  </si>
  <si>
    <t>RESULTADO DE VALORES DE CONTRATOS EN EL EXTRANJERO, APLICANDO EL REDONDEO</t>
  </si>
  <si>
    <t>Cálculo de Valores de Contratos por Proponente</t>
  </si>
  <si>
    <t>Valor en SMMLV por Contrato</t>
  </si>
  <si>
    <t>Valor del Contrato en SMMLV del Año de Terminación del Contrato</t>
  </si>
  <si>
    <t>Valor del Contrato en Pesos</t>
  </si>
  <si>
    <t>Valor Total Ejecutado del Contrato Afectado por el % de Participación</t>
  </si>
  <si>
    <t>¿LOS CONTRATOS ACREDITADOS CUMPLEN CON LA TOTALIDAD DE LAS CONDICIONES ESTABLECIDAS EN EL PLIEGO PARA LA VALIDEZ DE LA EXPERIENCIA?</t>
  </si>
  <si>
    <t>VERIFICAR</t>
  </si>
  <si>
    <t>Valor Total Ejecutado del Contrato que se encuentra Registrado en el RUP
(SMMLV)</t>
  </si>
  <si>
    <t>EXP.ESPEC.PROF</t>
  </si>
  <si>
    <t>3 AÑOS</t>
  </si>
  <si>
    <t>MAYOR A TRES AÑOS Y MENOR O IGUAL A CUATRO AÑOS</t>
  </si>
  <si>
    <t>MAYOR A CUATRO AÑOS</t>
  </si>
  <si>
    <t>COLOMBIA</t>
  </si>
  <si>
    <t>EXTRANJERO</t>
  </si>
  <si>
    <t>LUGAR DE EJECUCIÓN</t>
  </si>
  <si>
    <t>CONDICION 20%</t>
  </si>
  <si>
    <t>N/A</t>
  </si>
  <si>
    <t>CONDICIÓN AC</t>
  </si>
  <si>
    <t>CONDICIÓN 50% PO</t>
  </si>
  <si>
    <t>CAPACIDAD JURÍDICA</t>
  </si>
  <si>
    <t>CAPACIDAD FINANCIERA</t>
  </si>
  <si>
    <t>CAPACIDAD ORGANIZACIONAL</t>
  </si>
  <si>
    <t>0 - 100</t>
  </si>
  <si>
    <t>NIT</t>
  </si>
  <si>
    <t>AÑO</t>
  </si>
  <si>
    <t>VALOR SMMLV</t>
  </si>
  <si>
    <t>TIPO DE VÍA</t>
  </si>
  <si>
    <t>PRIMARIA</t>
  </si>
  <si>
    <t>SECUNDARIA</t>
  </si>
  <si>
    <t>TERCIARIA</t>
  </si>
  <si>
    <t>URBANA</t>
  </si>
  <si>
    <t>NO APLICA</t>
  </si>
  <si>
    <t>PISTA DE AEROPUERTO</t>
  </si>
  <si>
    <t>RESUMEN DE LA PONDERACIÓN A LOS CRITERIOS DE EVALUACIÓN</t>
  </si>
  <si>
    <t>PUNTAJE POR ACREDITACIÓN DEL VALOR TOTAL EJECUTADO DE LOS CONTRATOS ACREDITADOS</t>
  </si>
  <si>
    <t>CUADRO No. 5</t>
  </si>
  <si>
    <t>CUADRO No. 6</t>
  </si>
  <si>
    <t>HABILIDAD POR PROPONENTE</t>
  </si>
  <si>
    <t>NÚMERO DE PROPUESTAS PRESENTADAS AL PROCESO</t>
  </si>
  <si>
    <t>0 - 10</t>
  </si>
  <si>
    <t>VINCULACIÓN TRABAJADORES CON DISCAPACIDAD EN PLANTA DE PERSONAL</t>
  </si>
  <si>
    <t>CUADRO No. 7</t>
  </si>
  <si>
    <t xml:space="preserve">                                                                                                                                                                                                                                                                                                                                                                                                                                                                                                                                                                                                  </t>
  </si>
  <si>
    <t>PMFO del Módulo (SMMLV / Mes)</t>
  </si>
  <si>
    <t>Habilidad por PFMT</t>
  </si>
  <si>
    <t>Calificación</t>
  </si>
  <si>
    <r>
      <t xml:space="preserve">Relacion </t>
    </r>
    <r>
      <rPr>
        <b/>
        <vertAlign val="subscript"/>
        <sz val="10"/>
        <rFont val="Arial"/>
        <family val="2"/>
      </rPr>
      <t>po</t>
    </r>
  </si>
  <si>
    <t>Porcentaje Requerido</t>
  </si>
  <si>
    <t>TRM DEL DÍA DE PUBLICACIÓN DEL INFORME DE EVALUACIÓN</t>
  </si>
  <si>
    <t>CENTÉSIMAS TRM</t>
  </si>
  <si>
    <t>Vprop mod</t>
  </si>
  <si>
    <t>PFMT APORTADO POR EL PROPONENTE</t>
  </si>
  <si>
    <t>PFMT Acreditado</t>
  </si>
  <si>
    <t>Ponderación por PFMT Acreditado</t>
  </si>
  <si>
    <t>PO del Módulo (SMMLV)</t>
  </si>
  <si>
    <t>*</t>
  </si>
  <si>
    <t>PFMT APORTADO POR INTEGRANTE</t>
  </si>
  <si>
    <t>RELACIÓN DEL PFMT APORTADO POR EL PROPONENTE</t>
  </si>
  <si>
    <t>Ponderación por PFMT</t>
  </si>
  <si>
    <t>CONSORCIO O UNION TEMPORAL</t>
  </si>
  <si>
    <t>¿EL INTEGRANTE ACREDITA LA MAYORÍA DE LA EXPERIENCIA DEL PROPONENTE? (PFM)</t>
  </si>
  <si>
    <t>CUMPLIMIENTO TECNICO
APLICA CON EL MIN 40% DE EXPERIENCIA</t>
  </si>
  <si>
    <t xml:space="preserve">CUMPLIMIENTO JURIDICO
</t>
  </si>
  <si>
    <t>DISCAPACITADOS</t>
  </si>
  <si>
    <t>% DE PARTICIPACION REQUERIDO PARA EL INTEGRANTE QUE APORTALA MAYOR EXPERIENCIA PARA EFECTOS DEL (PFMTc)</t>
  </si>
  <si>
    <t>% REQUERIDO SEGUN TRM PARA AFECTAR EL PFMO</t>
  </si>
  <si>
    <t>CALIFICACIÓN TECNICA</t>
  </si>
  <si>
    <t>EXPERIENCIA GENERAL</t>
  </si>
  <si>
    <t>SI APLICA</t>
  </si>
  <si>
    <t>HABILIDAD DEL PROPONENTE</t>
  </si>
  <si>
    <t>Tipo de Vía Acreditada
(SI APLICA)</t>
  </si>
  <si>
    <t>Tipo de Pavimento
Acreditado
(SI APLICA)</t>
  </si>
  <si>
    <t xml:space="preserve">PROPONENTE </t>
  </si>
  <si>
    <t>TIPOPAVIMENTO</t>
  </si>
  <si>
    <t>ASFALTICO</t>
  </si>
  <si>
    <t>HIDRAULICO</t>
  </si>
  <si>
    <t>ARTICULADO</t>
  </si>
  <si>
    <t>OTRO</t>
  </si>
  <si>
    <t>PORCE</t>
  </si>
  <si>
    <t>PARA DESEMPATE</t>
  </si>
  <si>
    <t>¿EL INTEGRANTE CUMPLE CON PARTICIPAR CON 25% Y ACREDITAR MIN EL 25% DE LA EXPERIENCIA?</t>
  </si>
  <si>
    <t>VINCULACIÓN TRABAJADORES CON DISCAPACIDAD EN PLANTA DE PERSONAL (PARA ASIGNAR PUNTUACION 10 PTOS)</t>
  </si>
  <si>
    <t>CMA-DT-188-2020→MODULO 6</t>
  </si>
  <si>
    <t>INTERVENTORIA PARA LAS OBRAS DE
MEJORAMIENTO, MANTENIMIENTO,
GESTIÓN PREDIAL, SOCIAL Y
AMBIENTAL SOSTENIBLE DEL
CORREDOR VADO HONDO -
LABRANZAGRANDE - YOPAL EN LOS
DEPARTAMENTOS DE BOYACÁ Y
CASANARE, EN MARCO DE LA
REACTIVACIÓN ECONÓMICA, MEDIANTE
EL PROGRAMA DE OBRA PÚBLICA "VIAS PARA LA LEGALIDAD Y LA
REACTIVACIÓN VISIÓN 2030</t>
  </si>
  <si>
    <t>CONSORCIO LABRANZA 1886</t>
  </si>
  <si>
    <t>CONSORCIO VIAL CENTRAL</t>
  </si>
  <si>
    <t>CONSORCIO VIAL 188</t>
  </si>
  <si>
    <t>CONSORCIO INTER VIAS 2021</t>
  </si>
  <si>
    <t>CONSORCIO ECOVISION-188</t>
  </si>
  <si>
    <t>CONSORCIO HUPERNIKAO CORREDOR VIAL</t>
  </si>
  <si>
    <t>CONSORCIO GINPROVIAS VISION 2030 /188</t>
  </si>
  <si>
    <t>CONSORCIO CORREDORES VIALES</t>
  </si>
  <si>
    <t>CONSORCIO INTEGRAL 188- 2020</t>
  </si>
  <si>
    <t>CONSORCIO INTERANDINO VIAL</t>
  </si>
  <si>
    <t>CONSORCIO REACTIVACIONES 2021</t>
  </si>
  <si>
    <t>CONSORCIO ICEACSA - TPF</t>
  </si>
  <si>
    <t>CONSORCIO VIAL USI 2021</t>
  </si>
  <si>
    <t>CONSORCIO VIAL 188-6</t>
  </si>
  <si>
    <t>CONSORCIO AYECOP 188</t>
  </si>
  <si>
    <t>CONSORCIO INTERVENTORIA 188-6</t>
  </si>
  <si>
    <t>CONSORCIO SAINT 1</t>
  </si>
  <si>
    <t>SAVAD INGENIERIA S.A.S</t>
  </si>
  <si>
    <t>ALEX J. OSORIO ARAQUE</t>
  </si>
  <si>
    <t>CGR S.A.S</t>
  </si>
  <si>
    <t>GERMAN BALLESTAS</t>
  </si>
  <si>
    <t>CIAF LTDA INGENIERIA</t>
  </si>
  <si>
    <t xml:space="preserve">GÓMEZCAJIAO Y ASOCIADOS S.AS. </t>
  </si>
  <si>
    <t>JOYCO S.AS.</t>
  </si>
  <si>
    <t>R &amp; Q INGENIERIA COLOMBIA S.A</t>
  </si>
  <si>
    <t>MAB INGENIERÍA DE VALOR
S.A.</t>
  </si>
  <si>
    <t>MS INGENIEROS SL
SUCURSAL EN COLOMBIA</t>
  </si>
  <si>
    <t>MSING S.A.S</t>
  </si>
  <si>
    <t>MS INGENIEROS COLOMBIA
S.A.S</t>
  </si>
  <si>
    <t>GNG INGENIERÍA S.A.S</t>
  </si>
  <si>
    <t>INGENOBRAS CONSTRUCCION Y CONSULTORIA S.A.S - INGENOBRAS</t>
  </si>
  <si>
    <t>GRUPO METRO COLOMBIA S.A.S</t>
  </si>
  <si>
    <t>JOSE MANUEL GUARDO POLO</t>
  </si>
  <si>
    <t>MAURICIO PAEZ GARZON</t>
  </si>
  <si>
    <t>TRIADA MEXICO COLOMBIA</t>
  </si>
  <si>
    <t>GRUPO TECMEDIC S.A.S.</t>
  </si>
  <si>
    <t xml:space="preserve">RUTH ELENA TABARES ZULETA </t>
  </si>
  <si>
    <t>ECG INGENIERIA SAS</t>
  </si>
  <si>
    <t>ESTRUCTURADOR COLOMBIA SAS</t>
  </si>
  <si>
    <t>JET INGENIERIA S.A.S.</t>
  </si>
  <si>
    <t>INGENIERA MASTER S.A.S.</t>
  </si>
  <si>
    <t>HUPERNIKAO INGENIERIA SAS</t>
  </si>
  <si>
    <t>CTO INGENIERIA S.A.S</t>
  </si>
  <si>
    <t>COINCO DE COLOMBIA S.A</t>
  </si>
  <si>
    <t>VIASTOP S.A.S.</t>
  </si>
  <si>
    <t>GINPROCOL S.A.S</t>
  </si>
  <si>
    <t>GINPROSA COLOMBIA S.A.S.</t>
  </si>
  <si>
    <t>ARREDONDO MADRID INGENIEROS CIVILES S.A.S. (AIM S.A.S)</t>
  </si>
  <si>
    <t>ECOVIAS S.A.S.</t>
  </si>
  <si>
    <t>AFA CONSULTORES Y CONSTRUCTORES S.A</t>
  </si>
  <si>
    <t xml:space="preserve"> SALGADO MELENDEZ Y ASOCIADOS INGENIEROS CONSULTORES S.A.S</t>
  </si>
  <si>
    <t>JAHV McGREGOR S.A.S.</t>
  </si>
  <si>
    <t>TOP SUELOS INGENIERÍA S.A.S.</t>
  </si>
  <si>
    <t>GHF INGENIERÍAS Y CONSTRUCCIONES S.A.S</t>
  </si>
  <si>
    <t xml:space="preserve">PAULO EMILIO BRAVO CONSULTORES S.A.S. </t>
  </si>
  <si>
    <t>ESTUDIOS TECNICOS S.A.S.</t>
  </si>
  <si>
    <t>PLANES S.A.S.</t>
  </si>
  <si>
    <t>CEMOSA COLOMBIA</t>
  </si>
  <si>
    <t>ICOEM COLOMBIA S.A.S.</t>
  </si>
  <si>
    <t>HACE INGENIEROS SAS</t>
  </si>
  <si>
    <t>BRAIN INGENIERÍA VIAL S.A.S</t>
  </si>
  <si>
    <t>TPF GETINSA EUROESTUDIOS, SL</t>
  </si>
  <si>
    <t>ICEACSA CONSULTORES SUCURSAL COLOMBIA</t>
  </si>
  <si>
    <t>CONSULTORES DE INGENIERÍA UG21 S.L. SUCURSAL
EN COLOMBIA</t>
  </si>
  <si>
    <t>SERVICIOS DE INGENIERÍA Y CONSTRUCCIÓN SAS -
SERVINC</t>
  </si>
  <si>
    <t>INGENNYA S.A.S.</t>
  </si>
  <si>
    <t>INGELOG CONSULTORES DE INGENIERIA Y
SISTEMAS SA SUCURSAL EN COLOMBIA</t>
  </si>
  <si>
    <t>LATINOCONSULT S.A.S</t>
  </si>
  <si>
    <t>PROYECTOS TECNICOS DE COLOMBIA S. A. S</t>
  </si>
  <si>
    <t>APPLUS NORCONTROL S.L.</t>
  </si>
  <si>
    <t>AYESA INGENIERÍA Y ARQUITECTURA S.A.U. SUCURSAL COLOMBIA</t>
  </si>
  <si>
    <t>COPEBA S.A.S</t>
  </si>
  <si>
    <t>SERVICIOS DE INGENIERIA Y CONSTRUCCIONES SIC S.A.S.</t>
  </si>
  <si>
    <t>CONSULTORIA VIAL S.A.S.</t>
  </si>
  <si>
    <t>MJS INGENIERIA VIAL S.A.S.</t>
  </si>
  <si>
    <t>CONCIVIL S.A.S.</t>
  </si>
  <si>
    <t>INGENIERÍA, CONSULTORÍA Y PLANEACIÓN SA</t>
  </si>
  <si>
    <t>SAITEC S.A SUCURSAL COLOMBIA</t>
  </si>
  <si>
    <t>INGENIERIA Y CONSULTORIA INGECON SAS</t>
  </si>
  <si>
    <t>TERRA INGENIEROS CIVILES S.A.S</t>
  </si>
  <si>
    <t>DEPARTAMENTO DE ARAUCA</t>
  </si>
  <si>
    <t>295 - 2005</t>
  </si>
  <si>
    <t>INTERVENTORIA TÉCNICA, ADMINISTRATIVA, FINANCIERA Y AMBIENTAL A LAS OBRAS DE MEJORAMIENTO, CONSTRUCCIÓN Y PAVIMENTACIÓN DE LA VÍA  ARAUCA-TAME, EN EL SECTOR RÍO LIPA (K111+000) Y COROCORO (K131+000) Y ENTRE PUENTE AGUA LIMON (K136+000) Y LA ANTIOQUEÑA (K151+750), MUNICIPIO DE ARAUCA, DEPARTAMENTO DE ARAUCA</t>
  </si>
  <si>
    <t>C</t>
  </si>
  <si>
    <t>DEPARTAMENTO DEL TOLIMA</t>
  </si>
  <si>
    <t>1215-2015</t>
  </si>
  <si>
    <t>CONTRATAR INTERVENTORIA TECNICA ADMINISTRATIVA, LEGAL,  FINANCIERA, CONTABLE  Y AMBIENTAL DEL MEJORAMIEMTO Y PAVIMENTACION DEL K1+300 AL K4+500 DE LA VIA QUE CONDUCE DEL CRUCE DE VENADILLO - SANTA ISABEL, SECTOR LA SIERRITA EN EL DEPARTAMENTO DEL TOLIMA</t>
  </si>
  <si>
    <t xml:space="preserve">NO </t>
  </si>
  <si>
    <t>INVIAS</t>
  </si>
  <si>
    <t>1699-2004</t>
  </si>
  <si>
    <t>INTERVENTORÍA DE LAS OBRAS DE MEJORAMIENTO Y PAVIMENTACIÓN SECTOR K3+500 - K8+580 Y K6+915 - K6+480 DE LA VARIANTE IPIALES TRAMO 25 NRC.</t>
  </si>
  <si>
    <t>1463-2009</t>
  </si>
  <si>
    <t>INTERVENTORIA TECNICA, LEGAL, FINANCIERA, ADMINISTRATIVA, AMBIENTAL, PREDIAL Y SOCIAL DEL PROYECTO ESTUDIO Y DISEÑOS GESTION SOCIAL, PREDIAL, AMBIENTAL Y MEJORAMIENTO DEL PROYECTO TRANSVERSAL DEL CUSIANA</t>
  </si>
  <si>
    <t>705-2015</t>
  </si>
  <si>
    <t>INTERVENTORIA TECNICA, ADMINISTRATIVA, SOCIAL, PREDIAL, AMBIENTAL MEJORAMIENTO Y PAVIMENTACION DE LA VIA SAN BERNARDO, EL EL DEPARTAMRNTO DE  DEL TOLIMA EN EL DESARROLLO DEL PROYECTO DEL MEJORAMIENTO DE LA RED  VIAL SENCUNDARIA DEL DEPARTAMENTO DEL TOLIMA.</t>
  </si>
  <si>
    <t>2329-2004</t>
  </si>
  <si>
    <t>INTERVENTORÍA PARA EL MEJORAMIENTO Y PAVIMENTACIÓN DE LA CARRETERA CÚCUTA - PAMPLONA - MÁLAGA RUTA 55 TRAMO 5505, SECTOR PR71+ 680 AL PR14+000</t>
  </si>
  <si>
    <t>I</t>
  </si>
  <si>
    <t>INFICALDAS</t>
  </si>
  <si>
    <t>PV 25 - 2011</t>
  </si>
  <si>
    <t>INTERVENTORÍA TÉCNICA, ADMINISTRATIVA, FINANCIERA Y AMBIENTAL DE LOS CONTRATOS DE OBRA DERIVADOS DE LA LICITACIÓN PÚBLICA NO. LP INFICALDAS 017-2010.
"RECONSTRUCCIÓN, PAVIMENTACIÓN Y/O REPAVIMENTACIÓN EN EL TRAMO VICTORIA-MARQUETALIA."</t>
  </si>
  <si>
    <t xml:space="preserve">SI  </t>
  </si>
  <si>
    <t>SECRETARIA DE INFRAESTRUCTURA VIAL Y VALORIZACION CALI</t>
  </si>
  <si>
    <t>SIVV-VA-01-99</t>
  </si>
  <si>
    <t>INTERVENTORÍA CON CONTROL DE CALIDAD DE LA CONSTRUCCIÓN DE LA AVENIDA CIRCUNVALACIÓN ENTRE EL PARQUE DEL ACUEDUCTO Y LA CARRERA 39 Y DEMÁS OBRAS COMPLEMENTARIAS, SECTOR I CARRERA 39 (K0+000-K2+070). BOX COULVERT</t>
  </si>
  <si>
    <t>METROCALI S.A.</t>
  </si>
  <si>
    <t>MC-IT-004-2001</t>
  </si>
  <si>
    <t>INTERVENTORÍA CON CONTROL DE CALIDAD PARA LA CONSTRUCCIÓN DE LA CRA. 70 ENTRE AUTOPISTA SUR (CALLE 10) Y PASOANCHO (CALLE 13) Y DEMÁS OBRAS COMPLEMENTARIAS.</t>
  </si>
  <si>
    <t>PLAN VIAL DEL MUNICIPIO DE PASTO</t>
  </si>
  <si>
    <t>004-CI.1319</t>
  </si>
  <si>
    <t>INTERVENTORÍA TÉCNICA Y ADMINISTRATIVA DE LA CONSTRUCCIÓN DE LA AVENIDA ORIENTAL-PRIMERA  ETAPA- MUNICIPIO DE PASTO.</t>
  </si>
  <si>
    <t>UT</t>
  </si>
  <si>
    <t>IDU</t>
  </si>
  <si>
    <t>IDU-143 DE 2006</t>
  </si>
  <si>
    <t>INTERVENTORIA TECNICA, ADMINISTRATIVA, FINACIERA Y AMBIENTAL PARA LAS INTERVENCIONES INTEGRALES A LA MALLA VIAL LOCAL DEL GRUPO VIAL FASE III, GRUPO 2 (LOCALIDADES DE TUNJUELITO Y CUIDAD BOLIVAR), CON RECURSOS CONFINANCIADOS ENTRE EL IDU Y LOS FONDOS DE DESARROLLO LOCAL EN LA CUIDADA DE BOGOTA D.D"</t>
  </si>
  <si>
    <t>023-2010</t>
  </si>
  <si>
    <t xml:space="preserve">INTERVENTORIA TECNICA PARA LAS VIAS INTERMEDIDAS Y LOCALES QUE EJECUTAN URBANIZADORES Y/O TERCEROS EN BOGOTA D.C </t>
  </si>
  <si>
    <t>P.V 31 DE 2015</t>
  </si>
  <si>
    <t>INTERVENTORIA AL CONTRATO DE OBRA CUYO OBJETO ES LA RECONSTRUCCIÓN, AMPLIACIÓN, PAVIMENTACIÓN Y/O REPAVIMENTACIÓN DE LA VÍA 25CL01, TRAMO SUPÍA - HOJAS ANCHAS</t>
  </si>
  <si>
    <t>2005 DE 2005</t>
  </si>
  <si>
    <t>INTERVENTORÍA DE LOS ESTUDIOS Y DISEÑOS, PAVIMENTACIÓN Y/O REPAVIMENTACIÓN DE LAS VÍAS LA MANSA - EL SIETE - EL CARMEN, EN EL DEPARTAMENTO DE CHOCO</t>
  </si>
  <si>
    <t>MINISTERIO DE FOMENTO. DIRECCION GENERAL DE CARRETERAS</t>
  </si>
  <si>
    <t>AT-CAR-12</t>
  </si>
  <si>
    <t>ASISTENCIA TÉCNICA DE CONTROL Y VIGILANCIA DE LAS OBRAS: AUTOVÍA A-44. AUTOVÍA DE SIERRA NEVADA. TRAMO: IZBOR - VÉLEZ DE BENAUDALLA. CLAVE: 12-GR-3330</t>
  </si>
  <si>
    <t>S.U. Autoestrada Alto de Santo Domingo-Ourense ACEOUSA (Xunta de Galicia - Gobierno regional)</t>
  </si>
  <si>
    <t>Asistencia  técnica  para el  control y  vigilancia  (interventoría) de las  obras: autopista AP-53.  Santiago de Compostela - Ourense. Tramo: Alto de Santo Domingo - A-52. Subtramo: Enlace de Cea - A-52</t>
  </si>
  <si>
    <t>Consellería de Política Territorial Obras Públicas y Transportes (Xunta de Galicia - Gobierno regional)</t>
  </si>
  <si>
    <t>Asistencia Técnica para el Control y Vigilancia de la obra y Coordinador Seguridad y Salud de las obras: Autovía AG-59, alternativa a la C-841 y conexión con la red de alta capacidad de Santiago de Compostela, Tramo II: Enlace CP8201-Enlace Tras do Eixo. (UTE ICEACSA-PROYFE-ESTUDIO TÉCNICO GALLEGO)</t>
  </si>
  <si>
    <t>Dirección  General  de  Carreteras  -  Demarcación Carreteras  del  Estado  (Ministerio  de  Fomento  - Gobierno de España)</t>
  </si>
  <si>
    <t>Control y vigilancia  de las obras: Duplicación de calzada y ordenación de accesos N-VI, pp.kk. 586,20 a 587,70,  tramo: O Carballo-San Pedro de Nos (Biona). Provincia de A Coruña (Procedimiento abierto)</t>
  </si>
  <si>
    <t>Ayuntamiento de Culleredo (Gobierno local)</t>
  </si>
  <si>
    <t>Dirección de Obra y Coordinacion de seguridad y salud del Paseo Tierno Galván, 1ª FASE</t>
  </si>
  <si>
    <t>Transcaribe S.A.</t>
  </si>
  <si>
    <t>Asesoria e Interventoria Técnica, Administrativa y Ambiental en la construcción de un tramo de corredor del Sistema  Integrado de Transporte Masivo  Transcaribe  desde Cuatro Vientos  a  Bazurto en  Cartagena de Indias Distrito Turistico y Cultural.</t>
  </si>
  <si>
    <t>Ministerio   de   Fomento.   Dirección   General   de Carreteras</t>
  </si>
  <si>
    <t>Control y Vigilancia de las Obras: Autovía de la Plata A-66. Carretera N-630 de Gijón al Puerto de Sevilla. Tramo: Calzada de Valdunciel - Salamanca, Provincia de Salamanca.
Longitud 9,9 km (19,8 km por ser doble calzada)</t>
  </si>
  <si>
    <t>MINISTERIO DE FOMENTO</t>
  </si>
  <si>
    <t>30.196/02-6
12-Z-3360</t>
  </si>
  <si>
    <t>Consultoría y Asistencia Técnica para la Vigilancia y Control de las Obras Carretera N-232 de  Vinaroz  a  Vitoria  y  Santander.  Tramo  Morella-Monroyo.  Subtramo:  Variante  de  la Puebla de Alcolea.</t>
  </si>
  <si>
    <t>INSTITUTO NACIONAL DE VÍAS- INVIAS</t>
  </si>
  <si>
    <t>2083 de 2014</t>
  </si>
  <si>
    <t>Interventoría  para  el  Mejoramiento  y  Rehabilitación  de  la  Primera  Calzada  de  la  Vía Circunvalar en Barranquilla.</t>
  </si>
  <si>
    <t>01228 de 2017</t>
  </si>
  <si>
    <t>Interventoría   Técnica,   Financiera,   Administrativa,   Jurídica,   Gestión   Social,   Predial   y Ambiental para el Mejoramiento y Mantenimiento de la Carretera de La Soberanía Tramo La Lejía-Saravena Ruta 66 Tramo 04.</t>
  </si>
  <si>
    <t>AGENCIA OBRA PÚBLICA- JUNTA DE ANDALUCÍA</t>
  </si>
  <si>
    <t>C-SE1068/ ODO0</t>
  </si>
  <si>
    <t>Asistencia Tecnica y Direccion de obra Acondicionamiento  de la carretera  A-477, Tramo: Ruta de la Plata-Gerena"</t>
  </si>
  <si>
    <t>C-SE0060/ 0DOO</t>
  </si>
  <si>
    <t>Asistencia Técnica y Dirección de las Obras de Mejora de Funcionalidad de la Variante de Lebrija en la Carretera A-471 (Sevilla).</t>
  </si>
  <si>
    <t>Interventoría  para  el  Mejoramiento,  Gestión  Social,  Predial  y  Ambiental  de  la  Vía  La Estrella- Silvia- Totoro (Ruta 2602 A) en el Departamento del Cauca.</t>
  </si>
  <si>
    <t>DEPARTAMENTO DE BOLIVAR</t>
  </si>
  <si>
    <t>CMA-SI-2252</t>
  </si>
  <si>
    <t>INTERVENTORIA TECNICA, ADMINISTRATIVA, FINANCIERA, JURIDICA, SOCIAL, AMBIENTAL Y SISO PARA EL MEJORAMIENTO EN CONCRETO ASFALTICO DE LA VIA QUE CONDUCE DEL MUNICIPIO DE TURBACO AL MUNICIPIO DE TURBANA, DEL DEPARTAMENTO DE BOLIVAR</t>
  </si>
  <si>
    <t xml:space="preserve">SI </t>
  </si>
  <si>
    <t>FONDO DE DESARROLLO DE PROYECTOS DE CUNDINAMARCA</t>
  </si>
  <si>
    <t>0745-2015</t>
  </si>
  <si>
    <t>INTERVENTORIA TECNICA, JURIDICA, FINANCIERA Y DE CONTROL PRESUPUESTAL DEL PROYECTO: MEJORAMIENTO Y PAVIMENTACION DE LA VIA MUTISCUA A PARTIR DE LA INTERSECCION CON LA VIA BUCARAMANGA, MUNICIPIO DE MUTISCUA EN EL DEPARTAMENTO DE NORTE DE SANTANDER. GRUPO 2.</t>
  </si>
  <si>
    <t>FONDO DE DESARROLLO DE PROYECTOS DE
CUNDINAMARCA</t>
  </si>
  <si>
    <t>85-2016</t>
  </si>
  <si>
    <t>INTERVENTORIA TECNICA, JURIDICA, FINANCIERA Y DE CONTROL PRESUPUESTAL DEL PROYECTO: CONSTRUCCION DE PAVIMENTO EN CONCRETO HIDRAULICO DE LA CALLE 3 ENTRE CARRERAS 5 Y 16 EN EL MUNICIPIO DE CAMPO DE LA CRUZ. DEPARTAMENTO DEL ATLANTICO  GRUPO 2.</t>
  </si>
  <si>
    <t>840-2015</t>
  </si>
  <si>
    <t>INTERVENTORIA TECNICA, JURIDICA, FINANCIERA Y DE CONTROL PRESUPUESTAL DEL PROYECTO: CONSTRUCCIÓN DE VÍAS URBANAS EN PAVIMENTO RÍGIDO UBICADAS EN EL BARRIO EL OASIS, MUNICIPIO DE BARANOA</t>
  </si>
  <si>
    <t>DIRRECIÓN DE VIALIDAD MINISTERIO DE OBRAS PUBLICAS GOBIERNO DE CHILE</t>
  </si>
  <si>
    <t xml:space="preserve">X.D.R.V.N. 175 </t>
  </si>
  <si>
    <t>Asesoría a la Inspección Técnica (Interventoría), Contrato Mejoramiento Construcción Rutas V-843 Y S/R Sector Ruta V-85 Puerto, Provincia De Llanquihue</t>
  </si>
  <si>
    <t>DIRECCIÓN DE VIALIDAD MINISTERIO DE OBRAS PUBLICAS GOBIERNO DE CHILE</t>
  </si>
  <si>
    <t>D.V.N.1121</t>
  </si>
  <si>
    <t>Asesoría a la Inspección Fiscal (Interventoría) Mejoramiento Ruta W -853, Sector Santa María - Queilen, Tramo Km 15,96000 al Km 42,33393, X Región</t>
  </si>
  <si>
    <t>INSTITUTO DE DESARROLLO URBANO - IDU</t>
  </si>
  <si>
    <t>398 de 2000</t>
  </si>
  <si>
    <t>EJERCER LA INTERVENTORÍA TÉCNICA, ADMINISTRATIVA Y FINANCIERA A PRECIO GLOBAL FIJO, PARA EL ESTUDIO,   DISEÑO   Y   CONSTRUCCIÓN   DE   PAVIMENTOS   LOCALES   Y   ACCESOS   A   BARRIOS   EN   LA LOCALIDAD DE BOSA, EN BOGOTÁ D.C.</t>
  </si>
  <si>
    <t>INSTITUTO NACIONAL DE VIAS - INVIAS</t>
  </si>
  <si>
    <t>3065 DE 2008</t>
  </si>
  <si>
    <t>INTERVENTORÍA     PARA     LA     ACTUALIZACIÓN     DE     ESTUDIOS     Y     DISEÑOS,     RECONSTRUCCIÓN, PAVIMENTACIÓN  Y/O  REPAVIMENTACIÓN  DE  LA  VÍA  SAN  GIL  MOGOTES  DEL  K21+518  AL  K27+300,  CON UNA LONGITUD TOTAL DE 5,782 KILÓMETROS EN EL DEPARTAMENTO DE SANTANDER - MÓDULO 4.</t>
  </si>
  <si>
    <t>1096 de 2015</t>
  </si>
  <si>
    <t>INTERVENTORIA PARA EL MEJORAMIENTO Y MANTENIMIENTO CARRETERA BELEN - SOCHA - SACAMA- LA CABUYA, RUTA 64  SECTOR 6404 DEPARTAMENTO DE BOYACA</t>
  </si>
  <si>
    <t>1531 DE 2015</t>
  </si>
  <si>
    <t>INTERVENTORÍA PARA  EL MEJORAMIENTO  GESTION PREDIAL, SOCIAL Y  AMBIENTAL DE  LA CARRETERA SURATÁ  CALIFORNIA  EN  EL  DEPARTAMENTO  DE  SANTANDER  PARA  EL  PROGRAMA  “VÍAS  PARA  LA EQUIDAD”. MODULO 2.</t>
  </si>
  <si>
    <t>INSTITUTO DE CONCESIONES DE CUNDINAMARCA - ICCU</t>
  </si>
  <si>
    <t>063 DE 2017</t>
  </si>
  <si>
    <t>EJECUTAR    LA    INTERVENTORIA,    TÉCNICA,    ADMINISTRATIVA,    FINANCIERA    Y    LEGAL,    PARA    EL MEJORAMIENTO DE LA TRONCAL DE RIONEGRO (SECTOR ZIPAQUIRA - PACHO - LA PALMA), CON K0+000 UBICADO EN LA PALMA, DEPARTAMENTO DE CUNDINAMARCA.</t>
  </si>
  <si>
    <t>INSTITUTO NACIONAL DE VIAS</t>
  </si>
  <si>
    <t>1766 DE 2015</t>
  </si>
  <si>
    <t>INTERVENTORÍA  A  LA  GESTIÓN PREDIAL, SOCIAL, AMBIENTAL, CONSTRUCCIÓN Y  MANTENIMIENTO  DEL INTERCAMBIADOR VERSALLES - PROYECTO CRUCE DE LA CORDILLERA CENTRAL</t>
  </si>
  <si>
    <t>GOBERNACION DE CORDOBA</t>
  </si>
  <si>
    <t>366 DE 2018</t>
  </si>
  <si>
    <t xml:space="preserve">INTERVENTORIA TECNICA, ADMINISTRATIVA, FINANCIERA CONSTRUCCION DE LA INTERSECCION DE LA CARRERA SEGUNDA CON AVENICA CIRCUNVALAR </t>
  </si>
  <si>
    <t>MONTERIA CIUDAD AMABLE S.A.S.</t>
  </si>
  <si>
    <t>002 DE 2015</t>
  </si>
  <si>
    <t>INTERVENTORIA TECNICA, ADMINISTRATIVA , FINANCIERA Y AMBIENTAL A LOS CONTRATOS CUYOS OBJETO SON PRIMERA ETAPA</t>
  </si>
  <si>
    <t xml:space="preserve">ICCU </t>
  </si>
  <si>
    <t>SOP-V-241-2007</t>
  </si>
  <si>
    <t xml:space="preserve">INTERVENTORIA TECNICA , SOCIO AMBIENTAL , ADMINISTRATIVA Y FINANCIERA DE LOS PROYECTOS DIAGNOSTICO , ESTUDIOS Y DISELOS , CONSTRUCCION Y PAVIMENTACION DE LAS AREASEN EL DEPARTAMENTO DE CUNDINAMARCA </t>
  </si>
  <si>
    <t>Instituto de Desarrollo Urbano - IDU -</t>
  </si>
  <si>
    <t>IDU-37- 2004</t>
  </si>
  <si>
    <t>Interventoría   técnica,   adminsitrativa,   financiera   y   ambiental    para   la construcción   y   conservación   de   accesos   a   barrios   y   pavimentos locales, programa  de mejoramiento  integral de barrios en la localidad  de Bosa, Grupo 2. en Bogotá D.C.</t>
  </si>
  <si>
    <t>Instituto Nacional De Vias - Invias</t>
  </si>
  <si>
    <t>2235 de
2005</t>
  </si>
  <si>
    <t>Interventoría    de    los    Estudios    y    Diseños,    Pavimentación    y/o Repavimentación    de    la    vías    incluidas    dentro    del   programa    de pavimentación  de  infraestructura  vial  de  integración  y  desarrollo,  Grupo
85    vía   Corozal-Betulia-Sincé    (L=17.30   km);    vía   Toluviejo-Varsovia-
Palmito, (L=7 km) .</t>
  </si>
  <si>
    <t>Aeronáutica Civil</t>
  </si>
  <si>
    <t>14000155- OK-2014</t>
  </si>
  <si>
    <t>Interventoría  técnico,  administrativo,  financiero,  contable  y  jurídico  a  los Contratos  de  Obra  que  resulten  de  los   Procesos  No.14000065   OL (Cúcuta) 14000078 OL (Yopal) - 14000045 OL (Aguachica), y el proceso para  la construcción  de obras para  el AEROPUERTO PALONEGRO  DE
LEBRIJA DE BUCARAMANGA.</t>
  </si>
  <si>
    <t>Instituto Nacional de Vias INVIAS</t>
  </si>
  <si>
    <t>1331 de
2011</t>
  </si>
  <si>
    <t>Interventoría  para  el  MEJORAMIENTO  y  mantenimiento  carreteras  La Pintada   Bolombolo   Cod   25B01,   Bolombolo-   Santafe   Antioquia   Cod 25B02, Santafe de Antioquia-Turbo, Cod 6201-6202-6203, ubicadas en el Dpto de Antioquia.   ( Long = 72 km * 60%)</t>
  </si>
  <si>
    <t>GOBERNACION DEL CESAR</t>
  </si>
  <si>
    <t>139-06</t>
  </si>
  <si>
    <t>INTERVENTORIA PARA  LA PAVIMENTACION Y/O REPAVIMENTACION DE  LOS TRAMOS DE LA VIA QUE CORRESPONDEN AL CORREDOR CUATROVIENTOS -CHIMICHAGUA-EL BANCO (INCLUIDOS ESTUDIOS Y DISEÑOS) TRAMO II SAN JOSE YE DE ARJONA-CUATROVIENTOS PR 36+800 AL PR 50+800 GRUPO V</t>
  </si>
  <si>
    <t>2480 de 2005</t>
  </si>
  <si>
    <t>Interventoría de los estudios y diseños, pavimentación y/o repavimentación de las vías incluidas dentro del programa de pavimentación de infraestructura vial de integración y desarrollo grupo 15 tramo 1 vía Mompox - Botón de Leyva con una longitud de 6.00 kilómetros en el departamento de Bolívar</t>
  </si>
  <si>
    <t>2491 de 2005</t>
  </si>
  <si>
    <t xml:space="preserve">Interventoria de los estudios y diseños, pavimentación y/o repavimentación de las vías incluidas dentro del programa de pavimentación de infraestructura vial de integración y desarrollo grupo 86 tramo 1 vía El Viajano - San Marcos - Majagual - Achi con una longitud de 48 kilometros en el Departamento de Sucre </t>
  </si>
  <si>
    <t xml:space="preserve">INVIAS </t>
  </si>
  <si>
    <t>764-2017</t>
  </si>
  <si>
    <t>INTERVENTORÍA PARA EL MANTENIMIENTO Y MEJORAMIENTO DE LA CARRETERA: LA LEJÍA - SARAVENA DESDE EL PR0+0000 AL PR115+000, Y LAS OBRAS DE PROTECCIÓN DEL PUENTE COBARÍA LOCALIZADO EN EL PR121+0000, LAS CUALES SE EJECUTARÁN DENTRO DEL CAUCE DEL RÍO, SIN INTERVENCIÓN DE LA BANCA VIAL EN ESTE SITIO (PR121+000)</t>
  </si>
  <si>
    <t>2018-02-1183</t>
  </si>
  <si>
    <t>INTERVENTORIA TECNICA, ADMINISTRATIVA, FINANCIERA Y AMBIENTAL PARA LA REHABILITACION Y PAVIMENTACION DE VIAS SECUNDARIAS Y TERCIARIAS EN EL DEPARTAMENTO DEL CESAR, GRUPO 1  Y GRUPO 2</t>
  </si>
  <si>
    <t>2950-2008</t>
  </si>
  <si>
    <t>INTERVENTORÍA DE LA RECONSTRUCCIÓN, PAVIMENTACIÓN Y/O REPAVIMENTACIÓN DE LA VÍA SAN JOSÉ DE LA MONTAÑA – SAN ANDRÉS DE LA CUERQUÍA K6+000 - K12+900, CON UNA LONGITUD DE 6.9 KM EN EL DEPARTAMENTO DE ANTIOQUIA.</t>
  </si>
  <si>
    <t>1744-2015</t>
  </si>
  <si>
    <t>MÓDULO 3: INTERVENTORÍA PARA EL MEJORAMIENTO GESTION PREDIAL, SOCIAL Y AMBIENTAL DE LA VÍA IRRA-QUINCHÍA EN EL DEPARTAMENTO DE RISARALDA PARA EL PROGRAMA “VÍAS PARA LA EQUIDAD”.</t>
  </si>
  <si>
    <t>1717-2015</t>
  </si>
  <si>
    <t>INTERVENTORÍA PARA EL MEJORAMIENTO, GESTIÓN PREDIAL, SOCIAL Y AMBIENTAL DE LA CARRETERA SALAMINA FUNDACIÓN EN EL DEPARTAMENTO DEL MAGDALENA PARA EL PROGRAMA "VÍAS PARA LA EQUIDAD"</t>
  </si>
  <si>
    <t>1908-2008</t>
  </si>
  <si>
    <t>INTERVENTORIA PARA EL MEJORAMIENTO Y MANTENIMIENTO DE LAS CARRETERAS CUCUTA - PUERTO SANTANDER (SECTOE PR2 + 0900 - PUERTO SANTANDER) CODIGO 5507, AGUACLARA - OCAÑA CODIGO 7007, OCAÑA  - ALTO EL POZO- SARDINATA, CODIGO 7008, SARDINATA - CUCUTA (SECTOR SARDINATA - EL ZULIA) CODIGO 7009, RIONEGRO - SAN ALBERTO CODIGO 45 A 08 Y OCAÑA - CONVENCION (SECTOR LA ONDINA - CONVENCION) CODIGO 70NS01.</t>
  </si>
  <si>
    <t>MINISTERIO DE OBRAS PUBLICAS DE CHILE</t>
  </si>
  <si>
    <t>Asesoria a la Inspección Técnica del Mejoramiento Ruta 240-CH, Sector Coyhaique- Las Bandurrias, Km, 0,000 al Km. 8,300 provincia de Coyhaique, Región de Aysén.</t>
  </si>
  <si>
    <t>Asesoría a la Inspección Fiscal del Proyecto de Construcción Camino La Pólvora, sector Enlace Ruta 68- Quebrada Las Animas, tramo Dm. 0,000 (Enlace Ruta 68) al Dm. 17.864,240, provincia de Valparaiso , V Región.</t>
  </si>
  <si>
    <t>214 DE 2003</t>
  </si>
  <si>
    <t>INTERVENTORÍA TÉCNICA PARA CONSTRUCCIONVÍAS INTERMEDIAS Y LOCALES QUE
EJECUTAN URBANIZADORES EN BOGOTÁ D.C.</t>
  </si>
  <si>
    <t>3606 DE 2008</t>
  </si>
  <si>
    <t>INTERVENTORÍA PARA EL MEJORAMIENTO Y MANTENIMIENTO DE LAS
CARRTERAS MEDIACANOA - ANSERMANUEVO -LA VIRGINIA CODIGO 2302 Y
MIRANDA - RIO DESBARATADO - PRADERA - PALMIRA CODIGO 3105 MÓDULO 1</t>
  </si>
  <si>
    <t>1789 DE 2004</t>
  </si>
  <si>
    <t>INTERVENTORÍA PARA EL MEJORAMIENTO Y MANTENIMIENTO DE LA CARRETERA
PAMPLONA - SARAVENA, SECTOR PAMPLONA - ALTO DE SANTA INES DEL K9+544
AL K16+500, RUTA 66 TRAMO 6604, NORTE DE SANTANDER - BOYACÁ -ARAUCA</t>
  </si>
  <si>
    <t>ALCALDIA DE GIRON - SANTANDER</t>
  </si>
  <si>
    <t>856 - 2017</t>
  </si>
  <si>
    <t>INTERVENTORIA TÉCNICA, ADMINISTRATIVA, FINANCIERA Y AMBIENTAL A LOS
ESTUDIOS,
DISEÑOS, MEJORAMIENTO Y PAVIMENTACION DE LAS VIAS DEL BARRIO
MIRADOR DE SAN JUAN Y SUS SECTORES ALEDAÑOS, MUNICIPIO DE GIRON —
DEPARTAMENTO DE SANTANDER"</t>
  </si>
  <si>
    <t>AJUNTAMENT DE TEULADA</t>
  </si>
  <si>
    <t>/07/1999</t>
  </si>
  <si>
    <t>AMPLIACIÓN Y MEJORA DEL CAMÍ DE L'ANDRAGÓ EN EL TÉRMINO MUNICIPAL DE
TEULADA. SEGUNDA FASE</t>
  </si>
  <si>
    <t>4099 DE 2013</t>
  </si>
  <si>
    <t>INTERVENTORIA PARA EL MEJORAMIENTO Y MENTENIMIENTO CARRETERA
CEBADAL - CONSACA -SANDONA- PASTO RUTA 2501B, DEPARTAMENTO DE
NARIÑO</t>
  </si>
  <si>
    <t xml:space="preserve"> 1948 DE 2004</t>
  </si>
  <si>
    <t>INTERVENTORIA PARA EL MEJORAMIENTO Y MANTENIMIENTO
INTEGRAL DE LA RUTA BUENAVENTURA BUGA DEL CORREDOR
VIAL DEL PACIFICO (INCLUIDO EL MANTENIMIENTO Y RUTINARIO, LA
SEÑALIZACION, EL MONITOREO Y VIGILANCIA Y LOS CONTEOS DE
TRANSITO) RUTA 40 TRAMO 400</t>
  </si>
  <si>
    <t>SIVA (SISTEMA INTEGRADO DE TRANSPORTE DE VALLEDUPAR)</t>
  </si>
  <si>
    <t xml:space="preserve"> CI-042-2014</t>
  </si>
  <si>
    <t>LA INTERVENTORIA TECNICA, ADMINISTRATIVA, FINANCIERA,
JURIDICA Y AMBIENTAL DEL CONTRATO DE CONSTRUCCIÓN Y
REHABILITACIÓN DE LA MALLA VIAL Y ESPACIO PÚBLICO,
RENOVACIÓN Y OPTIMIZACIÓN DE LAS REDES DE ACUEDUCTO Y
ALCANTARILLADO SANITARIO, Y CONSTRUCCIÓN DEL COLECTO</t>
  </si>
  <si>
    <t>AREA
METROPOLITANA
DE
BARRANQUILL</t>
  </si>
  <si>
    <t>001-97</t>
  </si>
  <si>
    <t>INTERVENTORIA DE LAS OBRAS DE RECONSTRUCCION DE LA
AVENIDA LAS TORRES Y OBRAS COMPLEMENTARIAS ENTRE
CALLE 46 Y LA VIA CIRCUNVALAR DE BARRANQUILLA</t>
  </si>
  <si>
    <t>IDU-211-2005</t>
  </si>
  <si>
    <t>INTERVENTORIA TECNICA, ADMINISTRATIVA, FINANCIERA Y
AMBIENTAL PARA LA CONSTRUCCION Y REHABILITACION DE
RUTAS ALIMENTADORAS DEL SISTEMA TRANSMILENIO, ZONA 7,
GRUPO 3 EN BOGOTA D.C., CON FINANCIACION DEL BANCO
MUNDIAL EN BOGOTÁ D.C</t>
  </si>
  <si>
    <t>IDU-199-2006</t>
  </si>
  <si>
    <t>INTERVENTORIA TECNICA, ADMINISTRATIVA, FINANCIERA Y
SOCIOAMBIENTAL PARA LA CONSTRUCCIÓN Y/O REHABILITACION
DE VIAS EN LA LOCALIDAD DE BOSA EN BOGOTA D.C. URBANA</t>
  </si>
  <si>
    <t xml:space="preserve"> 06-may-08</t>
  </si>
  <si>
    <t>ALCALDIA LOCAL
DE CIUDAD
BOLIVA</t>
  </si>
  <si>
    <t>CIN-127-201</t>
  </si>
  <si>
    <t>INTERVENTORÍA TÉCNICA, ADMINISTRATIVA, FINANCIERA, SOCIAL
Y SISOMA AL CONTRATO DE OBRA PUBLICA QUE TIENE POR
OBJETO LA CONSTRUCCIÓN DE LA MALLA VIAL LOCAL Y ESPACIO
PUBLICO DE LAS UPZ`S 66, 68, 69 Y SECTOR RURAL DE LA
LOCALIDAD 19</t>
  </si>
  <si>
    <t>AENA</t>
  </si>
  <si>
    <t>DIA-281-06</t>
  </si>
  <si>
    <t>ASISTENCIA TÉCNICA PARA EL CONTROL Y VIGILANCIA AMPLIACION DE LA PLATAFORMA Y CALLE DE RODAJE. AEROPUERTO DE ALICANTE</t>
  </si>
  <si>
    <t>MEDELLIN</t>
  </si>
  <si>
    <t>4600051883-13</t>
  </si>
  <si>
    <t>Interventoria para la construcción del intercambio vial de la transversal superior con la loma de los balsos y obras complementarias</t>
  </si>
  <si>
    <t>EDU</t>
  </si>
  <si>
    <t>OC-50-15</t>
  </si>
  <si>
    <t>Interventoria tecnica, administrativa, financiera, legal y ambiental para la construccion de la primera etapa de la Via San Cristobal en el Municipio de Medellin</t>
  </si>
  <si>
    <t>481-10</t>
  </si>
  <si>
    <t>ECOVIAS - DESARROLLO VIAL TRANSVERSAL DEL SUR. MÓDULO 2. INTERVENTORÍA PARA EL MEJORAMIENTO Y MANTENIMIENTO DEL CORREDOR TUMACO - PASTO - MOCOA</t>
  </si>
  <si>
    <t>GOBERNACION DE
BOLIVAR</t>
  </si>
  <si>
    <t>CM-SI-222-
2014</t>
  </si>
  <si>
    <t>Interventoria técnica, administrativa y
financiera de las obras de mejoramiento a
nivel de pavimento en concreto asfaltico de
21,4 km de la via entre los Municipio de
Cordoba y Zambrano- Departamento de
Bolívar</t>
  </si>
  <si>
    <t>CMA-SI-1875 -
2017</t>
  </si>
  <si>
    <t>Interventoria Tecnica, Administrativa,
Financiera, Juridica, Social, Ambiental y Siso
de las Siguientes Obras: Grupo I:
Mejoramiento en Concreto Asfaltico de la Via
San Estanislao de Kotska - Arjona, Incluye
Ramal de Acceso a las Piedras, Municipio de
San Estanislao de Kostka y Arjona,
Departamento de Boliva</t>
  </si>
  <si>
    <t>MUNICIPIO DE
MORROA</t>
  </si>
  <si>
    <t>MM-CM-001-
2015</t>
  </si>
  <si>
    <t>Interventoria Técnica, Administrativa y
Financiera a la Construcción en Pavimento
Flexible del Eje Vial Montes de Maria que
Comunica el Municipio de Morroa con el
Municipio de Coloso del K0+000 hasta el
K21+387 en el Departamento de Sucre.
(Primera Etapa)</t>
  </si>
  <si>
    <t>FONADE</t>
  </si>
  <si>
    <t>Interventoria Tecnica, Administrativa, y
Financiera a los Diseños y Construcción de
las Obras de Estabilización, Mejoramiento y
Mantenimiento Carretera Sincelejo - Puerta
de Hierro - Carreto - Calamar, Ruta 2515 en
los Prs 52+230, 70+200 y 83+300 y de las
Obras de Mejoramiento y Mantenimiento de
la Carretera Mamonal - Gambote, Código 90
Blb, Sector Pr 28+500 a Pr 29+1383</t>
  </si>
  <si>
    <t>UNIDAD
ADMINITRATIVA
ESPECIAL
AERONAUTICA CIVIL</t>
  </si>
  <si>
    <t>10000076-OH2010</t>
  </si>
  <si>
    <t>Interventoría Técnica y Administrativa para
las Obras de Ampliación de la Pista y la
Construcción del Cerrameinto del Aeropuerto
de Armenia</t>
  </si>
  <si>
    <t>16000559 H3 -
2016</t>
  </si>
  <si>
    <t xml:space="preserve">Realizar la Interventoria Tecnica y
Administrativa para el Mejoramiento de las
Zonas de Seguridad del Aeropuerto de
Guaymaral, Mantenimiento de San Vicente
del Caguan y Mantenimiento de Mitu y de
Florencia
</t>
  </si>
  <si>
    <t>515 DE 2003</t>
  </si>
  <si>
    <t xml:space="preserve">Mejoramiento y pavimerntacion del sector K0+000 (Otu) -
k10+500 (LA Cruzada) de la carretera Cisneros -Vegachi -
Remedios-Segovia-Zaragoza. </t>
  </si>
  <si>
    <t>DEPARTAMENTO DE
ANTIOQUIA</t>
  </si>
  <si>
    <t>2005-CC-20-347</t>
  </si>
  <si>
    <t>Interventoria tecnica, administrativa financiera y ambiental del
proyecto para el mejoramiento y pavimentacion de la troncal
del caribe tramo san juan de uraba - mulatos</t>
  </si>
  <si>
    <t/>
  </si>
  <si>
    <t>1462 DE 200</t>
  </si>
  <si>
    <t xml:space="preserve">Interventoria tecnica legal, financiera, administrativa,
ambiental, predial y social del proyecto " estudios y diseños
gestion social, predial, ambiental y mejoramiento del proyecto
corredor del paletara. </t>
  </si>
  <si>
    <t>1097 DE 2012</t>
  </si>
  <si>
    <t>Interventoria integral que incluye, pero no se limita a la
interventoria tecnica, financiera, administrativa, juridica,
gestion social, predial y ambiental del proyecto transversal del
libertador fase 2 en el programa de corredores prioritarios
para la prosperidad.</t>
  </si>
  <si>
    <t>1751 DE 2015</t>
  </si>
  <si>
    <t>Interventoria para el mejoramiento, gestion social, predial y
ambiental de la via Quibdo -la virginia, sector animas-pueblo
rico para el programa" vias para la equidad</t>
  </si>
  <si>
    <t>AREA METROPLITANA
DEL VALLE DE ABURRÁ</t>
  </si>
  <si>
    <t>CM 281-2014</t>
  </si>
  <si>
    <t>Interventoria tecnica, administrativa, financiera, socioambiental, contable y juridica para la construccion del
intercambio vial de la calle 77 sur y ejecucion de sus obras
complementarias, en jurisdiccion de los municipios de Itagui,
Sabaneta y la Estrella</t>
  </si>
  <si>
    <t>Alcaldía Mayor de Cartagena de Indias Distrito Turístico y Cultural de Cartagena de Indias</t>
  </si>
  <si>
    <t>6-052182 de 2014</t>
  </si>
  <si>
    <t>INTERVENTORÍA TÉCNICA, ADMINISTRATIVA, FINANCIERA, CONTABLE Y AMBIENTAL A LA CONSTRUCCIÓN Y REHABILITACIÓN DE VÍAS EN LA LOCALIDAD DE LA VIRGEN Y TURÍSTICA DEL DISTRITO DE CARTAGENA. MALLA VIAL CARTAGENA.</t>
  </si>
  <si>
    <t>Trasmetro S.A</t>
  </si>
  <si>
    <t>CPI-TM-300-001-09</t>
  </si>
  <si>
    <t>INTERVENTORIA TECNICA, ADMINISTRATIVA, FINACIERA Y AMBIENTAL PARA EL MEJORAMIENTO INTEGRAL DE VIAS EN LAS ZONAS DE PRECARGA DEL SISTEMA DE TRANSPORTE MASIVO DEL DISTRITO DE BARRANQUILLA Y SU AREA METROPOLITANA SISTEMA TRANSMETRO, DE ACUERDO CON LOS PLANOS DE INTERVENCION DE CADA UNO DE LOS COMPONENTES, GRUPO NO. 1,No. 2,No. 3,No. 4 Y No. 5.</t>
  </si>
  <si>
    <t>Ministerio de Obras Públicas y Transporte</t>
  </si>
  <si>
    <t>476/84</t>
  </si>
  <si>
    <t>INTERVENTORIA TECNICA Y ADMINISTRATIVA DE LAS OBRAS DE AMPLIACIÓN Y PAVIMENTACIÓN DEL SECTOR DISTRACCIÓN - TOMARRAZÓN DE LA CARRETERA SAN JUAN DEL CESAR - RIOHACHA. INCLUYÓ EL ESTUDIO Y DISEÑO DE UN PUENTE SOBRE EL RÍO RANCHERÍA. CONSTRUCCIÓN DE 41,7 KM DE VÍA.</t>
  </si>
  <si>
    <t>1326-2014</t>
  </si>
  <si>
    <t>INTERVENTORÍA PARA EL MEJORAMIENTO Y MANTENIMIENTO DE LA CARRETERA BELEN SOCHA SACAMA LA CABUYA RUTA 64 SECTOR 6404 DEPARTAMENTO DE BOYACÁ</t>
  </si>
  <si>
    <t>Área Metropolitana de Barranquilla</t>
  </si>
  <si>
    <t>AMBQ-CM-003-2012</t>
  </si>
  <si>
    <t>INTERVENTORÍA TÉCNICA, ADMINISTRATIVA Y FINANCIERA AL CONTRATO DE MEJORAMIENTO DE LA INTERCONEXIÓN VIAL REGIONAL, SEGUNDA CALZADA AVENIDA CIRCUNVALAR DE BARRANQUILLA, ATLÁNTICO, PARA LA CONSTRUCCIÓN DE 2.5 KM DE DOBLE CALZADA SECTOR CRA 38 CON AVENIDA CIRCUNVALAR CONSTRUCCIÓN DE TRES PUENTES VEHICULARES DENTRO DEL SISTEMA DE INTERCONCONEXIÓN VIAL SEGUNDA CALZADA, AVENIDA CIRCUNVALAR DE BARRANQUILLA.</t>
  </si>
  <si>
    <t>OBJETO: INTERVENTORIA PARA LAS OBRAS DE
MEJORAMIENTO, MANTENIMIENTO,
GESTIÓN PREDIAL, SOCIAL Y
AMBIENTAL SOSTENIBLE DEL
CORREDOR VADO HONDO -
LABRANZAGRANDE - YOPAL EN LOS
DEPARTAMENTOS DE BOYACÁ Y
CASANARE, EN MARCO DE LA
REACTIVACIÓN ECONÓMICA, MEDIANTE
EL PROGRAMA DE OBRA PÚBLICA "VIAS PARA LA LEGALIDAD Y LA
REACTIVACIÓN VISIÓN 2030</t>
  </si>
  <si>
    <t>MÓDULO No. 6</t>
  </si>
  <si>
    <t>B1</t>
  </si>
  <si>
    <t>C1</t>
  </si>
  <si>
    <t>D1</t>
  </si>
  <si>
    <t>E1</t>
  </si>
  <si>
    <t>F1</t>
  </si>
  <si>
    <t>G1</t>
  </si>
  <si>
    <t>H1</t>
  </si>
  <si>
    <t>I1</t>
  </si>
  <si>
    <t>J1</t>
  </si>
  <si>
    <t>K1</t>
  </si>
  <si>
    <t>L1</t>
  </si>
  <si>
    <t>M1</t>
  </si>
  <si>
    <t>¿EL INTEGRANTE TIENE UNA PARTICIPACIÓN DEL 40%?</t>
  </si>
  <si>
    <t>N1</t>
  </si>
  <si>
    <t>O1</t>
  </si>
  <si>
    <t>P1</t>
  </si>
  <si>
    <t>NO APORTA</t>
  </si>
  <si>
    <t>Q1</t>
  </si>
  <si>
    <t>R1</t>
  </si>
  <si>
    <t>50% PMFO DEL MÓDULO</t>
  </si>
  <si>
    <t>S1</t>
  </si>
  <si>
    <t>T1</t>
  </si>
  <si>
    <t>B3</t>
  </si>
  <si>
    <t>C3</t>
  </si>
  <si>
    <t>D3</t>
  </si>
  <si>
    <t>E3</t>
  </si>
  <si>
    <t>F3</t>
  </si>
  <si>
    <t>G3</t>
  </si>
  <si>
    <t>H3</t>
  </si>
  <si>
    <t>I3</t>
  </si>
  <si>
    <t>J3</t>
  </si>
  <si>
    <t>K3</t>
  </si>
  <si>
    <t>L3</t>
  </si>
  <si>
    <t>M3</t>
  </si>
  <si>
    <t>N3</t>
  </si>
  <si>
    <t>O3</t>
  </si>
  <si>
    <t>P3</t>
  </si>
  <si>
    <t>Q3</t>
  </si>
  <si>
    <t>R3</t>
  </si>
  <si>
    <t>S3</t>
  </si>
  <si>
    <t>T3</t>
  </si>
  <si>
    <t>A5</t>
  </si>
  <si>
    <t>B5</t>
  </si>
  <si>
    <t>C5</t>
  </si>
  <si>
    <t>D5</t>
  </si>
  <si>
    <t>E5</t>
  </si>
  <si>
    <t>F5</t>
  </si>
  <si>
    <t>G5</t>
  </si>
  <si>
    <t>H5</t>
  </si>
  <si>
    <t>I5</t>
  </si>
  <si>
    <t>J5</t>
  </si>
  <si>
    <t>K5</t>
  </si>
  <si>
    <t>L5</t>
  </si>
  <si>
    <t>M5</t>
  </si>
  <si>
    <t>N5</t>
  </si>
  <si>
    <t>O5</t>
  </si>
  <si>
    <t>P5</t>
  </si>
  <si>
    <t>Q5</t>
  </si>
  <si>
    <t>R5</t>
  </si>
  <si>
    <t>S5</t>
  </si>
  <si>
    <t>T5</t>
  </si>
  <si>
    <t>A6</t>
  </si>
  <si>
    <t>B6</t>
  </si>
  <si>
    <t>C6</t>
  </si>
  <si>
    <t>D6</t>
  </si>
  <si>
    <t>E6</t>
  </si>
  <si>
    <t>FUERA DE RANGO</t>
  </si>
  <si>
    <t>F6</t>
  </si>
  <si>
    <t>G6</t>
  </si>
  <si>
    <t>H6</t>
  </si>
  <si>
    <t>I6</t>
  </si>
  <si>
    <t>J6</t>
  </si>
  <si>
    <t>K6</t>
  </si>
  <si>
    <t>L6</t>
  </si>
  <si>
    <t>M6</t>
  </si>
  <si>
    <t>N6</t>
  </si>
  <si>
    <t>O6</t>
  </si>
  <si>
    <t>P6</t>
  </si>
  <si>
    <t>Q6</t>
  </si>
  <si>
    <t>R6</t>
  </si>
  <si>
    <t>S6</t>
  </si>
  <si>
    <t>T6</t>
  </si>
  <si>
    <t>A7</t>
  </si>
  <si>
    <t>B7</t>
  </si>
  <si>
    <t>C7</t>
  </si>
  <si>
    <t>D7</t>
  </si>
  <si>
    <t>E7</t>
  </si>
  <si>
    <t>F7</t>
  </si>
  <si>
    <t>G7</t>
  </si>
  <si>
    <t>H7</t>
  </si>
  <si>
    <t>I7</t>
  </si>
  <si>
    <t>J7</t>
  </si>
  <si>
    <t>K7</t>
  </si>
  <si>
    <t>L7</t>
  </si>
  <si>
    <t>M7</t>
  </si>
  <si>
    <t>N7</t>
  </si>
  <si>
    <t>O7</t>
  </si>
  <si>
    <t>P7</t>
  </si>
  <si>
    <t>Q7</t>
  </si>
  <si>
    <t>R7</t>
  </si>
  <si>
    <t>S7</t>
  </si>
  <si>
    <t>T7</t>
  </si>
  <si>
    <t>A9</t>
  </si>
  <si>
    <t>B9</t>
  </si>
  <si>
    <t>C9</t>
  </si>
  <si>
    <t>D9</t>
  </si>
  <si>
    <t>E9</t>
  </si>
  <si>
    <t>F9</t>
  </si>
  <si>
    <t>G9</t>
  </si>
  <si>
    <t>H9</t>
  </si>
  <si>
    <t>I9</t>
  </si>
  <si>
    <t>J9</t>
  </si>
  <si>
    <t>K9</t>
  </si>
  <si>
    <t>L9</t>
  </si>
  <si>
    <t>M9</t>
  </si>
  <si>
    <t>N9</t>
  </si>
  <si>
    <t>O9</t>
  </si>
  <si>
    <t>P9</t>
  </si>
  <si>
    <t>Q9</t>
  </si>
  <si>
    <t>R9</t>
  </si>
  <si>
    <t>S9</t>
  </si>
  <si>
    <t>T9</t>
  </si>
  <si>
    <t>A11</t>
  </si>
  <si>
    <t>B11</t>
  </si>
  <si>
    <t>C11</t>
  </si>
  <si>
    <t>D11</t>
  </si>
  <si>
    <t>E11</t>
  </si>
  <si>
    <t>F11</t>
  </si>
  <si>
    <t>G11</t>
  </si>
  <si>
    <t>H11</t>
  </si>
  <si>
    <t>I11</t>
  </si>
  <si>
    <t>J11</t>
  </si>
  <si>
    <t>K11</t>
  </si>
  <si>
    <t>L11</t>
  </si>
  <si>
    <t>M11</t>
  </si>
  <si>
    <t>N11</t>
  </si>
  <si>
    <t>O11</t>
  </si>
  <si>
    <t>P11</t>
  </si>
  <si>
    <t>Q11</t>
  </si>
  <si>
    <t>R11</t>
  </si>
  <si>
    <t>S11</t>
  </si>
  <si>
    <t>T11</t>
  </si>
  <si>
    <t>A12</t>
  </si>
  <si>
    <t>B12</t>
  </si>
  <si>
    <t>C12</t>
  </si>
  <si>
    <t>D12</t>
  </si>
  <si>
    <t>E12</t>
  </si>
  <si>
    <t>F12</t>
  </si>
  <si>
    <t>G12</t>
  </si>
  <si>
    <t>H12</t>
  </si>
  <si>
    <t>I12</t>
  </si>
  <si>
    <t>J12</t>
  </si>
  <si>
    <t>K12</t>
  </si>
  <si>
    <t>L12</t>
  </si>
  <si>
    <t>M12</t>
  </si>
  <si>
    <t>N12</t>
  </si>
  <si>
    <t>O12</t>
  </si>
  <si>
    <t>P12</t>
  </si>
  <si>
    <t>Q12</t>
  </si>
  <si>
    <t>R12</t>
  </si>
  <si>
    <t>S12</t>
  </si>
  <si>
    <t>T12</t>
  </si>
  <si>
    <t>A16</t>
  </si>
  <si>
    <t>B16</t>
  </si>
  <si>
    <t>C16</t>
  </si>
  <si>
    <t>D16</t>
  </si>
  <si>
    <t>E16</t>
  </si>
  <si>
    <t>F16</t>
  </si>
  <si>
    <t>G16</t>
  </si>
  <si>
    <t>H16</t>
  </si>
  <si>
    <t>I16</t>
  </si>
  <si>
    <t>J16</t>
  </si>
  <si>
    <t>K16</t>
  </si>
  <si>
    <t>L16</t>
  </si>
  <si>
    <t>M16</t>
  </si>
  <si>
    <t>N16</t>
  </si>
  <si>
    <t>O16</t>
  </si>
  <si>
    <t>P16</t>
  </si>
  <si>
    <t>Q16</t>
  </si>
  <si>
    <t>R16</t>
  </si>
  <si>
    <t>S16</t>
  </si>
  <si>
    <t>T16</t>
  </si>
  <si>
    <t>A17</t>
  </si>
  <si>
    <t>B17</t>
  </si>
  <si>
    <t>C17</t>
  </si>
  <si>
    <t>D17</t>
  </si>
  <si>
    <t>E17</t>
  </si>
  <si>
    <t>F17</t>
  </si>
  <si>
    <t>G17</t>
  </si>
  <si>
    <t>H17</t>
  </si>
  <si>
    <t>I17</t>
  </si>
  <si>
    <t>J17</t>
  </si>
  <si>
    <t>K17</t>
  </si>
  <si>
    <t>L17</t>
  </si>
  <si>
    <t>M17</t>
  </si>
  <si>
    <t>N17</t>
  </si>
  <si>
    <t>O17</t>
  </si>
  <si>
    <t>P17</t>
  </si>
  <si>
    <t>Q17</t>
  </si>
  <si>
    <t>R17</t>
  </si>
  <si>
    <t>S17</t>
  </si>
  <si>
    <t>T17</t>
  </si>
  <si>
    <t>A19</t>
  </si>
  <si>
    <t>B19</t>
  </si>
  <si>
    <t>C19</t>
  </si>
  <si>
    <t>D19</t>
  </si>
  <si>
    <t>E19</t>
  </si>
  <si>
    <t>F19</t>
  </si>
  <si>
    <t>G19</t>
  </si>
  <si>
    <t>H19</t>
  </si>
  <si>
    <t>I19</t>
  </si>
  <si>
    <t>J19</t>
  </si>
  <si>
    <t>K19</t>
  </si>
  <si>
    <t>L19</t>
  </si>
  <si>
    <t>M19</t>
  </si>
  <si>
    <t>N19</t>
  </si>
  <si>
    <t>O19</t>
  </si>
  <si>
    <t>P19</t>
  </si>
  <si>
    <t>Q19</t>
  </si>
  <si>
    <t>R19</t>
  </si>
  <si>
    <t>S19</t>
  </si>
  <si>
    <t>T19</t>
  </si>
  <si>
    <t>A22</t>
  </si>
  <si>
    <t>B22</t>
  </si>
  <si>
    <t>C22</t>
  </si>
  <si>
    <t>D22</t>
  </si>
  <si>
    <t>E22</t>
  </si>
  <si>
    <t>F22</t>
  </si>
  <si>
    <t>G22</t>
  </si>
  <si>
    <t>H22</t>
  </si>
  <si>
    <t>I22</t>
  </si>
  <si>
    <t>J22</t>
  </si>
  <si>
    <t>K22</t>
  </si>
  <si>
    <t>L22</t>
  </si>
  <si>
    <t>M22</t>
  </si>
  <si>
    <t>N22</t>
  </si>
  <si>
    <t>O22</t>
  </si>
  <si>
    <t>P22</t>
  </si>
  <si>
    <t>Q22</t>
  </si>
  <si>
    <t>R22</t>
  </si>
  <si>
    <t>S22</t>
  </si>
  <si>
    <t>T22</t>
  </si>
  <si>
    <t>A24</t>
  </si>
  <si>
    <t>B24</t>
  </si>
  <si>
    <t>C24</t>
  </si>
  <si>
    <t>D24</t>
  </si>
  <si>
    <t>E24</t>
  </si>
  <si>
    <t>F24</t>
  </si>
  <si>
    <t>G24</t>
  </si>
  <si>
    <t>H24</t>
  </si>
  <si>
    <t>I24</t>
  </si>
  <si>
    <t>J24</t>
  </si>
  <si>
    <t>K24</t>
  </si>
  <si>
    <t>L24</t>
  </si>
  <si>
    <t>M24</t>
  </si>
  <si>
    <t>N24</t>
  </si>
  <si>
    <t>O24</t>
  </si>
  <si>
    <t>P24</t>
  </si>
  <si>
    <t>Q24</t>
  </si>
  <si>
    <t>R24</t>
  </si>
  <si>
    <t>S24</t>
  </si>
  <si>
    <t>T24</t>
  </si>
  <si>
    <t>A25</t>
  </si>
  <si>
    <t>B25</t>
  </si>
  <si>
    <t>C25</t>
  </si>
  <si>
    <t>D25</t>
  </si>
  <si>
    <t>E25</t>
  </si>
  <si>
    <t>F25</t>
  </si>
  <si>
    <t>G25</t>
  </si>
  <si>
    <t>H25</t>
  </si>
  <si>
    <t>I25</t>
  </si>
  <si>
    <t>J25</t>
  </si>
  <si>
    <t>K25</t>
  </si>
  <si>
    <t>L25</t>
  </si>
  <si>
    <t>M25</t>
  </si>
  <si>
    <t>N25</t>
  </si>
  <si>
    <t>O25</t>
  </si>
  <si>
    <t>P25</t>
  </si>
  <si>
    <t>Q25</t>
  </si>
  <si>
    <t>R25</t>
  </si>
  <si>
    <t>S25</t>
  </si>
  <si>
    <t>T25</t>
  </si>
  <si>
    <t>A26</t>
  </si>
  <si>
    <t>B26</t>
  </si>
  <si>
    <t>C26</t>
  </si>
  <si>
    <t>D26</t>
  </si>
  <si>
    <t>E26</t>
  </si>
  <si>
    <t>F26</t>
  </si>
  <si>
    <t>G26</t>
  </si>
  <si>
    <t>H26</t>
  </si>
  <si>
    <t>I26</t>
  </si>
  <si>
    <t>J26</t>
  </si>
  <si>
    <t>K26</t>
  </si>
  <si>
    <t>L26</t>
  </si>
  <si>
    <t>M26</t>
  </si>
  <si>
    <t>N26</t>
  </si>
  <si>
    <t>O26</t>
  </si>
  <si>
    <t>P26</t>
  </si>
  <si>
    <t>Q26</t>
  </si>
  <si>
    <t>R26</t>
  </si>
  <si>
    <t>S26</t>
  </si>
  <si>
    <t>T26</t>
  </si>
  <si>
    <t>A28</t>
  </si>
  <si>
    <t>B28</t>
  </si>
  <si>
    <t>C28</t>
  </si>
  <si>
    <t>D28</t>
  </si>
  <si>
    <t>E28</t>
  </si>
  <si>
    <t>F28</t>
  </si>
  <si>
    <t>G28</t>
  </si>
  <si>
    <t>H28</t>
  </si>
  <si>
    <t>I28</t>
  </si>
  <si>
    <t>J28</t>
  </si>
  <si>
    <t>K28</t>
  </si>
  <si>
    <t>L28</t>
  </si>
  <si>
    <t>M28</t>
  </si>
  <si>
    <t>N28</t>
  </si>
  <si>
    <t>O28</t>
  </si>
  <si>
    <t>P28</t>
  </si>
  <si>
    <t>Q28</t>
  </si>
  <si>
    <t>R28</t>
  </si>
  <si>
    <t>S28</t>
  </si>
  <si>
    <t>T28</t>
  </si>
  <si>
    <t>A29</t>
  </si>
  <si>
    <t>B29</t>
  </si>
  <si>
    <t>C29</t>
  </si>
  <si>
    <t>D29</t>
  </si>
  <si>
    <t>E29</t>
  </si>
  <si>
    <t>F29</t>
  </si>
  <si>
    <t>G29</t>
  </si>
  <si>
    <t>H29</t>
  </si>
  <si>
    <t>I29</t>
  </si>
  <si>
    <t>J29</t>
  </si>
  <si>
    <t>K29</t>
  </si>
  <si>
    <t>L29</t>
  </si>
  <si>
    <t>M29</t>
  </si>
  <si>
    <t>N29</t>
  </si>
  <si>
    <t>O29</t>
  </si>
  <si>
    <t>P29</t>
  </si>
  <si>
    <t>Q29</t>
  </si>
  <si>
    <t>R29</t>
  </si>
  <si>
    <t>S29</t>
  </si>
  <si>
    <t>T29</t>
  </si>
  <si>
    <t>CONDICIÓN % REQUERIDO  50% PMFOSegún TRM</t>
  </si>
  <si>
    <t>CUADRO No. 4</t>
  </si>
  <si>
    <t>50 % del PMFO del Módulo</t>
  </si>
  <si>
    <t>Propuestas a ponderar con PFMT ≥ PO</t>
  </si>
  <si>
    <t>Propuestas a ponderar con PFMT &lt; PO</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</si>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</sst>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dd\-mm\-yy;@"/>
    <numFmt numFmtId="173" formatCode="0.000"/>
    <numFmt numFmtId="174" formatCode="0.0000"/>
    <numFmt numFmtId="175" formatCode="#,##0.000"/>
    <numFmt numFmtId="176" formatCode="_ [$€-2]\ * #,##0.00_ ;_ [$€-2]\ * \-#,##0.00_ ;_ [$€-2]\ * &quot;-&quot;??_ "/>
    <numFmt numFmtId="177" formatCode="&quot;VTE = &quot;#,##0.00"/>
    <numFmt numFmtId="178" formatCode="&quot;PFMT = &quot;#,##0.00"/>
    <numFmt numFmtId="179" formatCode="&quot;RESUMEN EVALUACIÓN MODULO  &quot;#"/>
    <numFmt numFmtId="180" formatCode="0.00000000"/>
    <numFmt numFmtId="181" formatCode="0.000000000"/>
    <numFmt numFmtId="182" formatCode="&quot;RESUMEN HABILIDAD EVALUACIÓN MODULO  &quot;#"/>
    <numFmt numFmtId="183" formatCode="&quot;RESUMEN PUNTAJE EVALUACIÓN MODULO  &quot;#"/>
    <numFmt numFmtId="184" formatCode="_([$$-240A]\ * #,##0.00_);_([$$-240A]\ * \(#,##0.00\);_([$$-240A]\ * &quot;-&quot;??_);_(@_)"/>
    <numFmt numFmtId="185" formatCode="#,##0.0000000"/>
    <numFmt numFmtId="186" formatCode="0.0000000"/>
  </numFmts>
  <fonts count="97">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8"/>
      <color indexed="33"/>
      <name val="Arial"/>
      <family val="2"/>
    </font>
    <font>
      <sz val="12"/>
      <color indexed="8"/>
      <name val="Calibri"/>
      <family val="2"/>
    </font>
    <font>
      <sz val="8"/>
      <color indexed="20"/>
      <name val="Arial"/>
      <family val="2"/>
    </font>
    <font>
      <sz val="8"/>
      <color indexed="10"/>
      <name val="Arial"/>
      <family val="2"/>
    </font>
    <font>
      <b/>
      <sz val="20"/>
      <name val="Arial"/>
      <family val="2"/>
    </font>
    <font>
      <sz val="11"/>
      <color indexed="8"/>
      <name val="Calibri"/>
      <family val="2"/>
    </font>
    <font>
      <b/>
      <sz val="11"/>
      <color indexed="8"/>
      <name val="Calibri"/>
      <family val="2"/>
    </font>
    <font>
      <b/>
      <sz val="10"/>
      <color indexed="8"/>
      <name val="Arial"/>
      <family val="2"/>
    </font>
    <font>
      <b/>
      <sz val="10"/>
      <color indexed="8"/>
      <name val="Calibri"/>
      <family val="2"/>
    </font>
    <font>
      <u/>
      <sz val="11"/>
      <color indexed="8"/>
      <name val="Calibri"/>
      <family val="2"/>
    </font>
    <font>
      <sz val="8"/>
      <name val="Calibri"/>
      <family val="2"/>
    </font>
    <font>
      <sz val="4"/>
      <name val="Arial Narrow"/>
      <family val="2"/>
    </font>
    <font>
      <b/>
      <sz val="10"/>
      <name val="Arial Narrow"/>
      <family val="2"/>
    </font>
    <font>
      <b/>
      <sz val="14"/>
      <name val="Arial Narrow"/>
      <family val="2"/>
    </font>
    <font>
      <sz val="10"/>
      <name val="Arial Narrow"/>
      <family val="2"/>
    </font>
    <font>
      <b/>
      <sz val="12"/>
      <name val="Arial Narrow"/>
      <family val="2"/>
    </font>
    <font>
      <b/>
      <sz val="9"/>
      <name val="Arial Narrow"/>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8"/>
      <name val="Arial Narrow"/>
      <family val="2"/>
    </font>
    <font>
      <b/>
      <sz val="11"/>
      <color indexed="8"/>
      <name val="Arial"/>
      <family val="2"/>
    </font>
    <font>
      <sz val="5"/>
      <name val="Arial"/>
      <family val="2"/>
    </font>
    <font>
      <b/>
      <sz val="9"/>
      <name val="Arial"/>
      <family val="2"/>
    </font>
    <font>
      <b/>
      <sz val="18"/>
      <name val="Arial"/>
      <family val="2"/>
    </font>
    <font>
      <sz val="9"/>
      <name val="Arial Narrow"/>
      <family val="2"/>
    </font>
    <font>
      <b/>
      <sz val="9"/>
      <color indexed="8"/>
      <name val="Arial"/>
      <family val="2"/>
    </font>
    <font>
      <sz val="6"/>
      <color indexed="10"/>
      <name val="Arial Narrow"/>
      <family val="2"/>
    </font>
    <font>
      <sz val="10"/>
      <color indexed="10"/>
      <name val="Arial Narrow"/>
      <family val="2"/>
    </font>
    <font>
      <sz val="8"/>
      <color indexed="18"/>
      <name val="Arial Narrow"/>
      <family val="2"/>
    </font>
    <font>
      <sz val="14"/>
      <name val="Arial Narrow"/>
      <family val="2"/>
    </font>
    <font>
      <b/>
      <sz val="14"/>
      <color indexed="56"/>
      <name val="Arial Narrow"/>
      <family val="2"/>
    </font>
    <font>
      <sz val="12"/>
      <name val="Arial"/>
      <family val="2"/>
    </font>
    <font>
      <sz val="4"/>
      <color indexed="10"/>
      <name val="Arial"/>
      <family val="2"/>
    </font>
    <font>
      <sz val="4"/>
      <name val="Arial"/>
      <family val="2"/>
    </font>
    <font>
      <b/>
      <i/>
      <sz val="10"/>
      <name val="Arial"/>
      <family val="2"/>
    </font>
    <font>
      <sz val="9"/>
      <color indexed="81"/>
      <name val="Tahoma"/>
      <family val="2"/>
    </font>
    <font>
      <b/>
      <sz val="9"/>
      <color indexed="81"/>
      <name val="Tahoma"/>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sz val="4"/>
      <color theme="1"/>
      <name val="Arial Narrow"/>
      <family val="2"/>
    </font>
    <font>
      <b/>
      <sz val="12"/>
      <color theme="1"/>
      <name val="Arial Narrow"/>
      <family val="2"/>
    </font>
    <font>
      <sz val="10"/>
      <color theme="1"/>
      <name val="Arial"/>
      <family val="2"/>
    </font>
    <font>
      <sz val="4"/>
      <color theme="1"/>
      <name val="Arial"/>
      <family val="2"/>
    </font>
    <font>
      <b/>
      <i/>
      <sz val="11"/>
      <color theme="1"/>
      <name val="Calibri"/>
      <family val="2"/>
      <scheme val="minor"/>
    </font>
    <font>
      <b/>
      <sz val="11"/>
      <name val="Calibri"/>
      <family val="2"/>
      <scheme val="minor"/>
    </font>
    <font>
      <sz val="10"/>
      <color theme="1"/>
      <name val="Calibri"/>
      <family val="2"/>
      <scheme val="minor"/>
    </font>
    <font>
      <b/>
      <sz val="10"/>
      <name val="Calibri"/>
      <family val="2"/>
      <scheme val="minor"/>
    </font>
    <font>
      <b/>
      <sz val="10"/>
      <color theme="1"/>
      <name val="Calibri"/>
      <family val="2"/>
      <scheme val="minor"/>
    </font>
    <font>
      <b/>
      <sz val="10"/>
      <color indexed="8"/>
      <name val="Calibri"/>
      <family val="2"/>
      <scheme val="minor"/>
    </font>
    <font>
      <sz val="10"/>
      <color theme="0"/>
      <name val="Calibri"/>
      <family val="2"/>
      <scheme val="minor"/>
    </font>
    <font>
      <sz val="8"/>
      <color rgb="FFFF0000"/>
      <name val="Arial Narrow"/>
      <family val="2"/>
    </font>
    <font>
      <b/>
      <sz val="8"/>
      <color theme="1"/>
      <name val="Arial Narrow"/>
      <family val="2"/>
    </font>
    <font>
      <sz val="8"/>
      <color theme="1"/>
      <name val="Arial"/>
      <family val="2"/>
    </font>
    <font>
      <sz val="8"/>
      <color rgb="FF800080"/>
      <name val="Arial"/>
      <family val="2"/>
    </font>
    <font>
      <b/>
      <sz val="14"/>
      <color theme="1"/>
      <name val="Arial Narrow"/>
      <family val="2"/>
    </font>
    <font>
      <b/>
      <sz val="12"/>
      <color theme="1"/>
      <name val="Arial"/>
      <family val="2"/>
    </font>
    <font>
      <b/>
      <sz val="10"/>
      <color theme="1"/>
      <name val="Arial"/>
      <family val="2"/>
    </font>
    <font>
      <b/>
      <sz val="11"/>
      <color indexed="8"/>
      <name val="Calibri"/>
      <family val="2"/>
      <scheme val="minor"/>
    </font>
    <font>
      <b/>
      <sz val="8"/>
      <color rgb="FFFF0000"/>
      <name val="Arial"/>
      <family val="2"/>
    </font>
    <font>
      <sz val="10"/>
      <color theme="0"/>
      <name val="Arial"/>
      <family val="2"/>
    </font>
    <font>
      <sz val="11"/>
      <color rgb="FF000000"/>
      <name val="Calibri"/>
      <family val="2"/>
    </font>
    <font>
      <b/>
      <sz val="10"/>
      <color rgb="FFFF0000"/>
      <name val="Arial"/>
      <family val="2"/>
    </font>
    <font>
      <sz val="8"/>
      <color rgb="FFFF0000"/>
      <name val="Arial"/>
      <family val="2"/>
    </font>
    <font>
      <b/>
      <vertAlign val="subscript"/>
      <sz val="10"/>
      <name val="Arial"/>
      <family val="2"/>
    </font>
    <font>
      <sz val="11"/>
      <color theme="0"/>
      <name val="Calibri"/>
      <family val="2"/>
      <scheme val="minor"/>
    </font>
    <font>
      <sz val="8"/>
      <color theme="0"/>
      <name val="Arial"/>
      <family val="2"/>
    </font>
    <font>
      <sz val="8"/>
      <color theme="0"/>
      <name val="Arial Narrow"/>
      <family val="2"/>
    </font>
    <font>
      <b/>
      <sz val="10"/>
      <color rgb="FF000000"/>
      <name val="Calibri"/>
      <family val="2"/>
    </font>
    <font>
      <sz val="12"/>
      <name val="Calibri"/>
      <family val="2"/>
    </font>
    <font>
      <b/>
      <sz val="20"/>
      <color theme="0" tint="-0.249977111117893"/>
      <name val="Swis721 BdCnOul BT"/>
      <family val="5"/>
    </font>
    <font>
      <b/>
      <sz val="12"/>
      <color theme="0" tint="-0.249977111117893"/>
      <name val="Swis721 LtCn BT"/>
      <family val="2"/>
    </font>
    <font>
      <b/>
      <sz val="7"/>
      <name val="Calibri"/>
      <family val="2"/>
    </font>
    <font>
      <b/>
      <sz val="9"/>
      <color rgb="FF0000FF"/>
      <name val="Arial Narrow"/>
      <family val="2"/>
    </font>
    <font>
      <sz val="8"/>
      <color rgb="FFFFC000"/>
      <name val="Arial Narrow"/>
      <family val="2"/>
    </font>
    <font>
      <b/>
      <sz val="8"/>
      <color rgb="FFFFC000"/>
      <name val="Arial Narrow"/>
      <family val="2"/>
    </font>
    <font>
      <sz val="8"/>
      <color rgb="FF0000FF"/>
      <name val="Arial Narrow"/>
      <family val="2"/>
    </font>
    <font>
      <b/>
      <sz val="8"/>
      <color rgb="FF0000FF"/>
      <name val="Arial Narrow"/>
      <family val="2"/>
    </font>
    <font>
      <sz val="8"/>
      <color rgb="FFFFCCFF"/>
      <name val="Arial Narrow"/>
      <family val="2"/>
    </font>
    <font>
      <sz val="8"/>
      <color rgb="FF00B050"/>
      <name val="Arial Narrow"/>
      <family val="2"/>
    </font>
  </fonts>
  <fills count="25">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11"/>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rgb="FF00FF00"/>
        <bgColor indexed="64"/>
      </patternFill>
    </fill>
    <fill>
      <patternFill patternType="solid">
        <fgColor theme="0"/>
        <bgColor indexed="64"/>
      </patternFill>
    </fill>
    <fill>
      <patternFill patternType="solid">
        <fgColor theme="0" tint="-0.14999847407452621"/>
        <bgColor indexed="64"/>
      </patternFill>
    </fill>
    <fill>
      <patternFill patternType="solid">
        <fgColor rgb="FFC0C0C0"/>
        <bgColor indexed="64"/>
      </patternFill>
    </fill>
    <fill>
      <patternFill patternType="solid">
        <fgColor rgb="FFD9FFB3"/>
        <bgColor indexed="64"/>
      </patternFill>
    </fill>
    <fill>
      <patternFill patternType="solid">
        <fgColor rgb="FFBDFFFF"/>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5D9F1"/>
        <bgColor rgb="FF000000"/>
      </patternFill>
    </fill>
    <fill>
      <patternFill patternType="solid">
        <fgColor rgb="FFC8B4C8"/>
        <bgColor indexed="64"/>
      </patternFill>
    </fill>
    <fill>
      <patternFill patternType="solid">
        <fgColor rgb="FFC8B4C8"/>
        <bgColor rgb="FF000000"/>
      </patternFill>
    </fill>
    <fill>
      <patternFill patternType="solid">
        <fgColor rgb="FFC8FAF0"/>
        <bgColor indexed="64"/>
      </patternFill>
    </fill>
    <fill>
      <patternFill patternType="solid">
        <fgColor rgb="FF00FFFF"/>
        <bgColor indexed="64"/>
      </patternFill>
    </fill>
    <fill>
      <patternFill patternType="solid">
        <fgColor rgb="FFC8FAF0"/>
        <bgColor rgb="FF000000"/>
      </patternFill>
    </fill>
    <fill>
      <patternFill patternType="solid">
        <fgColor rgb="FFFFC000"/>
        <bgColor indexed="64"/>
      </patternFill>
    </fill>
  </fills>
  <borders count="144">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double">
        <color indexed="64"/>
      </left>
      <right/>
      <top style="medium">
        <color indexed="64"/>
      </top>
      <bottom style="thin">
        <color indexed="64"/>
      </bottom>
      <diagonal/>
    </border>
    <border>
      <left style="double">
        <color indexed="64"/>
      </left>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medium">
        <color indexed="64"/>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right style="double">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double">
        <color indexed="64"/>
      </left>
      <right/>
      <top/>
      <bottom/>
      <diagonal/>
    </border>
    <border>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medium">
        <color indexed="64"/>
      </right>
      <top style="medium">
        <color indexed="64"/>
      </top>
      <bottom/>
      <diagonal/>
    </border>
    <border>
      <left style="hair">
        <color indexed="64"/>
      </left>
      <right style="medium">
        <color indexed="64"/>
      </right>
      <top style="thin">
        <color indexed="64"/>
      </top>
      <bottom style="thin">
        <color indexed="64"/>
      </bottom>
      <diagonal/>
    </border>
    <border>
      <left style="thin">
        <color indexed="64"/>
      </left>
      <right style="medium">
        <color indexed="64"/>
      </right>
      <top/>
      <bottom/>
      <diagonal/>
    </border>
    <border>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right style="thin">
        <color indexed="64"/>
      </right>
      <top style="double">
        <color indexed="64"/>
      </top>
      <bottom style="thin">
        <color indexed="64"/>
      </bottom>
      <diagonal/>
    </border>
    <border>
      <left style="thin">
        <color rgb="FFB2B2B2"/>
      </left>
      <right style="thin">
        <color rgb="FFB2B2B2"/>
      </right>
      <top style="thin">
        <color rgb="FFB2B2B2"/>
      </top>
      <bottom style="thin">
        <color rgb="FFB2B2B2"/>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bottom style="dotted">
        <color indexed="64"/>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style="double">
        <color indexed="64"/>
      </left>
      <right style="double">
        <color indexed="64"/>
      </right>
      <top style="thin">
        <color indexed="64"/>
      </top>
      <bottom style="double">
        <color indexed="64"/>
      </bottom>
      <diagonal/>
    </border>
  </borders>
  <cellStyleXfs count="90">
    <xf numFmtId="0" fontId="0" fillId="0" borderId="0"/>
    <xf numFmtId="176" fontId="1" fillId="0" borderId="0" applyFont="0" applyFill="0" applyBorder="0" applyAlignment="0" applyProtection="0"/>
    <xf numFmtId="164" fontId="1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3"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53" fillId="0" borderId="0"/>
    <xf numFmtId="0" fontId="2" fillId="0" borderId="0"/>
    <xf numFmtId="0" fontId="2" fillId="0" borderId="0"/>
    <xf numFmtId="0" fontId="53" fillId="0" borderId="0"/>
    <xf numFmtId="0" fontId="2" fillId="0" borderId="0"/>
    <xf numFmtId="0" fontId="2" fillId="0" borderId="0"/>
    <xf numFmtId="0" fontId="2" fillId="0" borderId="0"/>
    <xf numFmtId="0" fontId="53"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2" fillId="0" borderId="0"/>
    <xf numFmtId="0" fontId="13" fillId="6" borderId="138" applyNumberFormat="0" applyFont="0" applyAlignment="0" applyProtection="0"/>
    <xf numFmtId="9" fontId="17"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1" fontId="52"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cellStyleXfs>
  <cellXfs count="725">
    <xf numFmtId="0" fontId="0" fillId="0" borderId="0" xfId="0"/>
    <xf numFmtId="0" fontId="2" fillId="0" borderId="0" xfId="36" applyFont="1" applyAlignment="1">
      <alignment horizontal="centerContinuous" vertical="center" wrapText="1"/>
    </xf>
    <xf numFmtId="0" fontId="2" fillId="0" borderId="0" xfId="36" applyFont="1"/>
    <xf numFmtId="0" fontId="5" fillId="0" borderId="0" xfId="36" applyFont="1" applyAlignment="1">
      <alignment horizontal="centerContinuous" vertical="center" wrapText="1"/>
    </xf>
    <xf numFmtId="0" fontId="6" fillId="0" borderId="0" xfId="36" applyFont="1"/>
    <xf numFmtId="0" fontId="2" fillId="0" borderId="0" xfId="36" applyAlignment="1">
      <alignment horizontal="centerContinuous" vertical="center" wrapText="1"/>
    </xf>
    <xf numFmtId="0" fontId="2" fillId="0" borderId="0" xfId="36"/>
    <xf numFmtId="0" fontId="10" fillId="0" borderId="0" xfId="36" applyFont="1"/>
    <xf numFmtId="0" fontId="2" fillId="0" borderId="0" xfId="36" applyFont="1" applyFill="1"/>
    <xf numFmtId="0" fontId="14" fillId="0" borderId="0" xfId="37" applyFont="1" applyAlignment="1">
      <alignment horizontal="center"/>
    </xf>
    <xf numFmtId="0" fontId="2" fillId="0" borderId="1" xfId="36" applyFont="1" applyBorder="1"/>
    <xf numFmtId="0" fontId="2" fillId="0" borderId="2" xfId="36" applyFont="1" applyBorder="1"/>
    <xf numFmtId="0" fontId="2" fillId="0" borderId="2" xfId="36" applyFont="1" applyFill="1" applyBorder="1"/>
    <xf numFmtId="0" fontId="19" fillId="2" borderId="3" xfId="42" applyFont="1" applyFill="1" applyBorder="1" applyAlignment="1">
      <alignment horizontal="center" vertical="center"/>
    </xf>
    <xf numFmtId="0" fontId="9" fillId="3" borderId="4" xfId="37" applyFont="1" applyFill="1" applyBorder="1" applyAlignment="1">
      <alignment horizontal="centerContinuous" vertical="center"/>
    </xf>
    <xf numFmtId="0" fontId="9" fillId="3" borderId="5" xfId="37" applyFont="1" applyFill="1" applyBorder="1" applyAlignment="1">
      <alignment horizontal="centerContinuous" vertical="center"/>
    </xf>
    <xf numFmtId="14" fontId="5" fillId="0" borderId="6" xfId="37" applyNumberFormat="1" applyFont="1" applyBorder="1" applyAlignment="1">
      <alignment horizontal="center"/>
    </xf>
    <xf numFmtId="3" fontId="5" fillId="0" borderId="7" xfId="37" applyNumberFormat="1" applyFont="1" applyBorder="1" applyAlignment="1">
      <alignment horizontal="center"/>
    </xf>
    <xf numFmtId="0" fontId="9" fillId="0" borderId="9" xfId="36" applyFont="1" applyFill="1" applyBorder="1" applyAlignment="1">
      <alignment vertical="center"/>
    </xf>
    <xf numFmtId="1" fontId="11" fillId="0" borderId="10" xfId="36" applyNumberFormat="1" applyFont="1" applyBorder="1" applyAlignment="1">
      <alignment horizontal="center" vertical="center"/>
    </xf>
    <xf numFmtId="0" fontId="12" fillId="0" borderId="10" xfId="36" applyFont="1" applyBorder="1" applyAlignment="1">
      <alignment horizontal="center"/>
    </xf>
    <xf numFmtId="0" fontId="4" fillId="0" borderId="11" xfId="36" applyFont="1" applyFill="1" applyBorder="1" applyAlignment="1">
      <alignment horizontal="center" vertical="center" wrapText="1"/>
    </xf>
    <xf numFmtId="0" fontId="4" fillId="0" borderId="11" xfId="36" applyFont="1" applyFill="1" applyBorder="1" applyAlignment="1">
      <alignment horizontal="left" vertical="center" wrapText="1"/>
    </xf>
    <xf numFmtId="171" fontId="4" fillId="0" borderId="12" xfId="40" applyNumberFormat="1" applyFont="1" applyBorder="1" applyAlignment="1">
      <alignment horizontal="centerContinuous" vertical="center"/>
    </xf>
    <xf numFmtId="0" fontId="9" fillId="0" borderId="12" xfId="40" applyFont="1" applyFill="1" applyBorder="1" applyAlignment="1">
      <alignment horizontal="right" vertical="center" wrapText="1"/>
    </xf>
    <xf numFmtId="0" fontId="9" fillId="0" borderId="15" xfId="40" applyFont="1" applyFill="1" applyBorder="1" applyAlignment="1">
      <alignment horizontal="center" vertical="center" wrapText="1"/>
    </xf>
    <xf numFmtId="0" fontId="9" fillId="0" borderId="16" xfId="36" applyFont="1" applyFill="1" applyBorder="1" applyAlignment="1">
      <alignment vertical="center"/>
    </xf>
    <xf numFmtId="0" fontId="9" fillId="0" borderId="17" xfId="36" applyFont="1" applyFill="1" applyBorder="1" applyAlignment="1">
      <alignment vertical="center"/>
    </xf>
    <xf numFmtId="0" fontId="4" fillId="0" borderId="18" xfId="36" applyFont="1" applyFill="1" applyBorder="1" applyAlignment="1">
      <alignment horizontal="center" vertical="center" wrapText="1"/>
    </xf>
    <xf numFmtId="1" fontId="4" fillId="0" borderId="19" xfId="36" applyNumberFormat="1" applyFont="1" applyFill="1" applyBorder="1" applyAlignment="1">
      <alignment horizontal="center" vertical="center" wrapText="1"/>
    </xf>
    <xf numFmtId="0" fontId="21" fillId="0" borderId="0" xfId="0" applyFont="1"/>
    <xf numFmtId="0" fontId="9" fillId="0" borderId="21" xfId="36" applyFont="1" applyFill="1" applyBorder="1" applyAlignment="1">
      <alignment vertical="center"/>
    </xf>
    <xf numFmtId="0" fontId="19" fillId="2" borderId="3" xfId="0" applyFont="1" applyFill="1" applyBorder="1" applyAlignment="1">
      <alignment horizontal="center" vertical="center"/>
    </xf>
    <xf numFmtId="0" fontId="18" fillId="0" borderId="0" xfId="0" applyFont="1" applyAlignment="1">
      <alignment horizontal="center" vertical="center"/>
    </xf>
    <xf numFmtId="0" fontId="2" fillId="0" borderId="0" xfId="36" applyAlignment="1">
      <alignment wrapText="1"/>
    </xf>
    <xf numFmtId="0" fontId="23" fillId="0" borderId="0" xfId="36" applyFont="1" applyFill="1" applyAlignment="1">
      <alignment horizontal="center" vertical="center"/>
    </xf>
    <xf numFmtId="0" fontId="25" fillId="0" borderId="0" xfId="36" applyFont="1" applyAlignment="1">
      <alignment horizontal="centerContinuous" vertical="center" wrapText="1"/>
    </xf>
    <xf numFmtId="0" fontId="26" fillId="0" borderId="0" xfId="36" applyFont="1" applyAlignment="1">
      <alignment horizontal="centerContinuous" vertical="center" wrapText="1"/>
    </xf>
    <xf numFmtId="0" fontId="26" fillId="0" borderId="0" xfId="36" applyFont="1" applyAlignment="1">
      <alignment horizontal="centerContinuous"/>
    </xf>
    <xf numFmtId="0" fontId="26" fillId="0" borderId="0" xfId="36" applyFont="1" applyAlignment="1">
      <alignment horizontal="centerContinuous" vertical="center"/>
    </xf>
    <xf numFmtId="0" fontId="26" fillId="0" borderId="0" xfId="36" applyFont="1"/>
    <xf numFmtId="0" fontId="56" fillId="0" borderId="0" xfId="35" applyFont="1"/>
    <xf numFmtId="0" fontId="24" fillId="0" borderId="0" xfId="36" applyFont="1" applyAlignment="1">
      <alignment horizontal="centerContinuous" vertical="center" wrapText="1"/>
    </xf>
    <xf numFmtId="0" fontId="26" fillId="0" borderId="0" xfId="36" applyFont="1" applyAlignment="1">
      <alignment wrapText="1"/>
    </xf>
    <xf numFmtId="0" fontId="26" fillId="0" borderId="0" xfId="36" applyFont="1" applyAlignment="1">
      <alignment horizontal="center" vertical="center"/>
    </xf>
    <xf numFmtId="0" fontId="26" fillId="0" borderId="0" xfId="36" applyFont="1" applyAlignment="1"/>
    <xf numFmtId="169" fontId="29" fillId="0" borderId="0" xfId="36" applyNumberFormat="1" applyFont="1" applyFill="1" applyAlignment="1">
      <alignment horizontal="center"/>
    </xf>
    <xf numFmtId="169" fontId="29" fillId="0" borderId="0" xfId="36" applyNumberFormat="1" applyFont="1" applyFill="1" applyAlignment="1">
      <alignment horizontal="center" wrapText="1"/>
    </xf>
    <xf numFmtId="169" fontId="29" fillId="0" borderId="0" xfId="36" applyNumberFormat="1" applyFont="1" applyFill="1" applyBorder="1" applyAlignment="1">
      <alignment horizontal="center"/>
    </xf>
    <xf numFmtId="0" fontId="26" fillId="0" borderId="0" xfId="36" applyFont="1" applyFill="1"/>
    <xf numFmtId="0" fontId="26" fillId="0" borderId="0" xfId="36" applyFont="1" applyFill="1" applyAlignment="1">
      <alignment wrapText="1"/>
    </xf>
    <xf numFmtId="0" fontId="26" fillId="0" borderId="0" xfId="36" applyFont="1" applyFill="1" applyAlignment="1">
      <alignment horizontal="center" vertical="center"/>
    </xf>
    <xf numFmtId="0" fontId="32" fillId="0" borderId="0" xfId="36" applyFont="1"/>
    <xf numFmtId="0" fontId="29" fillId="0" borderId="26" xfId="36" applyFont="1" applyBorder="1" applyAlignment="1">
      <alignment vertical="center"/>
    </xf>
    <xf numFmtId="0" fontId="29" fillId="0" borderId="27" xfId="36" applyFont="1" applyBorder="1" applyAlignment="1">
      <alignment vertical="center"/>
    </xf>
    <xf numFmtId="0" fontId="26" fillId="0" borderId="28" xfId="36" applyFont="1" applyBorder="1"/>
    <xf numFmtId="0" fontId="29" fillId="4" borderId="29" xfId="36" applyFont="1" applyFill="1" applyBorder="1" applyAlignment="1">
      <alignment horizontal="center" vertical="center" wrapText="1"/>
    </xf>
    <xf numFmtId="4" fontId="29" fillId="8" borderId="30" xfId="36" applyNumberFormat="1" applyFont="1" applyFill="1" applyBorder="1" applyAlignment="1">
      <alignment horizontal="center" vertical="center" wrapText="1"/>
    </xf>
    <xf numFmtId="0" fontId="26" fillId="0" borderId="0" xfId="36" applyFont="1" applyAlignment="1">
      <alignment vertical="center" wrapText="1"/>
    </xf>
    <xf numFmtId="0" fontId="29" fillId="4" borderId="31" xfId="36" applyFont="1" applyFill="1" applyBorder="1" applyAlignment="1">
      <alignment horizontal="center" vertical="center" wrapText="1"/>
    </xf>
    <xf numFmtId="0" fontId="29" fillId="0" borderId="32" xfId="36" applyFont="1" applyBorder="1" applyAlignment="1">
      <alignment vertical="center"/>
    </xf>
    <xf numFmtId="0" fontId="29" fillId="0" borderId="33" xfId="36" applyFont="1" applyBorder="1" applyAlignment="1">
      <alignment vertical="center"/>
    </xf>
    <xf numFmtId="0" fontId="26" fillId="0" borderId="33" xfId="36" applyFont="1" applyBorder="1" applyAlignment="1">
      <alignment vertical="center"/>
    </xf>
    <xf numFmtId="0" fontId="26" fillId="0" borderId="34" xfId="36" applyFont="1" applyBorder="1"/>
    <xf numFmtId="0" fontId="57" fillId="0" borderId="0" xfId="35" applyFont="1"/>
    <xf numFmtId="0" fontId="56" fillId="0" borderId="0" xfId="35" applyFont="1" applyAlignment="1">
      <alignment vertical="center"/>
    </xf>
    <xf numFmtId="0" fontId="57" fillId="0" borderId="0" xfId="35" applyFont="1" applyAlignment="1">
      <alignment horizontal="center" vertical="center"/>
    </xf>
    <xf numFmtId="0" fontId="56" fillId="0" borderId="0" xfId="35" applyFont="1" applyAlignment="1">
      <alignment horizontal="center" vertical="center"/>
    </xf>
    <xf numFmtId="0" fontId="29" fillId="4" borderId="36" xfId="36" applyFont="1" applyFill="1" applyBorder="1" applyAlignment="1">
      <alignment horizontal="center" vertical="center" wrapText="1"/>
    </xf>
    <xf numFmtId="0" fontId="56" fillId="9" borderId="0" xfId="35" applyFont="1" applyFill="1"/>
    <xf numFmtId="0" fontId="26" fillId="0" borderId="0" xfId="36" applyFont="1" applyBorder="1"/>
    <xf numFmtId="9" fontId="28" fillId="9" borderId="34" xfId="81" applyNumberFormat="1" applyFont="1" applyFill="1" applyBorder="1" applyAlignment="1">
      <alignment horizontal="center" vertical="center" wrapText="1"/>
    </xf>
    <xf numFmtId="9" fontId="28" fillId="9" borderId="34" xfId="81" applyNumberFormat="1" applyFont="1" applyFill="1" applyBorder="1" applyAlignment="1">
      <alignment horizontal="center" vertical="center"/>
    </xf>
    <xf numFmtId="171" fontId="4" fillId="0" borderId="39" xfId="40" applyNumberFormat="1" applyFont="1" applyBorder="1" applyAlignment="1">
      <alignment horizontal="centerContinuous" vertical="center"/>
    </xf>
    <xf numFmtId="0" fontId="56" fillId="0" borderId="40" xfId="35" applyFont="1" applyBorder="1" applyAlignment="1">
      <alignment horizontal="center" vertical="center"/>
    </xf>
    <xf numFmtId="1" fontId="26" fillId="0" borderId="41" xfId="36" applyNumberFormat="1" applyFont="1" applyBorder="1" applyAlignment="1">
      <alignment horizontal="center" vertical="center" wrapText="1"/>
    </xf>
    <xf numFmtId="0" fontId="36" fillId="0" borderId="0" xfId="36" applyFont="1" applyAlignment="1" applyProtection="1">
      <alignment horizontal="center" vertical="center"/>
    </xf>
    <xf numFmtId="1" fontId="8" fillId="0" borderId="0" xfId="36" applyNumberFormat="1" applyFont="1" applyAlignment="1" applyProtection="1">
      <alignment horizontal="centerContinuous" vertical="center" wrapText="1"/>
    </xf>
    <xf numFmtId="0" fontId="2" fillId="0" borderId="0" xfId="36" applyAlignment="1" applyProtection="1">
      <alignment horizontal="centerContinuous"/>
    </xf>
    <xf numFmtId="0" fontId="2" fillId="0" borderId="0" xfId="36" applyProtection="1"/>
    <xf numFmtId="0" fontId="5" fillId="0" borderId="0" xfId="36" applyFont="1" applyAlignment="1" applyProtection="1">
      <alignment horizontal="centerContinuous" vertical="center" wrapText="1"/>
    </xf>
    <xf numFmtId="0" fontId="2" fillId="0" borderId="0" xfId="36" applyProtection="1">
      <protection hidden="1"/>
    </xf>
    <xf numFmtId="0" fontId="2" fillId="0" borderId="0" xfId="36" applyAlignment="1" applyProtection="1">
      <alignment horizontal="centerContinuous" vertical="center" wrapText="1"/>
      <protection hidden="1"/>
    </xf>
    <xf numFmtId="0" fontId="4" fillId="0" borderId="0" xfId="36" applyFont="1" applyAlignment="1" applyProtection="1">
      <alignment horizontal="centerContinuous" vertical="center" wrapText="1"/>
      <protection hidden="1"/>
    </xf>
    <xf numFmtId="179" fontId="3" fillId="0" borderId="0" xfId="36" applyNumberFormat="1" applyFont="1" applyAlignment="1" applyProtection="1">
      <alignment horizontal="centerContinuous" vertical="center" wrapText="1"/>
      <protection hidden="1"/>
    </xf>
    <xf numFmtId="0" fontId="3" fillId="0" borderId="0" xfId="36" applyFont="1" applyAlignment="1" applyProtection="1">
      <alignment horizontal="centerContinuous" vertical="center" wrapText="1"/>
      <protection hidden="1"/>
    </xf>
    <xf numFmtId="0" fontId="38" fillId="0" borderId="35" xfId="36" applyFont="1" applyBorder="1" applyAlignment="1" applyProtection="1">
      <alignment horizontal="left" vertical="center"/>
      <protection hidden="1"/>
    </xf>
    <xf numFmtId="0" fontId="2" fillId="0" borderId="35" xfId="36" applyBorder="1" applyAlignment="1" applyProtection="1">
      <alignment vertical="center"/>
      <protection hidden="1"/>
    </xf>
    <xf numFmtId="0" fontId="9" fillId="0" borderId="42" xfId="36" applyFont="1" applyBorder="1" applyAlignment="1" applyProtection="1">
      <alignment horizontal="centerContinuous"/>
      <protection hidden="1"/>
    </xf>
    <xf numFmtId="0" fontId="9" fillId="0" borderId="38" xfId="36" applyFont="1" applyBorder="1" applyAlignment="1" applyProtection="1">
      <alignment horizontal="center" vertical="center"/>
      <protection hidden="1"/>
    </xf>
    <xf numFmtId="1" fontId="37" fillId="0" borderId="43" xfId="36" applyNumberFormat="1" applyFont="1" applyFill="1" applyBorder="1" applyAlignment="1" applyProtection="1">
      <alignment horizontal="center" vertical="center"/>
      <protection hidden="1"/>
    </xf>
    <xf numFmtId="0" fontId="37" fillId="0" borderId="30" xfId="36" applyFont="1" applyFill="1" applyBorder="1" applyAlignment="1" applyProtection="1">
      <alignment horizontal="center" vertical="center" wrapText="1"/>
      <protection hidden="1"/>
    </xf>
    <xf numFmtId="0" fontId="4" fillId="0" borderId="0" xfId="36" quotePrefix="1" applyFont="1" applyBorder="1" applyAlignment="1" applyProtection="1">
      <alignment horizontal="left"/>
      <protection hidden="1"/>
    </xf>
    <xf numFmtId="0" fontId="2" fillId="0" borderId="0" xfId="36" applyBorder="1" applyAlignment="1" applyProtection="1">
      <alignment horizontal="centerContinuous" vertical="center" wrapText="1"/>
      <protection hidden="1"/>
    </xf>
    <xf numFmtId="0" fontId="2" fillId="0" borderId="0" xfId="36" applyBorder="1" applyProtection="1">
      <protection hidden="1"/>
    </xf>
    <xf numFmtId="0" fontId="2" fillId="0" borderId="0" xfId="36" applyFont="1" applyProtection="1">
      <protection hidden="1"/>
    </xf>
    <xf numFmtId="3" fontId="39" fillId="0" borderId="30" xfId="36" applyNumberFormat="1" applyFont="1" applyFill="1" applyBorder="1" applyAlignment="1" applyProtection="1">
      <alignment horizontal="center" vertical="center"/>
      <protection hidden="1"/>
    </xf>
    <xf numFmtId="0" fontId="0" fillId="0" borderId="0" xfId="0" applyAlignment="1">
      <alignment horizontal="center" vertical="center"/>
    </xf>
    <xf numFmtId="0" fontId="41" fillId="9" borderId="0" xfId="80" applyFont="1" applyFill="1" applyAlignment="1" applyProtection="1">
      <alignment horizontal="justify" vertical="center"/>
      <protection locked="0"/>
    </xf>
    <xf numFmtId="0" fontId="26" fillId="9" borderId="0" xfId="80" applyFont="1" applyFill="1" applyProtection="1">
      <protection hidden="1"/>
    </xf>
    <xf numFmtId="0" fontId="26" fillId="0" borderId="0" xfId="80" applyFont="1" applyProtection="1">
      <protection hidden="1"/>
    </xf>
    <xf numFmtId="0" fontId="42" fillId="9" borderId="0" xfId="80" applyFont="1" applyFill="1" applyProtection="1">
      <protection hidden="1"/>
    </xf>
    <xf numFmtId="0" fontId="42" fillId="0" borderId="0" xfId="80" applyFont="1" applyProtection="1">
      <protection hidden="1"/>
    </xf>
    <xf numFmtId="0" fontId="25" fillId="9" borderId="0" xfId="80" applyFont="1" applyFill="1" applyAlignment="1" applyProtection="1">
      <alignment horizontal="centerContinuous"/>
      <protection hidden="1"/>
    </xf>
    <xf numFmtId="0" fontId="25" fillId="9" borderId="0" xfId="80" applyFont="1" applyFill="1" applyAlignment="1" applyProtection="1">
      <alignment horizontal="centerContinuous" vertical="center"/>
      <protection hidden="1"/>
    </xf>
    <xf numFmtId="4" fontId="25" fillId="9" borderId="0" xfId="80" applyNumberFormat="1" applyFont="1" applyFill="1" applyAlignment="1" applyProtection="1">
      <alignment horizontal="centerContinuous" vertical="center"/>
      <protection hidden="1"/>
    </xf>
    <xf numFmtId="4" fontId="26" fillId="9" borderId="0" xfId="80" applyNumberFormat="1" applyFont="1" applyFill="1" applyProtection="1">
      <protection hidden="1"/>
    </xf>
    <xf numFmtId="1" fontId="58" fillId="9" borderId="0" xfId="35" applyNumberFormat="1" applyFont="1" applyFill="1" applyAlignment="1"/>
    <xf numFmtId="1" fontId="25" fillId="9" borderId="0" xfId="80" applyNumberFormat="1" applyFont="1" applyFill="1" applyAlignment="1" applyProtection="1">
      <alignment vertical="center" wrapText="1"/>
      <protection hidden="1"/>
    </xf>
    <xf numFmtId="1" fontId="58" fillId="9" borderId="0" xfId="35" applyNumberFormat="1" applyFont="1" applyFill="1" applyAlignment="1">
      <alignment horizontal="centerContinuous"/>
    </xf>
    <xf numFmtId="1" fontId="27" fillId="0" borderId="0" xfId="36" applyNumberFormat="1" applyFont="1" applyAlignment="1" applyProtection="1">
      <alignment horizontal="centerContinuous" vertical="center" wrapText="1"/>
    </xf>
    <xf numFmtId="179" fontId="25" fillId="0" borderId="0" xfId="36" applyNumberFormat="1" applyFont="1" applyAlignment="1" applyProtection="1">
      <alignment horizontal="centerContinuous" vertical="center" wrapText="1"/>
      <protection hidden="1"/>
    </xf>
    <xf numFmtId="1" fontId="27" fillId="9" borderId="0" xfId="36" applyNumberFormat="1" applyFont="1" applyFill="1" applyAlignment="1">
      <alignment horizontal="centerContinuous" vertical="center" wrapText="1"/>
    </xf>
    <xf numFmtId="1" fontId="25" fillId="9" borderId="0" xfId="80" applyNumberFormat="1" applyFont="1" applyFill="1" applyAlignment="1" applyProtection="1">
      <alignment horizontal="centerContinuous" vertical="center" wrapText="1"/>
      <protection hidden="1"/>
    </xf>
    <xf numFmtId="1" fontId="25" fillId="9" borderId="0" xfId="36" applyNumberFormat="1" applyFont="1" applyFill="1" applyAlignment="1">
      <alignment horizontal="centerContinuous" vertical="center" wrapText="1"/>
    </xf>
    <xf numFmtId="0" fontId="44" fillId="0" borderId="0" xfId="36" applyFont="1" applyFill="1" applyAlignment="1">
      <alignment horizontal="center" vertical="center"/>
    </xf>
    <xf numFmtId="1" fontId="25" fillId="0" borderId="0" xfId="36" applyNumberFormat="1" applyFont="1" applyAlignment="1">
      <alignment horizontal="centerContinuous" vertical="center" wrapText="1"/>
    </xf>
    <xf numFmtId="0" fontId="44" fillId="0" borderId="0" xfId="36" applyFont="1" applyAlignment="1">
      <alignment horizontal="centerContinuous" vertical="center" wrapText="1"/>
    </xf>
    <xf numFmtId="0" fontId="44" fillId="0" borderId="0" xfId="36" applyFont="1" applyAlignment="1">
      <alignment horizontal="centerContinuous"/>
    </xf>
    <xf numFmtId="0" fontId="44" fillId="0" borderId="0" xfId="36" applyFont="1" applyAlignment="1">
      <alignment horizontal="centerContinuous" vertical="center"/>
    </xf>
    <xf numFmtId="0" fontId="44" fillId="0" borderId="0" xfId="36" applyFont="1"/>
    <xf numFmtId="0" fontId="45" fillId="0" borderId="0" xfId="36" applyFont="1" applyAlignment="1">
      <alignment horizontal="centerContinuous" vertical="center" wrapText="1"/>
    </xf>
    <xf numFmtId="0" fontId="4" fillId="0" borderId="44" xfId="36" applyFont="1" applyFill="1" applyBorder="1" applyAlignment="1">
      <alignment horizontal="center" vertical="center" wrapText="1"/>
    </xf>
    <xf numFmtId="4" fontId="4" fillId="10" borderId="24" xfId="41" applyNumberFormat="1" applyFont="1" applyFill="1" applyBorder="1" applyAlignment="1">
      <alignment horizontal="center" vertical="center"/>
    </xf>
    <xf numFmtId="0" fontId="9" fillId="0" borderId="49" xfId="40" applyFont="1" applyFill="1" applyBorder="1" applyAlignment="1">
      <alignment horizontal="center" vertical="center" wrapText="1"/>
    </xf>
    <xf numFmtId="0" fontId="2" fillId="0" borderId="51" xfId="36" applyBorder="1" applyAlignment="1">
      <alignment wrapText="1"/>
    </xf>
    <xf numFmtId="1" fontId="4" fillId="0" borderId="54" xfId="36" applyNumberFormat="1" applyFont="1" applyFill="1" applyBorder="1" applyAlignment="1">
      <alignment horizontal="center" vertical="center" wrapText="1"/>
    </xf>
    <xf numFmtId="0" fontId="4" fillId="0" borderId="43" xfId="36" applyFont="1" applyFill="1" applyBorder="1" applyAlignment="1">
      <alignment horizontal="center" vertical="center" wrapText="1"/>
    </xf>
    <xf numFmtId="0" fontId="4" fillId="0" borderId="55" xfId="36" applyFont="1" applyFill="1" applyBorder="1" applyAlignment="1">
      <alignment horizontal="center" vertical="center" wrapText="1"/>
    </xf>
    <xf numFmtId="0" fontId="9" fillId="0" borderId="30" xfId="36" applyFont="1" applyFill="1" applyBorder="1" applyAlignment="1">
      <alignment horizontal="left" vertical="center" wrapText="1"/>
    </xf>
    <xf numFmtId="10" fontId="9" fillId="0" borderId="56" xfId="36" applyNumberFormat="1" applyFont="1" applyFill="1" applyBorder="1" applyAlignment="1">
      <alignment horizontal="center" vertical="center" wrapText="1"/>
    </xf>
    <xf numFmtId="49" fontId="43" fillId="9" borderId="57" xfId="80" applyNumberFormat="1" applyFont="1" applyFill="1" applyBorder="1" applyAlignment="1" applyProtection="1">
      <alignment vertical="center"/>
      <protection hidden="1"/>
    </xf>
    <xf numFmtId="0" fontId="56" fillId="9" borderId="58" xfId="35" applyFont="1" applyFill="1" applyBorder="1"/>
    <xf numFmtId="1" fontId="9" fillId="9" borderId="59" xfId="36" applyNumberFormat="1" applyFont="1" applyFill="1" applyBorder="1" applyAlignment="1">
      <alignment horizontal="center" vertical="center" wrapText="1"/>
    </xf>
    <xf numFmtId="0" fontId="56" fillId="9" borderId="60" xfId="35" applyFont="1" applyFill="1" applyBorder="1"/>
    <xf numFmtId="2" fontId="26" fillId="0" borderId="62" xfId="36" applyNumberFormat="1" applyFont="1" applyBorder="1" applyAlignment="1">
      <alignment horizontal="center" vertical="center" wrapText="1"/>
    </xf>
    <xf numFmtId="0" fontId="34" fillId="9" borderId="21" xfId="80" applyFont="1" applyFill="1" applyBorder="1" applyAlignment="1" applyProtection="1">
      <alignment horizontal="center"/>
      <protection hidden="1"/>
    </xf>
    <xf numFmtId="0" fontId="34" fillId="9" borderId="9" xfId="80" applyFont="1" applyFill="1" applyBorder="1" applyAlignment="1" applyProtection="1">
      <alignment horizontal="center" vertical="center"/>
      <protection hidden="1"/>
    </xf>
    <xf numFmtId="4" fontId="34" fillId="9" borderId="63" xfId="80" applyNumberFormat="1" applyFont="1" applyFill="1" applyBorder="1" applyAlignment="1" applyProtection="1">
      <alignment horizontal="center" vertical="center"/>
      <protection hidden="1"/>
    </xf>
    <xf numFmtId="1" fontId="27" fillId="9" borderId="0" xfId="80" applyNumberFormat="1" applyFont="1" applyFill="1" applyAlignment="1" applyProtection="1">
      <alignment vertical="center" wrapText="1"/>
      <protection hidden="1"/>
    </xf>
    <xf numFmtId="0" fontId="2" fillId="0" borderId="51" xfId="36" applyBorder="1"/>
    <xf numFmtId="10" fontId="26" fillId="0" borderId="24" xfId="36" applyNumberFormat="1" applyFont="1" applyBorder="1" applyAlignment="1">
      <alignment horizontal="center" vertical="center" wrapText="1"/>
    </xf>
    <xf numFmtId="1" fontId="26" fillId="0" borderId="71" xfId="36" applyNumberFormat="1" applyFont="1" applyBorder="1" applyAlignment="1">
      <alignment horizontal="center" vertical="center" wrapText="1"/>
    </xf>
    <xf numFmtId="2" fontId="26" fillId="0" borderId="72" xfId="36" applyNumberFormat="1" applyFont="1" applyBorder="1" applyAlignment="1">
      <alignment horizontal="center" vertical="center" wrapText="1"/>
    </xf>
    <xf numFmtId="10" fontId="26" fillId="0" borderId="70" xfId="36" applyNumberFormat="1" applyFont="1" applyBorder="1" applyAlignment="1">
      <alignment horizontal="center" vertical="center" wrapText="1"/>
    </xf>
    <xf numFmtId="0" fontId="23" fillId="9" borderId="0" xfId="36" applyFont="1" applyFill="1" applyAlignment="1">
      <alignment horizontal="center" vertical="center" wrapText="1"/>
    </xf>
    <xf numFmtId="4" fontId="56" fillId="0" borderId="40" xfId="35" applyNumberFormat="1" applyFont="1" applyBorder="1" applyAlignment="1">
      <alignment horizontal="center" vertical="center"/>
    </xf>
    <xf numFmtId="3" fontId="5" fillId="0" borderId="64" xfId="36" applyNumberFormat="1" applyFont="1" applyFill="1" applyBorder="1" applyAlignment="1">
      <alignment horizontal="center" vertical="center"/>
    </xf>
    <xf numFmtId="0" fontId="2" fillId="0" borderId="35" xfId="36" applyFont="1" applyBorder="1" applyAlignment="1" applyProtection="1">
      <alignment horizontal="centerContinuous"/>
      <protection hidden="1"/>
    </xf>
    <xf numFmtId="1" fontId="37" fillId="0" borderId="31" xfId="36" applyNumberFormat="1" applyFont="1" applyFill="1" applyBorder="1" applyAlignment="1" applyProtection="1">
      <alignment horizontal="center" vertical="center"/>
      <protection hidden="1"/>
    </xf>
    <xf numFmtId="1" fontId="37" fillId="0" borderId="31" xfId="36" applyNumberFormat="1" applyFont="1" applyFill="1" applyBorder="1" applyAlignment="1" applyProtection="1">
      <alignment horizontal="center" vertical="center" wrapText="1"/>
      <protection hidden="1"/>
    </xf>
    <xf numFmtId="1" fontId="4" fillId="0" borderId="11" xfId="36" applyNumberFormat="1" applyFont="1" applyBorder="1" applyAlignment="1" applyProtection="1">
      <alignment horizontal="center" vertical="center"/>
      <protection hidden="1"/>
    </xf>
    <xf numFmtId="0" fontId="4" fillId="0" borderId="11" xfId="36" applyFont="1" applyBorder="1" applyAlignment="1" applyProtection="1">
      <alignment horizontal="centerContinuous" vertical="center" wrapText="1"/>
      <protection hidden="1"/>
    </xf>
    <xf numFmtId="3" fontId="4" fillId="5" borderId="11" xfId="36" applyNumberFormat="1" applyFont="1" applyFill="1" applyBorder="1" applyProtection="1">
      <protection hidden="1"/>
    </xf>
    <xf numFmtId="3" fontId="4" fillId="0" borderId="19" xfId="36" applyNumberFormat="1" applyFont="1" applyBorder="1" applyAlignment="1" applyProtection="1">
      <alignment horizontal="center"/>
      <protection hidden="1"/>
    </xf>
    <xf numFmtId="0" fontId="2" fillId="0" borderId="51" xfId="36" applyBorder="1" applyProtection="1">
      <protection hidden="1"/>
    </xf>
    <xf numFmtId="0" fontId="9" fillId="0" borderId="76" xfId="36" applyFont="1" applyBorder="1" applyAlignment="1" applyProtection="1">
      <alignment horizontal="center" vertical="center"/>
      <protection hidden="1"/>
    </xf>
    <xf numFmtId="0" fontId="9" fillId="0" borderId="77" xfId="36" applyFont="1" applyBorder="1" applyAlignment="1" applyProtection="1">
      <alignment horizontal="centerContinuous"/>
      <protection hidden="1"/>
    </xf>
    <xf numFmtId="0" fontId="9" fillId="0" borderId="78" xfId="36" applyFont="1" applyBorder="1" applyAlignment="1" applyProtection="1">
      <alignment horizontal="center" vertical="center"/>
      <protection hidden="1"/>
    </xf>
    <xf numFmtId="3" fontId="37" fillId="0" borderId="30" xfId="36" quotePrefix="1" applyNumberFormat="1" applyFont="1" applyFill="1" applyBorder="1" applyAlignment="1" applyProtection="1">
      <alignment horizontal="center" vertical="center"/>
      <protection hidden="1"/>
    </xf>
    <xf numFmtId="0" fontId="47" fillId="0" borderId="0" xfId="36" applyFont="1"/>
    <xf numFmtId="1" fontId="5" fillId="0" borderId="0" xfId="36" applyNumberFormat="1" applyFont="1" applyAlignment="1">
      <alignment horizontal="centerContinuous" vertical="center" wrapText="1"/>
    </xf>
    <xf numFmtId="0" fontId="48" fillId="0" borderId="0" xfId="36" applyFont="1"/>
    <xf numFmtId="0" fontId="2" fillId="0" borderId="0" xfId="36" applyFont="1" applyAlignment="1">
      <alignment horizontal="centerContinuous"/>
    </xf>
    <xf numFmtId="0" fontId="2" fillId="0" borderId="0" xfId="36" applyAlignment="1">
      <alignment horizontal="centerContinuous"/>
    </xf>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60" fillId="0" borderId="0" xfId="43" applyFont="1" applyAlignment="1">
      <alignment horizontal="center" vertical="center"/>
    </xf>
    <xf numFmtId="0" fontId="52" fillId="0" borderId="0" xfId="43"/>
    <xf numFmtId="0" fontId="9" fillId="0" borderId="80" xfId="36" applyFont="1" applyBorder="1" applyAlignment="1">
      <alignment horizontal="centerContinuous"/>
    </xf>
    <xf numFmtId="0" fontId="9" fillId="0" borderId="33" xfId="36" applyFont="1" applyBorder="1" applyAlignment="1">
      <alignment horizontal="center" vertical="center"/>
    </xf>
    <xf numFmtId="0" fontId="9" fillId="0" borderId="81" xfId="36" applyFont="1" applyBorder="1" applyAlignment="1">
      <alignment horizontal="center" vertical="center"/>
    </xf>
    <xf numFmtId="1" fontId="9" fillId="0" borderId="82" xfId="36" applyNumberFormat="1" applyFont="1" applyFill="1" applyBorder="1" applyAlignment="1">
      <alignment horizontal="center" vertical="center"/>
    </xf>
    <xf numFmtId="1" fontId="9" fillId="0" borderId="83" xfId="36" applyNumberFormat="1" applyFont="1" applyFill="1" applyBorder="1" applyAlignment="1">
      <alignment horizontal="left" vertical="center"/>
    </xf>
    <xf numFmtId="0" fontId="55" fillId="0" borderId="84" xfId="43" applyFont="1" applyFill="1" applyBorder="1" applyAlignment="1" applyProtection="1">
      <alignment horizontal="center" vertical="center"/>
      <protection hidden="1"/>
    </xf>
    <xf numFmtId="0" fontId="4" fillId="0" borderId="10" xfId="36" applyFont="1" applyBorder="1" applyAlignment="1">
      <alignment horizontal="centerContinuous" vertical="center" wrapText="1"/>
    </xf>
    <xf numFmtId="3" fontId="4" fillId="0" borderId="85" xfId="36" applyNumberFormat="1" applyFont="1" applyBorder="1" applyAlignment="1">
      <alignment horizontal="center"/>
    </xf>
    <xf numFmtId="0" fontId="55" fillId="7" borderId="4" xfId="43" applyFont="1" applyFill="1" applyBorder="1" applyAlignment="1">
      <alignment horizontal="center" vertical="center"/>
    </xf>
    <xf numFmtId="0" fontId="52" fillId="7" borderId="86" xfId="43" applyFill="1" applyBorder="1"/>
    <xf numFmtId="0" fontId="55" fillId="7" borderId="86" xfId="43" applyFont="1" applyFill="1" applyBorder="1" applyAlignment="1">
      <alignment horizontal="center" vertical="center"/>
    </xf>
    <xf numFmtId="0" fontId="55" fillId="7" borderId="5" xfId="43" applyFont="1" applyFill="1" applyBorder="1" applyAlignment="1">
      <alignment horizontal="center" vertical="center"/>
    </xf>
    <xf numFmtId="0" fontId="49" fillId="11" borderId="87" xfId="36" applyFont="1" applyFill="1" applyBorder="1"/>
    <xf numFmtId="0" fontId="2" fillId="0" borderId="1" xfId="36" applyFont="1" applyFill="1" applyBorder="1"/>
    <xf numFmtId="0" fontId="52" fillId="12" borderId="1" xfId="43" applyFill="1" applyBorder="1"/>
    <xf numFmtId="0" fontId="52" fillId="13" borderId="88" xfId="43" applyFill="1" applyBorder="1"/>
    <xf numFmtId="0" fontId="49" fillId="11" borderId="89" xfId="36" applyFont="1" applyFill="1" applyBorder="1"/>
    <xf numFmtId="0" fontId="2" fillId="0" borderId="2" xfId="36" applyBorder="1"/>
    <xf numFmtId="0" fontId="52" fillId="12" borderId="2" xfId="43" applyFill="1" applyBorder="1"/>
    <xf numFmtId="0" fontId="52" fillId="13" borderId="90" xfId="43" applyFill="1" applyBorder="1"/>
    <xf numFmtId="0" fontId="52" fillId="0" borderId="2" xfId="43" applyBorder="1"/>
    <xf numFmtId="0" fontId="52" fillId="0" borderId="0" xfId="43" quotePrefix="1"/>
    <xf numFmtId="0" fontId="61" fillId="11" borderId="91" xfId="43" applyFont="1" applyFill="1" applyBorder="1"/>
    <xf numFmtId="0" fontId="52" fillId="0" borderId="92" xfId="43" applyBorder="1"/>
    <xf numFmtId="0" fontId="52" fillId="12" borderId="92" xfId="43" applyFill="1" applyBorder="1"/>
    <xf numFmtId="0" fontId="2" fillId="0" borderId="93" xfId="36" applyBorder="1"/>
    <xf numFmtId="0" fontId="10" fillId="0" borderId="93" xfId="36" applyFont="1" applyBorder="1"/>
    <xf numFmtId="166" fontId="4" fillId="0" borderId="43" xfId="36" applyNumberFormat="1" applyFont="1" applyFill="1" applyBorder="1" applyAlignment="1">
      <alignment horizontal="left" vertical="center" wrapText="1"/>
    </xf>
    <xf numFmtId="0" fontId="55" fillId="0" borderId="0" xfId="43" applyFont="1" applyAlignment="1">
      <alignment wrapText="1"/>
    </xf>
    <xf numFmtId="0" fontId="63" fillId="0" borderId="0" xfId="43" applyFont="1"/>
    <xf numFmtId="0" fontId="63" fillId="0" borderId="80" xfId="43" applyFont="1" applyBorder="1"/>
    <xf numFmtId="0" fontId="64" fillId="0" borderId="33" xfId="36" applyFont="1" applyBorder="1" applyAlignment="1">
      <alignment horizontal="centerContinuous"/>
    </xf>
    <xf numFmtId="0" fontId="64" fillId="0" borderId="33" xfId="36" applyFont="1" applyBorder="1" applyAlignment="1">
      <alignment horizontal="center" vertical="center"/>
    </xf>
    <xf numFmtId="0" fontId="63" fillId="0" borderId="33" xfId="43" applyFont="1" applyBorder="1"/>
    <xf numFmtId="0" fontId="63" fillId="0" borderId="81" xfId="43" applyFont="1" applyBorder="1"/>
    <xf numFmtId="1" fontId="64" fillId="0" borderId="55" xfId="36" applyNumberFormat="1" applyFont="1" applyFill="1" applyBorder="1" applyAlignment="1">
      <alignment horizontal="center" vertical="center" wrapText="1"/>
    </xf>
    <xf numFmtId="1" fontId="64" fillId="0" borderId="30" xfId="36" applyNumberFormat="1" applyFont="1" applyFill="1" applyBorder="1" applyAlignment="1">
      <alignment horizontal="center" vertical="center" wrapText="1"/>
    </xf>
    <xf numFmtId="1" fontId="64" fillId="0" borderId="30" xfId="36" applyNumberFormat="1" applyFont="1" applyFill="1" applyBorder="1" applyAlignment="1">
      <alignment horizontal="left" vertical="center" wrapText="1"/>
    </xf>
    <xf numFmtId="0" fontId="65" fillId="0" borderId="56" xfId="43" applyFont="1" applyFill="1" applyBorder="1" applyAlignment="1">
      <alignment wrapText="1"/>
    </xf>
    <xf numFmtId="0" fontId="52" fillId="0" borderId="57" xfId="43" applyBorder="1"/>
    <xf numFmtId="0" fontId="52" fillId="0" borderId="94" xfId="43" applyBorder="1"/>
    <xf numFmtId="0" fontId="53" fillId="9" borderId="0" xfId="35" applyFill="1" applyAlignment="1">
      <alignment horizontal="center" vertical="center"/>
    </xf>
    <xf numFmtId="0" fontId="53" fillId="9" borderId="0" xfId="35" applyFill="1"/>
    <xf numFmtId="169" fontId="15" fillId="9" borderId="0" xfId="37" applyNumberFormat="1" applyFont="1" applyFill="1" applyAlignment="1">
      <alignment horizontal="center"/>
    </xf>
    <xf numFmtId="169" fontId="14" fillId="9" borderId="0" xfId="37" applyNumberFormat="1" applyFont="1" applyFill="1" applyAlignment="1">
      <alignment horizontal="center"/>
    </xf>
    <xf numFmtId="4" fontId="14" fillId="9" borderId="0" xfId="37" applyNumberFormat="1" applyFont="1" applyFill="1"/>
    <xf numFmtId="174" fontId="2" fillId="9" borderId="0" xfId="37" applyNumberFormat="1" applyFill="1"/>
    <xf numFmtId="169" fontId="14" fillId="9" borderId="0" xfId="36" applyNumberFormat="1" applyFont="1" applyFill="1" applyAlignment="1">
      <alignment horizontal="center"/>
    </xf>
    <xf numFmtId="0" fontId="2" fillId="9" borderId="0" xfId="36" applyFill="1"/>
    <xf numFmtId="4" fontId="14" fillId="9" borderId="0" xfId="36" applyNumberFormat="1" applyFont="1" applyFill="1"/>
    <xf numFmtId="0" fontId="9" fillId="9" borderId="55" xfId="36" applyNumberFormat="1" applyFont="1" applyFill="1" applyBorder="1" applyAlignment="1">
      <alignment horizontal="center" vertical="center" wrapText="1"/>
    </xf>
    <xf numFmtId="0" fontId="55" fillId="14" borderId="24" xfId="0" applyFont="1" applyFill="1" applyBorder="1" applyAlignment="1">
      <alignment horizontal="center" vertical="center"/>
    </xf>
    <xf numFmtId="0" fontId="0" fillId="9" borderId="0" xfId="0" applyFill="1"/>
    <xf numFmtId="0" fontId="0" fillId="9" borderId="0" xfId="0" applyFill="1" applyAlignment="1">
      <alignment horizontal="center" vertical="center"/>
    </xf>
    <xf numFmtId="0" fontId="0" fillId="9" borderId="33" xfId="0" applyFill="1" applyBorder="1" applyAlignment="1">
      <alignment horizontal="center" vertical="center"/>
    </xf>
    <xf numFmtId="1" fontId="0" fillId="9" borderId="0" xfId="0" applyNumberFormat="1" applyFill="1" applyAlignment="1">
      <alignment horizontal="center" vertical="center"/>
    </xf>
    <xf numFmtId="14" fontId="0" fillId="9" borderId="0" xfId="0" applyNumberFormat="1" applyFill="1" applyBorder="1" applyAlignment="1">
      <alignment horizontal="center" vertical="center"/>
    </xf>
    <xf numFmtId="14" fontId="0" fillId="9" borderId="0" xfId="0" applyNumberFormat="1" applyFill="1" applyAlignment="1">
      <alignment horizontal="center" vertical="center"/>
    </xf>
    <xf numFmtId="14" fontId="0" fillId="9" borderId="0" xfId="0" applyNumberFormat="1" applyFill="1"/>
    <xf numFmtId="180" fontId="0" fillId="9" borderId="0" xfId="0" applyNumberFormat="1" applyFill="1"/>
    <xf numFmtId="14" fontId="0" fillId="9" borderId="27" xfId="0" applyNumberFormat="1" applyFill="1" applyBorder="1" applyAlignment="1">
      <alignment horizontal="center" vertical="center"/>
    </xf>
    <xf numFmtId="1" fontId="0" fillId="9" borderId="0" xfId="0" applyNumberFormat="1" applyFill="1" applyBorder="1" applyAlignment="1">
      <alignment horizontal="center" vertical="center"/>
    </xf>
    <xf numFmtId="181" fontId="0" fillId="9" borderId="0" xfId="0" applyNumberFormat="1" applyFill="1"/>
    <xf numFmtId="0" fontId="9" fillId="0" borderId="95" xfId="36" applyFont="1" applyFill="1" applyBorder="1" applyAlignment="1">
      <alignment vertical="center"/>
    </xf>
    <xf numFmtId="9" fontId="9" fillId="15" borderId="96" xfId="82" applyFont="1" applyFill="1" applyBorder="1" applyAlignment="1">
      <alignment horizontal="center" vertical="center"/>
    </xf>
    <xf numFmtId="0" fontId="0" fillId="0" borderId="24" xfId="0" applyBorder="1" applyAlignment="1">
      <alignment horizontal="center" vertical="center"/>
    </xf>
    <xf numFmtId="0" fontId="0" fillId="0" borderId="24" xfId="0" applyBorder="1" applyAlignment="1">
      <alignment horizontal="center" vertical="center"/>
    </xf>
    <xf numFmtId="175" fontId="5" fillId="0" borderId="64" xfId="36" applyNumberFormat="1" applyFont="1" applyFill="1" applyBorder="1" applyAlignment="1">
      <alignment horizontal="center" vertical="center"/>
    </xf>
    <xf numFmtId="0" fontId="2" fillId="0" borderId="0" xfId="36" applyFont="1" applyBorder="1" applyAlignment="1" applyProtection="1">
      <alignment horizontal="centerContinuous"/>
      <protection hidden="1"/>
    </xf>
    <xf numFmtId="0" fontId="38" fillId="0" borderId="0" xfId="36" applyFont="1" applyBorder="1" applyAlignment="1" applyProtection="1">
      <alignment horizontal="left" vertical="center"/>
      <protection hidden="1"/>
    </xf>
    <xf numFmtId="0" fontId="2" fillId="0" borderId="45" xfId="36" applyBorder="1" applyProtection="1">
      <protection hidden="1"/>
    </xf>
    <xf numFmtId="0" fontId="2" fillId="0" borderId="98" xfId="36" applyBorder="1" applyProtection="1">
      <protection hidden="1"/>
    </xf>
    <xf numFmtId="3" fontId="39" fillId="0" borderId="99" xfId="36" applyNumberFormat="1" applyFont="1" applyFill="1" applyBorder="1" applyAlignment="1" applyProtection="1">
      <alignment horizontal="center" vertical="center"/>
      <protection hidden="1"/>
    </xf>
    <xf numFmtId="3" fontId="5" fillId="0" borderId="65" xfId="36" applyNumberFormat="1" applyFont="1" applyFill="1" applyBorder="1" applyAlignment="1">
      <alignment horizontal="center" vertical="center"/>
    </xf>
    <xf numFmtId="4" fontId="2" fillId="0" borderId="0" xfId="36" applyNumberFormat="1" applyProtection="1">
      <protection hidden="1"/>
    </xf>
    <xf numFmtId="0" fontId="55" fillId="14" borderId="24" xfId="0" applyFont="1" applyFill="1" applyBorder="1" applyAlignment="1">
      <alignment horizontal="center" vertical="center" wrapText="1"/>
    </xf>
    <xf numFmtId="173" fontId="52" fillId="0" borderId="24" xfId="2" applyNumberFormat="1" applyFont="1" applyBorder="1" applyAlignment="1">
      <alignment horizontal="center" vertical="center"/>
    </xf>
    <xf numFmtId="173" fontId="0" fillId="0" borderId="24" xfId="0" applyNumberFormat="1" applyBorder="1" applyAlignment="1">
      <alignment horizontal="center" vertical="center"/>
    </xf>
    <xf numFmtId="0" fontId="55" fillId="0" borderId="24" xfId="0" applyFont="1" applyBorder="1" applyAlignment="1">
      <alignment horizontal="center" vertical="center"/>
    </xf>
    <xf numFmtId="0" fontId="54" fillId="0" borderId="24" xfId="0" applyFont="1" applyBorder="1" applyAlignment="1">
      <alignment horizontal="center" vertical="center"/>
    </xf>
    <xf numFmtId="175" fontId="66" fillId="0" borderId="30" xfId="43" applyNumberFormat="1" applyFont="1" applyFill="1" applyBorder="1" applyAlignment="1">
      <alignment horizontal="center" vertical="center" wrapText="1"/>
    </xf>
    <xf numFmtId="175" fontId="66" fillId="0" borderId="43" xfId="43" applyNumberFormat="1" applyFont="1" applyFill="1" applyBorder="1" applyAlignment="1" applyProtection="1">
      <alignment horizontal="center" vertical="center" wrapText="1"/>
      <protection hidden="1"/>
    </xf>
    <xf numFmtId="181" fontId="55" fillId="16" borderId="68" xfId="0" applyNumberFormat="1" applyFont="1" applyFill="1" applyBorder="1" applyAlignment="1">
      <alignment horizontal="left" vertical="center"/>
    </xf>
    <xf numFmtId="0" fontId="0" fillId="9" borderId="104" xfId="0" applyFill="1" applyBorder="1" applyAlignment="1">
      <alignment horizontal="center" vertical="center" wrapText="1"/>
    </xf>
    <xf numFmtId="0" fontId="55" fillId="14" borderId="0" xfId="0" applyFont="1" applyFill="1" applyBorder="1" applyAlignment="1">
      <alignment horizontal="center" vertical="center" wrapText="1"/>
    </xf>
    <xf numFmtId="0" fontId="0" fillId="9" borderId="105" xfId="0" applyFill="1" applyBorder="1" applyAlignment="1">
      <alignment horizontal="center" vertical="center" wrapText="1"/>
    </xf>
    <xf numFmtId="0" fontId="0" fillId="9" borderId="0" xfId="0" applyFill="1" applyBorder="1" applyAlignment="1">
      <alignment horizontal="center" vertical="center" wrapText="1"/>
    </xf>
    <xf numFmtId="0" fontId="0" fillId="9" borderId="0" xfId="0" applyFill="1" applyAlignment="1">
      <alignment horizontal="center" vertical="center" wrapText="1"/>
    </xf>
    <xf numFmtId="0" fontId="55" fillId="16" borderId="102" xfId="0" applyFont="1" applyFill="1" applyBorder="1" applyAlignment="1">
      <alignment horizontal="left" vertical="center"/>
    </xf>
    <xf numFmtId="173" fontId="55" fillId="9" borderId="65" xfId="0" applyNumberFormat="1" applyFont="1" applyFill="1" applyBorder="1" applyAlignment="1">
      <alignment horizontal="center" vertical="center"/>
    </xf>
    <xf numFmtId="0" fontId="55" fillId="16" borderId="103" xfId="0" applyFont="1" applyFill="1" applyBorder="1" applyAlignment="1">
      <alignment horizontal="left" vertical="center" wrapText="1"/>
    </xf>
    <xf numFmtId="164" fontId="54" fillId="0" borderId="24" xfId="2" applyFont="1" applyBorder="1" applyAlignment="1">
      <alignment horizontal="center" vertical="center"/>
    </xf>
    <xf numFmtId="9" fontId="54" fillId="0" borderId="24" xfId="82" applyFont="1" applyBorder="1" applyAlignment="1">
      <alignment horizontal="center" vertical="center"/>
    </xf>
    <xf numFmtId="173" fontId="54" fillId="0" borderId="24" xfId="0" applyNumberFormat="1" applyFont="1" applyBorder="1" applyAlignment="1">
      <alignment horizontal="center" vertical="center"/>
    </xf>
    <xf numFmtId="173" fontId="54" fillId="0" borderId="24" xfId="2" applyNumberFormat="1" applyFont="1" applyBorder="1" applyAlignment="1">
      <alignment horizontal="center" vertical="center"/>
    </xf>
    <xf numFmtId="0" fontId="38" fillId="0" borderId="0" xfId="36" applyFont="1" applyBorder="1" applyAlignment="1" applyProtection="1">
      <alignment horizontal="right" vertical="center"/>
      <protection hidden="1"/>
    </xf>
    <xf numFmtId="1" fontId="67" fillId="0" borderId="0" xfId="43" applyNumberFormat="1" applyFont="1" applyAlignment="1">
      <alignment horizontal="center" vertical="center"/>
    </xf>
    <xf numFmtId="0" fontId="0" fillId="0" borderId="24" xfId="0" applyBorder="1" applyAlignment="1">
      <alignment horizontal="center" vertical="center"/>
    </xf>
    <xf numFmtId="0" fontId="55" fillId="10" borderId="24" xfId="0" applyFont="1" applyFill="1" applyBorder="1" applyAlignment="1">
      <alignment horizontal="center" vertical="center"/>
    </xf>
    <xf numFmtId="184" fontId="0" fillId="9" borderId="27" xfId="0" applyNumberFormat="1" applyFill="1" applyBorder="1" applyAlignment="1">
      <alignment horizontal="center" vertical="center"/>
    </xf>
    <xf numFmtId="184" fontId="0" fillId="9" borderId="0" xfId="0" applyNumberFormat="1" applyFill="1" applyBorder="1" applyAlignment="1">
      <alignment horizontal="center" vertical="center"/>
    </xf>
    <xf numFmtId="184" fontId="0" fillId="9" borderId="0" xfId="0" applyNumberFormat="1" applyFill="1" applyAlignment="1">
      <alignment horizontal="center" vertical="center"/>
    </xf>
    <xf numFmtId="173" fontId="55" fillId="9" borderId="0" xfId="0" applyNumberFormat="1" applyFont="1" applyFill="1" applyAlignment="1">
      <alignment horizontal="center" vertical="center"/>
    </xf>
    <xf numFmtId="0" fontId="55" fillId="9" borderId="74" xfId="0" applyFont="1" applyFill="1" applyBorder="1" applyAlignment="1">
      <alignment horizontal="center" vertical="center" wrapText="1"/>
    </xf>
    <xf numFmtId="0" fontId="55" fillId="9" borderId="64" xfId="0" applyFont="1" applyFill="1" applyBorder="1" applyAlignment="1">
      <alignment horizontal="center" vertical="center" wrapText="1"/>
    </xf>
    <xf numFmtId="175" fontId="29" fillId="8" borderId="30" xfId="36" applyNumberFormat="1" applyFont="1" applyFill="1" applyBorder="1" applyAlignment="1">
      <alignment horizontal="center" vertical="center" wrapText="1"/>
    </xf>
    <xf numFmtId="0" fontId="0" fillId="0" borderId="79" xfId="0" applyBorder="1" applyAlignment="1">
      <alignment horizontal="center" vertical="center"/>
    </xf>
    <xf numFmtId="4" fontId="34" fillId="9" borderId="9" xfId="80" applyNumberFormat="1" applyFont="1" applyFill="1" applyBorder="1" applyAlignment="1" applyProtection="1">
      <alignment horizontal="center" vertical="center"/>
      <protection hidden="1"/>
    </xf>
    <xf numFmtId="10" fontId="9" fillId="0" borderId="97" xfId="36" applyNumberFormat="1" applyFont="1" applyFill="1" applyBorder="1" applyAlignment="1">
      <alignment horizontal="center" vertical="center" wrapText="1"/>
    </xf>
    <xf numFmtId="49" fontId="43" fillId="9" borderId="85" xfId="80" applyNumberFormat="1" applyFont="1" applyFill="1" applyBorder="1" applyAlignment="1" applyProtection="1">
      <alignment vertical="center"/>
      <protection hidden="1"/>
    </xf>
    <xf numFmtId="164" fontId="70" fillId="9" borderId="0" xfId="2" applyFont="1" applyFill="1" applyAlignment="1">
      <alignment horizontal="center" vertical="center"/>
    </xf>
    <xf numFmtId="0" fontId="14" fillId="0" borderId="0" xfId="37" applyFont="1" applyAlignment="1">
      <alignment horizontal="center" vertical="center"/>
    </xf>
    <xf numFmtId="1" fontId="71" fillId="9" borderId="0" xfId="2" applyNumberFormat="1" applyFont="1" applyFill="1" applyAlignment="1">
      <alignment horizontal="center" vertical="center"/>
    </xf>
    <xf numFmtId="164" fontId="71" fillId="9" borderId="0" xfId="2" applyFont="1" applyFill="1" applyAlignment="1">
      <alignment horizontal="center" vertical="center"/>
    </xf>
    <xf numFmtId="0" fontId="38" fillId="0" borderId="35" xfId="36" applyFont="1" applyBorder="1" applyAlignment="1" applyProtection="1">
      <alignment horizontal="right" vertical="center"/>
      <protection hidden="1"/>
    </xf>
    <xf numFmtId="1" fontId="76" fillId="15" borderId="18" xfId="82" applyNumberFormat="1" applyFont="1" applyFill="1" applyBorder="1" applyAlignment="1">
      <alignment horizontal="center" vertical="center"/>
    </xf>
    <xf numFmtId="0" fontId="52" fillId="13" borderId="88" xfId="43" applyFill="1" applyBorder="1" applyAlignment="1">
      <alignment horizontal="center" vertical="center"/>
    </xf>
    <xf numFmtId="0" fontId="52" fillId="13" borderId="88" xfId="43" applyFont="1" applyFill="1" applyBorder="1" applyAlignment="1">
      <alignment horizontal="center" vertical="center"/>
    </xf>
    <xf numFmtId="0" fontId="52" fillId="0" borderId="0" xfId="43" applyAlignment="1">
      <alignment horizontal="center" vertical="center"/>
    </xf>
    <xf numFmtId="0" fontId="52" fillId="13" borderId="90" xfId="43" applyFill="1" applyBorder="1" applyAlignment="1">
      <alignment horizontal="center" vertical="center"/>
    </xf>
    <xf numFmtId="0" fontId="52" fillId="13" borderId="90" xfId="43" applyFont="1" applyFill="1" applyBorder="1" applyAlignment="1">
      <alignment horizontal="center" vertical="center"/>
    </xf>
    <xf numFmtId="0" fontId="52" fillId="13" borderId="139" xfId="43" applyFill="1" applyBorder="1" applyAlignment="1">
      <alignment horizontal="center" vertical="center"/>
    </xf>
    <xf numFmtId="0" fontId="52" fillId="13" borderId="140" xfId="43" applyFill="1" applyBorder="1" applyAlignment="1">
      <alignment horizontal="center" vertical="center"/>
    </xf>
    <xf numFmtId="0" fontId="0" fillId="13" borderId="140" xfId="43" applyFont="1" applyFill="1" applyBorder="1" applyAlignment="1">
      <alignment horizontal="center" vertical="center"/>
    </xf>
    <xf numFmtId="0" fontId="77" fillId="0" borderId="0" xfId="36" applyFont="1" applyAlignment="1" applyProtection="1">
      <alignment horizontal="center" vertical="center"/>
      <protection hidden="1"/>
    </xf>
    <xf numFmtId="0" fontId="77" fillId="0" borderId="0" xfId="36" applyFont="1" applyAlignment="1" applyProtection="1">
      <alignment horizontal="center" vertical="center"/>
    </xf>
    <xf numFmtId="0" fontId="77" fillId="0" borderId="0" xfId="36" applyFont="1" applyBorder="1" applyAlignment="1" applyProtection="1">
      <alignment horizontal="center" vertical="center"/>
      <protection hidden="1"/>
    </xf>
    <xf numFmtId="175" fontId="26" fillId="0" borderId="41" xfId="36" applyNumberFormat="1" applyFont="1" applyBorder="1" applyAlignment="1">
      <alignment horizontal="center" vertical="center" wrapText="1"/>
    </xf>
    <xf numFmtId="0" fontId="9" fillId="0" borderId="16" xfId="36" applyFont="1" applyBorder="1" applyAlignment="1" applyProtection="1">
      <alignment horizontal="centerContinuous"/>
      <protection hidden="1"/>
    </xf>
    <xf numFmtId="0" fontId="9" fillId="0" borderId="9" xfId="36" applyFont="1" applyBorder="1" applyAlignment="1" applyProtection="1">
      <alignment horizontal="centerContinuous"/>
      <protection hidden="1"/>
    </xf>
    <xf numFmtId="0" fontId="9" fillId="0" borderId="9" xfId="36" applyFont="1" applyBorder="1" applyAlignment="1" applyProtection="1">
      <alignment horizontal="center" vertical="center"/>
      <protection hidden="1"/>
    </xf>
    <xf numFmtId="0" fontId="9" fillId="0" borderId="17" xfId="36" applyFont="1" applyBorder="1" applyAlignment="1" applyProtection="1">
      <alignment horizontal="center" vertical="center"/>
      <protection hidden="1"/>
    </xf>
    <xf numFmtId="173" fontId="80" fillId="0" borderId="24" xfId="2" applyNumberFormat="1" applyFont="1" applyFill="1" applyBorder="1" applyAlignment="1">
      <alignment horizontal="center" vertical="center" wrapText="1"/>
    </xf>
    <xf numFmtId="39" fontId="80" fillId="0" borderId="24" xfId="2" applyNumberFormat="1" applyFont="1" applyFill="1" applyBorder="1" applyAlignment="1">
      <alignment horizontal="center" vertical="center" wrapText="1"/>
    </xf>
    <xf numFmtId="171" fontId="80" fillId="0" borderId="39" xfId="40" applyNumberFormat="1" applyFont="1" applyBorder="1" applyAlignment="1">
      <alignment horizontal="centerContinuous" vertical="center"/>
    </xf>
    <xf numFmtId="0" fontId="0" fillId="0" borderId="67" xfId="0" applyBorder="1" applyAlignment="1">
      <alignment horizontal="center" vertical="center"/>
    </xf>
    <xf numFmtId="179" fontId="25" fillId="0" borderId="24" xfId="36" applyNumberFormat="1" applyFont="1" applyBorder="1" applyAlignment="1" applyProtection="1">
      <alignment horizontal="centerContinuous" vertical="center" wrapText="1"/>
      <protection hidden="1"/>
    </xf>
    <xf numFmtId="0" fontId="2" fillId="0" borderId="24" xfId="36" applyFont="1" applyBorder="1" applyProtection="1">
      <protection hidden="1"/>
    </xf>
    <xf numFmtId="0" fontId="2" fillId="0" borderId="24" xfId="36" applyBorder="1" applyProtection="1">
      <protection hidden="1"/>
    </xf>
    <xf numFmtId="179" fontId="25" fillId="0" borderId="102" xfId="36" applyNumberFormat="1" applyFont="1" applyBorder="1" applyAlignment="1" applyProtection="1">
      <alignment horizontal="centerContinuous" vertical="center" wrapText="1"/>
      <protection hidden="1"/>
    </xf>
    <xf numFmtId="179" fontId="25" fillId="0" borderId="68" xfId="36" applyNumberFormat="1" applyFont="1" applyBorder="1" applyAlignment="1" applyProtection="1">
      <alignment horizontal="centerContinuous" vertical="center" wrapText="1"/>
      <protection hidden="1"/>
    </xf>
    <xf numFmtId="179" fontId="25" fillId="0" borderId="53" xfId="36" applyNumberFormat="1" applyFont="1" applyBorder="1" applyAlignment="1" applyProtection="1">
      <alignment horizontal="centerContinuous" vertical="center" wrapText="1"/>
      <protection hidden="1"/>
    </xf>
    <xf numFmtId="0" fontId="2" fillId="0" borderId="53" xfId="36" applyBorder="1" applyProtection="1">
      <protection hidden="1"/>
    </xf>
    <xf numFmtId="9" fontId="5" fillId="0" borderId="64" xfId="82" applyFont="1" applyFill="1" applyBorder="1" applyAlignment="1">
      <alignment horizontal="center" vertical="center"/>
    </xf>
    <xf numFmtId="9" fontId="9" fillId="18" borderId="96" xfId="82" applyFont="1" applyFill="1" applyBorder="1" applyAlignment="1">
      <alignment horizontal="center" vertical="center"/>
    </xf>
    <xf numFmtId="4" fontId="76" fillId="18" borderId="96" xfId="87" applyNumberFormat="1" applyFont="1" applyFill="1" applyBorder="1" applyAlignment="1">
      <alignment horizontal="center" vertical="center" wrapText="1"/>
    </xf>
    <xf numFmtId="3" fontId="9" fillId="18" borderId="96" xfId="87" applyNumberFormat="1" applyFont="1" applyFill="1" applyBorder="1" applyAlignment="1">
      <alignment horizontal="center" vertical="center" wrapText="1"/>
    </xf>
    <xf numFmtId="0" fontId="3" fillId="0" borderId="0" xfId="36" applyFont="1" applyFill="1" applyAlignment="1" applyProtection="1">
      <alignment horizontal="centerContinuous" vertical="center" wrapText="1"/>
      <protection hidden="1"/>
    </xf>
    <xf numFmtId="0" fontId="3" fillId="0" borderId="0" xfId="36" applyFont="1" applyFill="1" applyBorder="1" applyAlignment="1" applyProtection="1">
      <alignment horizontal="centerContinuous" vertical="center" wrapText="1"/>
      <protection hidden="1"/>
    </xf>
    <xf numFmtId="3" fontId="3" fillId="0" borderId="0" xfId="36" applyNumberFormat="1" applyFont="1" applyFill="1" applyAlignment="1" applyProtection="1">
      <alignment horizontal="centerContinuous" vertical="center" wrapText="1"/>
      <protection hidden="1"/>
    </xf>
    <xf numFmtId="175" fontId="29" fillId="0" borderId="33" xfId="36" applyNumberFormat="1" applyFont="1" applyBorder="1" applyAlignment="1">
      <alignment vertical="center"/>
    </xf>
    <xf numFmtId="175" fontId="2" fillId="0" borderId="0" xfId="36" applyNumberFormat="1" applyProtection="1">
      <protection hidden="1"/>
    </xf>
    <xf numFmtId="0" fontId="2" fillId="0" borderId="0" xfId="36" applyFill="1"/>
    <xf numFmtId="0" fontId="9" fillId="19" borderId="46" xfId="36" applyFont="1" applyFill="1" applyBorder="1" applyAlignment="1">
      <alignment horizontal="center" vertical="center" wrapText="1"/>
    </xf>
    <xf numFmtId="0" fontId="9" fillId="19" borderId="50" xfId="36" applyFont="1" applyFill="1" applyBorder="1" applyAlignment="1">
      <alignment horizontal="center" vertical="center" wrapText="1"/>
    </xf>
    <xf numFmtId="0" fontId="9" fillId="19" borderId="47" xfId="36" applyFont="1" applyFill="1" applyBorder="1" applyAlignment="1">
      <alignment horizontal="center" vertical="center" wrapText="1"/>
    </xf>
    <xf numFmtId="0" fontId="9" fillId="19" borderId="48" xfId="36" applyFont="1" applyFill="1" applyBorder="1" applyAlignment="1">
      <alignment horizontal="center" vertical="center" wrapText="1"/>
    </xf>
    <xf numFmtId="0" fontId="9" fillId="19" borderId="15" xfId="36" applyFont="1" applyFill="1" applyBorder="1" applyAlignment="1">
      <alignment horizontal="center" vertical="center" wrapText="1"/>
    </xf>
    <xf numFmtId="0" fontId="9" fillId="19" borderId="45" xfId="36" applyFont="1" applyFill="1" applyBorder="1" applyAlignment="1">
      <alignment horizontal="center" vertical="center" wrapText="1"/>
    </xf>
    <xf numFmtId="0" fontId="9" fillId="19" borderId="8" xfId="40" applyFont="1" applyFill="1" applyBorder="1" applyAlignment="1">
      <alignment horizontal="center" vertical="center" wrapText="1"/>
    </xf>
    <xf numFmtId="0" fontId="9" fillId="19" borderId="49" xfId="40" applyFont="1" applyFill="1" applyBorder="1" applyAlignment="1">
      <alignment horizontal="center" vertical="center" wrapText="1"/>
    </xf>
    <xf numFmtId="167" fontId="9" fillId="19" borderId="13" xfId="40" applyNumberFormat="1" applyFont="1" applyFill="1" applyBorder="1" applyAlignment="1">
      <alignment horizontal="center" vertical="center" wrapText="1"/>
    </xf>
    <xf numFmtId="0" fontId="20" fillId="19" borderId="13" xfId="0" applyFont="1" applyFill="1" applyBorder="1" applyAlignment="1">
      <alignment horizontal="center" vertical="center" wrapText="1"/>
    </xf>
    <xf numFmtId="0" fontId="34" fillId="19" borderId="52" xfId="36" applyFont="1" applyFill="1" applyBorder="1" applyAlignment="1">
      <alignment horizontal="center" vertical="center"/>
    </xf>
    <xf numFmtId="0" fontId="34" fillId="19" borderId="15" xfId="36" applyFont="1" applyFill="1" applyBorder="1" applyAlignment="1">
      <alignment horizontal="center" vertical="center"/>
    </xf>
    <xf numFmtId="0" fontId="28" fillId="19" borderId="23" xfId="36" applyFont="1" applyFill="1" applyBorder="1" applyAlignment="1">
      <alignment horizontal="centerContinuous" vertical="center"/>
    </xf>
    <xf numFmtId="9" fontId="28" fillId="19" borderId="23" xfId="84" applyFont="1" applyFill="1" applyBorder="1" applyAlignment="1">
      <alignment horizontal="centerContinuous" vertical="center" wrapText="1"/>
    </xf>
    <xf numFmtId="0" fontId="28" fillId="19" borderId="24" xfId="36" applyFont="1" applyFill="1" applyBorder="1" applyAlignment="1">
      <alignment horizontal="center" vertical="center"/>
    </xf>
    <xf numFmtId="9" fontId="28" fillId="19" borderId="24" xfId="84" applyFont="1" applyFill="1" applyBorder="1" applyAlignment="1">
      <alignment horizontal="center" vertical="center" wrapText="1"/>
    </xf>
    <xf numFmtId="9" fontId="28" fillId="19" borderId="66" xfId="81" applyNumberFormat="1" applyFont="1" applyFill="1" applyBorder="1" applyAlignment="1">
      <alignment horizontal="center" vertical="center" wrapText="1"/>
    </xf>
    <xf numFmtId="9" fontId="28" fillId="19" borderId="67" xfId="81" applyNumberFormat="1" applyFont="1" applyFill="1" applyBorder="1" applyAlignment="1">
      <alignment horizontal="center" vertical="center" wrapText="1"/>
    </xf>
    <xf numFmtId="15" fontId="28" fillId="19" borderId="68" xfId="81" applyNumberFormat="1" applyFont="1" applyFill="1" applyBorder="1" applyAlignment="1">
      <alignment horizontal="center" vertical="center"/>
    </xf>
    <xf numFmtId="15" fontId="28" fillId="19" borderId="65" xfId="81" applyNumberFormat="1" applyFont="1" applyFill="1" applyBorder="1" applyAlignment="1">
      <alignment horizontal="center" vertical="center"/>
    </xf>
    <xf numFmtId="0" fontId="26" fillId="19" borderId="14" xfId="36" applyFont="1" applyFill="1" applyBorder="1" applyAlignment="1">
      <alignment vertical="center"/>
    </xf>
    <xf numFmtId="0" fontId="24" fillId="19" borderId="35" xfId="36" applyFont="1" applyFill="1" applyBorder="1" applyAlignment="1">
      <alignment vertical="center"/>
    </xf>
    <xf numFmtId="167" fontId="24" fillId="19" borderId="35" xfId="36" applyNumberFormat="1" applyFont="1" applyFill="1" applyBorder="1" applyAlignment="1">
      <alignment vertical="center"/>
    </xf>
    <xf numFmtId="177" fontId="24" fillId="19" borderId="35" xfId="36" applyNumberFormat="1" applyFont="1" applyFill="1" applyBorder="1" applyAlignment="1">
      <alignment horizontal="center" vertical="center"/>
    </xf>
    <xf numFmtId="178" fontId="24" fillId="19" borderId="35" xfId="36" applyNumberFormat="1" applyFont="1" applyFill="1" applyBorder="1" applyAlignment="1">
      <alignment horizontal="center" vertical="center"/>
    </xf>
    <xf numFmtId="0" fontId="26" fillId="19" borderId="35" xfId="36" applyFont="1" applyFill="1" applyBorder="1" applyAlignment="1">
      <alignment vertical="center"/>
    </xf>
    <xf numFmtId="0" fontId="26" fillId="19" borderId="19" xfId="36" applyFont="1" applyFill="1" applyBorder="1" applyAlignment="1">
      <alignment vertical="center"/>
    </xf>
    <xf numFmtId="0" fontId="29" fillId="21" borderId="30" xfId="36" applyFont="1" applyFill="1" applyBorder="1" applyAlignment="1">
      <alignment horizontal="center" vertical="center" wrapText="1"/>
    </xf>
    <xf numFmtId="9" fontId="29" fillId="21" borderId="30" xfId="84" applyFont="1" applyFill="1" applyBorder="1" applyAlignment="1">
      <alignment horizontal="center" vertical="center" wrapText="1"/>
    </xf>
    <xf numFmtId="172" fontId="29" fillId="21" borderId="30" xfId="84" applyNumberFormat="1" applyFont="1" applyFill="1" applyBorder="1" applyAlignment="1">
      <alignment horizontal="center" vertical="center" wrapText="1"/>
    </xf>
    <xf numFmtId="15" fontId="29" fillId="21" borderId="30" xfId="36" applyNumberFormat="1" applyFont="1" applyFill="1" applyBorder="1" applyAlignment="1">
      <alignment horizontal="center" vertical="center" wrapText="1"/>
    </xf>
    <xf numFmtId="0" fontId="29" fillId="21" borderId="37" xfId="36" applyFont="1" applyFill="1" applyBorder="1" applyAlignment="1">
      <alignment horizontal="center" vertical="center" wrapText="1"/>
    </xf>
    <xf numFmtId="0" fontId="29" fillId="21" borderId="38" xfId="36" applyFont="1" applyFill="1" applyBorder="1" applyAlignment="1">
      <alignment horizontal="center" vertical="center" wrapText="1"/>
    </xf>
    <xf numFmtId="4" fontId="29" fillId="21" borderId="30" xfId="36" applyNumberFormat="1" applyFont="1" applyFill="1" applyBorder="1" applyAlignment="1">
      <alignment horizontal="center" vertical="center" wrapText="1"/>
    </xf>
    <xf numFmtId="175" fontId="29" fillId="21" borderId="30" xfId="36" applyNumberFormat="1" applyFont="1" applyFill="1" applyBorder="1" applyAlignment="1">
      <alignment horizontal="center" vertical="center" wrapText="1"/>
    </xf>
    <xf numFmtId="0" fontId="40" fillId="19" borderId="132" xfId="0" applyFont="1" applyFill="1" applyBorder="1" applyAlignment="1">
      <alignment horizontal="center" vertical="center" wrapText="1"/>
    </xf>
    <xf numFmtId="0" fontId="40" fillId="19" borderId="70" xfId="0" applyFont="1" applyFill="1" applyBorder="1" applyAlignment="1">
      <alignment horizontal="center" vertical="center" wrapText="1"/>
    </xf>
    <xf numFmtId="0" fontId="40" fillId="19" borderId="27" xfId="0" applyFont="1" applyFill="1" applyBorder="1" applyAlignment="1">
      <alignment horizontal="center" vertical="center" wrapText="1"/>
    </xf>
    <xf numFmtId="0" fontId="40" fillId="19" borderId="15" xfId="0" applyFont="1" applyFill="1" applyBorder="1" applyAlignment="1">
      <alignment horizontal="center" vertical="center" wrapText="1"/>
    </xf>
    <xf numFmtId="0" fontId="40" fillId="19" borderId="47" xfId="0" applyFont="1" applyFill="1" applyBorder="1" applyAlignment="1">
      <alignment horizontal="center" vertical="center" wrapText="1"/>
    </xf>
    <xf numFmtId="0" fontId="40" fillId="19" borderId="79" xfId="0" applyFont="1" applyFill="1" applyBorder="1" applyAlignment="1">
      <alignment horizontal="center" vertical="center" wrapText="1"/>
    </xf>
    <xf numFmtId="3" fontId="4" fillId="0" borderId="11" xfId="36" applyNumberFormat="1" applyFont="1" applyBorder="1" applyAlignment="1" applyProtection="1">
      <alignment horizontal="center"/>
      <protection hidden="1"/>
    </xf>
    <xf numFmtId="0" fontId="37" fillId="0" borderId="30" xfId="36" quotePrefix="1" applyNumberFormat="1" applyFont="1" applyFill="1" applyBorder="1" applyAlignment="1" applyProtection="1">
      <alignment horizontal="center" vertical="center"/>
      <protection hidden="1"/>
    </xf>
    <xf numFmtId="185" fontId="29" fillId="10" borderId="30" xfId="36" applyNumberFormat="1" applyFont="1" applyFill="1" applyBorder="1" applyAlignment="1">
      <alignment horizontal="center" vertical="center" wrapText="1"/>
    </xf>
    <xf numFmtId="186" fontId="37" fillId="0" borderId="97" xfId="36" quotePrefix="1" applyNumberFormat="1" applyFont="1" applyFill="1" applyBorder="1" applyAlignment="1" applyProtection="1">
      <alignment horizontal="center" vertical="center"/>
      <protection hidden="1"/>
    </xf>
    <xf numFmtId="185" fontId="40" fillId="0" borderId="99" xfId="36" applyNumberFormat="1" applyFont="1" applyFill="1" applyBorder="1" applyAlignment="1" applyProtection="1">
      <alignment horizontal="center" vertical="center"/>
      <protection hidden="1"/>
    </xf>
    <xf numFmtId="185" fontId="66" fillId="0" borderId="43" xfId="43" applyNumberFormat="1" applyFont="1" applyFill="1" applyBorder="1" applyAlignment="1" applyProtection="1">
      <alignment horizontal="center" vertical="center" wrapText="1"/>
      <protection hidden="1"/>
    </xf>
    <xf numFmtId="185" fontId="66" fillId="0" borderId="30" xfId="43" applyNumberFormat="1" applyFont="1" applyFill="1" applyBorder="1" applyAlignment="1">
      <alignment horizontal="center" vertical="center" wrapText="1"/>
    </xf>
    <xf numFmtId="1" fontId="83" fillId="0" borderId="22" xfId="36" applyNumberFormat="1" applyFont="1" applyBorder="1" applyAlignment="1">
      <alignment horizontal="center" vertical="center"/>
    </xf>
    <xf numFmtId="49" fontId="84" fillId="9" borderId="61" xfId="80" applyNumberFormat="1" applyFont="1" applyFill="1" applyBorder="1" applyAlignment="1" applyProtection="1">
      <alignment vertical="center"/>
      <protection hidden="1"/>
    </xf>
    <xf numFmtId="1" fontId="83" fillId="0" borderId="18" xfId="36" applyNumberFormat="1" applyFont="1" applyBorder="1" applyAlignment="1" applyProtection="1">
      <alignment horizontal="center" vertical="center"/>
      <protection hidden="1"/>
    </xf>
    <xf numFmtId="0" fontId="82" fillId="0" borderId="61" xfId="43" applyFont="1" applyBorder="1"/>
    <xf numFmtId="0" fontId="82" fillId="0" borderId="57" xfId="43" applyFont="1" applyBorder="1"/>
    <xf numFmtId="0" fontId="82" fillId="0" borderId="94" xfId="43" applyFont="1" applyBorder="1"/>
    <xf numFmtId="0" fontId="82" fillId="0" borderId="0" xfId="43" applyFont="1"/>
    <xf numFmtId="0" fontId="34" fillId="19" borderId="73" xfId="36" applyFont="1" applyFill="1" applyBorder="1" applyAlignment="1">
      <alignment horizontal="center" vertical="center" wrapText="1"/>
    </xf>
    <xf numFmtId="9" fontId="11" fillId="0" borderId="85" xfId="84" applyNumberFormat="1" applyFont="1" applyFill="1" applyBorder="1" applyAlignment="1">
      <alignment horizontal="center" vertical="center"/>
    </xf>
    <xf numFmtId="0" fontId="28" fillId="19" borderId="11" xfId="36" applyFont="1" applyFill="1" applyBorder="1" applyAlignment="1">
      <alignment vertical="center" wrapText="1"/>
    </xf>
    <xf numFmtId="175" fontId="28" fillId="19" borderId="11" xfId="36" applyNumberFormat="1" applyFont="1" applyFill="1" applyBorder="1" applyAlignment="1">
      <alignment horizontal="center" vertical="center" wrapText="1"/>
    </xf>
    <xf numFmtId="186" fontId="26" fillId="0" borderId="41" xfId="36" applyNumberFormat="1" applyFont="1" applyBorder="1" applyAlignment="1">
      <alignment horizontal="center" vertical="center" wrapText="1"/>
    </xf>
    <xf numFmtId="186" fontId="26" fillId="0" borderId="70" xfId="36" applyNumberFormat="1" applyFont="1" applyBorder="1" applyAlignment="1">
      <alignment horizontal="center" vertical="center" wrapText="1"/>
    </xf>
    <xf numFmtId="0" fontId="62" fillId="19" borderId="121" xfId="36" applyFont="1" applyFill="1" applyBorder="1" applyAlignment="1">
      <alignment horizontal="center" vertical="center" wrapText="1"/>
    </xf>
    <xf numFmtId="185" fontId="85" fillId="0" borderId="43" xfId="43" applyNumberFormat="1" applyFont="1" applyFill="1" applyBorder="1" applyAlignment="1" applyProtection="1">
      <alignment horizontal="center" vertical="center" wrapText="1"/>
      <protection hidden="1"/>
    </xf>
    <xf numFmtId="185" fontId="9" fillId="15" borderId="62" xfId="41" applyNumberFormat="1" applyFont="1" applyFill="1" applyBorder="1" applyAlignment="1">
      <alignment horizontal="center" vertical="center"/>
    </xf>
    <xf numFmtId="185" fontId="4" fillId="10" borderId="24" xfId="41" applyNumberFormat="1" applyFont="1" applyFill="1" applyBorder="1" applyAlignment="1">
      <alignment horizontal="center" vertical="center"/>
    </xf>
    <xf numFmtId="0" fontId="53" fillId="19" borderId="0" xfId="35" applyFill="1"/>
    <xf numFmtId="0" fontId="86" fillId="22" borderId="0" xfId="35" applyFont="1" applyFill="1"/>
    <xf numFmtId="186" fontId="29" fillId="21" borderId="30" xfId="36" applyNumberFormat="1" applyFont="1" applyFill="1" applyBorder="1" applyAlignment="1">
      <alignment horizontal="center" vertical="center" wrapText="1"/>
    </xf>
    <xf numFmtId="1" fontId="29" fillId="21" borderId="30" xfId="36" applyNumberFormat="1" applyFont="1" applyFill="1" applyBorder="1" applyAlignment="1">
      <alignment horizontal="center" vertical="center" wrapText="1"/>
    </xf>
    <xf numFmtId="173" fontId="29" fillId="23" borderId="64" xfId="36" quotePrefix="1" applyNumberFormat="1" applyFont="1" applyFill="1" applyBorder="1" applyAlignment="1">
      <alignment horizontal="center" vertical="center" wrapText="1"/>
    </xf>
    <xf numFmtId="0" fontId="26" fillId="0" borderId="0" xfId="36" applyFont="1" applyFill="1" applyBorder="1"/>
    <xf numFmtId="1" fontId="25" fillId="0" borderId="0" xfId="36" applyNumberFormat="1" applyFont="1" applyFill="1" applyBorder="1" applyAlignment="1">
      <alignment horizontal="center" vertical="center" wrapText="1"/>
    </xf>
    <xf numFmtId="0" fontId="44" fillId="0" borderId="0" xfId="36" applyFont="1" applyFill="1" applyBorder="1"/>
    <xf numFmtId="0" fontId="25" fillId="0" borderId="0" xfId="36" applyFont="1" applyFill="1" applyBorder="1" applyAlignment="1">
      <alignment horizontal="center" vertical="center" wrapText="1"/>
    </xf>
    <xf numFmtId="0" fontId="26" fillId="0" borderId="0" xfId="36" applyFont="1" applyFill="1" applyBorder="1" applyAlignment="1">
      <alignment horizontal="center" vertical="center"/>
    </xf>
    <xf numFmtId="0" fontId="56" fillId="0" borderId="0" xfId="35" applyFont="1" applyFill="1" applyBorder="1"/>
    <xf numFmtId="0" fontId="4" fillId="0" borderId="143" xfId="36" applyFont="1" applyBorder="1" applyAlignment="1">
      <alignment horizontal="centerContinuous" vertical="center" wrapText="1"/>
    </xf>
    <xf numFmtId="0" fontId="55" fillId="0" borderId="83" xfId="43" applyFont="1" applyFill="1" applyBorder="1" applyAlignment="1" applyProtection="1">
      <alignment horizontal="center" vertical="center"/>
      <protection hidden="1"/>
    </xf>
    <xf numFmtId="0" fontId="0" fillId="13" borderId="88" xfId="43" applyFont="1" applyFill="1" applyBorder="1" applyAlignment="1">
      <alignment horizontal="center" vertical="center"/>
    </xf>
    <xf numFmtId="0" fontId="0" fillId="13" borderId="139" xfId="43" applyFont="1" applyFill="1" applyBorder="1" applyAlignment="1">
      <alignment horizontal="center" vertical="center"/>
    </xf>
    <xf numFmtId="9" fontId="0" fillId="13" borderId="88" xfId="82" applyFont="1" applyFill="1" applyBorder="1" applyAlignment="1">
      <alignment horizontal="center" vertical="center"/>
    </xf>
    <xf numFmtId="9" fontId="0" fillId="13" borderId="139" xfId="82" applyFont="1" applyFill="1" applyBorder="1" applyAlignment="1">
      <alignment horizontal="center" vertical="center"/>
    </xf>
    <xf numFmtId="9" fontId="0" fillId="13" borderId="140" xfId="82" applyFont="1" applyFill="1" applyBorder="1" applyAlignment="1">
      <alignment horizontal="center" vertical="center"/>
    </xf>
    <xf numFmtId="9" fontId="52" fillId="13" borderId="140" xfId="82" applyFont="1" applyFill="1" applyBorder="1" applyAlignment="1">
      <alignment horizontal="center" vertical="center"/>
    </xf>
    <xf numFmtId="0" fontId="28" fillId="19" borderId="20" xfId="36" applyFont="1" applyFill="1" applyBorder="1" applyAlignment="1">
      <alignment vertical="center" wrapText="1"/>
    </xf>
    <xf numFmtId="168" fontId="88" fillId="0" borderId="114" xfId="35" applyNumberFormat="1" applyFont="1" applyBorder="1" applyAlignment="1">
      <alignment horizontal="center" vertical="center" wrapText="1"/>
    </xf>
    <xf numFmtId="0" fontId="28" fillId="19" borderId="75" xfId="36" applyFont="1" applyFill="1" applyBorder="1" applyAlignment="1">
      <alignment vertical="center" wrapText="1"/>
    </xf>
    <xf numFmtId="0" fontId="89" fillId="20" borderId="142" xfId="36" applyFont="1" applyFill="1" applyBorder="1" applyAlignment="1">
      <alignment horizontal="center" vertical="center" wrapText="1"/>
    </xf>
    <xf numFmtId="0" fontId="90" fillId="19" borderId="64" xfId="36" applyFont="1" applyFill="1" applyBorder="1" applyAlignment="1">
      <alignment horizontal="center" vertical="center" wrapText="1"/>
    </xf>
    <xf numFmtId="0" fontId="56" fillId="0" borderId="0" xfId="35" applyFont="1" applyAlignment="1">
      <alignment horizontal="center"/>
    </xf>
    <xf numFmtId="0" fontId="74" fillId="9" borderId="70" xfId="35" applyFont="1" applyFill="1" applyBorder="1" applyAlignment="1">
      <alignment horizontal="center" vertical="center"/>
    </xf>
    <xf numFmtId="0" fontId="46" fillId="19" borderId="75" xfId="36" applyFont="1" applyFill="1" applyBorder="1" applyAlignment="1">
      <alignment horizontal="center" vertical="center" wrapText="1"/>
    </xf>
    <xf numFmtId="0" fontId="46" fillId="19" borderId="113" xfId="36" applyFont="1" applyFill="1" applyBorder="1" applyAlignment="1">
      <alignment horizontal="center" vertical="center" wrapText="1"/>
    </xf>
    <xf numFmtId="0" fontId="28" fillId="19" borderId="62" xfId="36" applyFont="1" applyFill="1" applyBorder="1" applyAlignment="1">
      <alignment horizontal="center" vertical="center" wrapText="1"/>
    </xf>
    <xf numFmtId="0" fontId="28" fillId="19" borderId="24" xfId="36" applyFont="1" applyFill="1" applyBorder="1" applyAlignment="1">
      <alignment horizontal="center" vertical="center" wrapText="1"/>
    </xf>
    <xf numFmtId="186" fontId="59" fillId="9" borderId="70" xfId="35" applyNumberFormat="1" applyFont="1" applyFill="1" applyBorder="1" applyAlignment="1">
      <alignment horizontal="center" vertical="center"/>
    </xf>
    <xf numFmtId="0" fontId="28" fillId="19" borderId="33" xfId="36" applyFont="1" applyFill="1" applyBorder="1" applyAlignment="1">
      <alignment horizontal="center" vertical="center" wrapText="1"/>
    </xf>
    <xf numFmtId="0" fontId="28" fillId="19" borderId="25" xfId="36" applyFont="1" applyFill="1" applyBorder="1" applyAlignment="1">
      <alignment horizontal="center" vertical="center" wrapText="1"/>
    </xf>
    <xf numFmtId="0" fontId="28" fillId="19" borderId="69" xfId="36" applyFont="1" applyFill="1" applyBorder="1" applyAlignment="1">
      <alignment horizontal="center" vertical="center" wrapText="1"/>
    </xf>
    <xf numFmtId="0" fontId="28" fillId="19" borderId="23" xfId="36" applyFont="1" applyFill="1" applyBorder="1" applyAlignment="1">
      <alignment horizontal="center" vertical="center" wrapText="1"/>
    </xf>
    <xf numFmtId="0" fontId="28" fillId="19" borderId="25" xfId="36" applyFont="1" applyFill="1" applyBorder="1" applyAlignment="1">
      <alignment horizontal="center" vertical="center" wrapText="1"/>
    </xf>
    <xf numFmtId="0" fontId="28" fillId="19" borderId="33" xfId="36" applyFont="1" applyFill="1" applyBorder="1" applyAlignment="1">
      <alignment horizontal="center" vertical="center" wrapText="1"/>
    </xf>
    <xf numFmtId="0" fontId="28" fillId="19" borderId="62" xfId="36" applyFont="1" applyFill="1" applyBorder="1" applyAlignment="1">
      <alignment horizontal="center" vertical="center" wrapText="1"/>
    </xf>
    <xf numFmtId="0" fontId="28" fillId="19" borderId="23" xfId="36" applyFont="1" applyFill="1" applyBorder="1" applyAlignment="1">
      <alignment horizontal="center" vertical="center" wrapText="1"/>
    </xf>
    <xf numFmtId="0" fontId="28" fillId="19" borderId="24" xfId="36" applyFont="1" applyFill="1" applyBorder="1" applyAlignment="1">
      <alignment horizontal="center" vertical="center" wrapText="1"/>
    </xf>
    <xf numFmtId="0" fontId="28" fillId="19" borderId="69" xfId="36" applyFont="1" applyFill="1" applyBorder="1" applyAlignment="1">
      <alignment horizontal="center" vertical="center" wrapText="1"/>
    </xf>
    <xf numFmtId="0" fontId="82" fillId="0" borderId="0" xfId="0" applyFont="1"/>
    <xf numFmtId="168" fontId="30" fillId="0" borderId="0" xfId="36" applyNumberFormat="1" applyFont="1" applyAlignment="1">
      <alignment horizontal="center" vertical="center"/>
    </xf>
    <xf numFmtId="168" fontId="31" fillId="0" borderId="0" xfId="36" applyNumberFormat="1" applyFont="1" applyAlignment="1">
      <alignment horizontal="center" vertical="center"/>
    </xf>
    <xf numFmtId="0" fontId="31" fillId="0" borderId="0" xfId="36" applyFont="1" applyAlignment="1">
      <alignment horizontal="left" vertical="center"/>
    </xf>
    <xf numFmtId="0" fontId="32" fillId="0" borderId="0" xfId="36" applyFont="1" applyAlignment="1">
      <alignment horizontal="center" vertical="center"/>
    </xf>
    <xf numFmtId="168" fontId="33" fillId="0" borderId="0" xfId="36" applyNumberFormat="1" applyFont="1" applyAlignment="1">
      <alignment horizontal="center" vertical="center"/>
    </xf>
    <xf numFmtId="0" fontId="32" fillId="0" borderId="0" xfId="36" applyFont="1" applyAlignment="1">
      <alignment horizontal="centerContinuous" vertical="center"/>
    </xf>
    <xf numFmtId="0" fontId="32" fillId="0" borderId="0" xfId="36" applyFont="1" applyAlignment="1">
      <alignment vertical="center"/>
    </xf>
    <xf numFmtId="0" fontId="23" fillId="0" borderId="0" xfId="36" applyFont="1" applyAlignment="1">
      <alignment horizontal="center" vertical="center"/>
    </xf>
    <xf numFmtId="0" fontId="28" fillId="0" borderId="0" xfId="36" applyFont="1" applyAlignment="1">
      <alignment vertical="center"/>
    </xf>
    <xf numFmtId="0" fontId="29" fillId="0" borderId="141" xfId="36" applyFont="1" applyBorder="1" applyAlignment="1">
      <alignment vertical="center"/>
    </xf>
    <xf numFmtId="0" fontId="29" fillId="0" borderId="131" xfId="36" applyFont="1" applyBorder="1" applyAlignment="1">
      <alignment vertical="center"/>
    </xf>
    <xf numFmtId="0" fontId="26" fillId="0" borderId="0" xfId="36" applyFont="1" applyAlignment="1">
      <alignment vertical="center"/>
    </xf>
    <xf numFmtId="0" fontId="23" fillId="0" borderId="0" xfId="36" applyFont="1" applyAlignment="1">
      <alignment horizontal="center" vertical="center" wrapText="1"/>
    </xf>
    <xf numFmtId="185" fontId="29" fillId="0" borderId="30" xfId="36" quotePrefix="1" applyNumberFormat="1" applyFont="1" applyBorder="1" applyAlignment="1">
      <alignment horizontal="center" vertical="center" wrapText="1"/>
    </xf>
    <xf numFmtId="173" fontId="29" fillId="0" borderId="0" xfId="36" quotePrefix="1" applyNumberFormat="1" applyFont="1" applyAlignment="1">
      <alignment vertical="center" wrapText="1"/>
    </xf>
    <xf numFmtId="168" fontId="23" fillId="0" borderId="0" xfId="36" applyNumberFormat="1" applyFont="1" applyAlignment="1">
      <alignment horizontal="center" vertical="center"/>
    </xf>
    <xf numFmtId="0" fontId="24" fillId="0" borderId="0" xfId="36" applyFont="1" applyAlignment="1">
      <alignment horizontal="center" vertical="center"/>
    </xf>
    <xf numFmtId="0" fontId="28" fillId="19" borderId="0" xfId="36" applyFont="1" applyFill="1" applyAlignment="1">
      <alignment horizontal="center" vertical="center" wrapText="1"/>
    </xf>
    <xf numFmtId="0" fontId="46" fillId="0" borderId="0" xfId="36" applyFont="1" applyAlignment="1">
      <alignment horizontal="center" vertical="center" wrapText="1"/>
    </xf>
    <xf numFmtId="0" fontId="46" fillId="0" borderId="65" xfId="36" applyFont="1" applyBorder="1" applyAlignment="1">
      <alignment horizontal="center" vertical="center" wrapText="1"/>
    </xf>
    <xf numFmtId="186" fontId="26" fillId="0" borderId="24" xfId="36" applyNumberFormat="1" applyFont="1" applyBorder="1" applyAlignment="1">
      <alignment horizontal="center" vertical="center" wrapText="1"/>
    </xf>
    <xf numFmtId="0" fontId="26" fillId="0" borderId="24" xfId="36" applyFont="1" applyBorder="1" applyAlignment="1">
      <alignment horizontal="center" vertical="center"/>
    </xf>
    <xf numFmtId="0" fontId="26" fillId="0" borderId="41" xfId="36" applyFont="1" applyBorder="1" applyAlignment="1">
      <alignment horizontal="center" vertical="center"/>
    </xf>
    <xf numFmtId="0" fontId="9" fillId="0" borderId="64" xfId="36" quotePrefix="1" applyFont="1" applyBorder="1" applyAlignment="1">
      <alignment horizontal="center" vertical="center" wrapText="1"/>
    </xf>
    <xf numFmtId="0" fontId="9" fillId="0" borderId="0" xfId="36" quotePrefix="1" applyFont="1" applyAlignment="1">
      <alignment horizontal="center" vertical="center" wrapText="1"/>
    </xf>
    <xf numFmtId="0" fontId="89" fillId="0" borderId="64" xfId="36" applyFont="1" applyBorder="1" applyAlignment="1">
      <alignment vertical="center" wrapText="1"/>
    </xf>
    <xf numFmtId="0" fontId="28" fillId="0" borderId="40" xfId="36" applyFont="1" applyBorder="1" applyAlignment="1">
      <alignment vertical="center" wrapText="1"/>
    </xf>
    <xf numFmtId="0" fontId="28" fillId="0" borderId="98" xfId="36" applyFont="1" applyBorder="1" applyAlignment="1">
      <alignment vertical="center" wrapText="1"/>
    </xf>
    <xf numFmtId="0" fontId="28" fillId="0" borderId="0" xfId="36" applyFont="1" applyAlignment="1">
      <alignment horizontal="center" vertical="center" wrapText="1"/>
    </xf>
    <xf numFmtId="0" fontId="28" fillId="0" borderId="0" xfId="36" applyFont="1" applyAlignment="1">
      <alignment vertical="center" wrapText="1"/>
    </xf>
    <xf numFmtId="0" fontId="28" fillId="0" borderId="34" xfId="36" applyFont="1" applyBorder="1" applyAlignment="1">
      <alignment vertical="center" wrapText="1"/>
    </xf>
    <xf numFmtId="0" fontId="74" fillId="0" borderId="33" xfId="35" applyFont="1" applyBorder="1" applyAlignment="1">
      <alignment vertical="center"/>
    </xf>
    <xf numFmtId="175" fontId="59" fillId="0" borderId="33" xfId="35" applyNumberFormat="1" applyFont="1" applyBorder="1" applyAlignment="1">
      <alignment horizontal="center" vertical="center"/>
    </xf>
    <xf numFmtId="185" fontId="59" fillId="0" borderId="33" xfId="35" applyNumberFormat="1" applyFont="1" applyBorder="1" applyAlignment="1">
      <alignment vertical="center"/>
    </xf>
    <xf numFmtId="185" fontId="59" fillId="0" borderId="28" xfId="35" applyNumberFormat="1" applyFont="1" applyBorder="1" applyAlignment="1">
      <alignment vertical="center"/>
    </xf>
    <xf numFmtId="0" fontId="46" fillId="0" borderId="40" xfId="36" applyFont="1" applyBorder="1" applyAlignment="1">
      <alignment horizontal="center" vertical="center" wrapText="1"/>
    </xf>
    <xf numFmtId="0" fontId="46" fillId="0" borderId="98" xfId="36" applyFont="1" applyBorder="1" applyAlignment="1">
      <alignment horizontal="center" vertical="center" wrapText="1"/>
    </xf>
    <xf numFmtId="0" fontId="46" fillId="0" borderId="34" xfId="36" applyFont="1" applyBorder="1" applyAlignment="1">
      <alignment horizontal="center" vertical="center" wrapText="1"/>
    </xf>
    <xf numFmtId="0" fontId="9" fillId="0" borderId="65" xfId="36" quotePrefix="1" applyFont="1" applyBorder="1" applyAlignment="1">
      <alignment horizontal="center" vertical="center" wrapText="1"/>
    </xf>
    <xf numFmtId="0" fontId="9" fillId="0" borderId="35" xfId="36" quotePrefix="1" applyFont="1" applyBorder="1" applyAlignment="1">
      <alignment horizontal="center" vertical="center" wrapText="1"/>
    </xf>
    <xf numFmtId="10" fontId="29" fillId="21" borderId="30" xfId="84" applyNumberFormat="1" applyFont="1" applyFill="1" applyBorder="1" applyAlignment="1">
      <alignment horizontal="center" vertical="center" wrapText="1"/>
    </xf>
    <xf numFmtId="186" fontId="59" fillId="9" borderId="70" xfId="35" applyNumberFormat="1" applyFont="1" applyFill="1" applyBorder="1" applyAlignment="1">
      <alignment horizontal="center" vertical="center"/>
    </xf>
    <xf numFmtId="186" fontId="68" fillId="21" borderId="30" xfId="36" applyNumberFormat="1" applyFont="1" applyFill="1" applyBorder="1" applyAlignment="1">
      <alignment horizontal="center" vertical="center" wrapText="1"/>
    </xf>
    <xf numFmtId="0" fontId="91" fillId="21" borderId="38" xfId="36" applyFont="1" applyFill="1" applyBorder="1" applyAlignment="1">
      <alignment horizontal="center" vertical="center" wrapText="1"/>
    </xf>
    <xf numFmtId="0" fontId="91" fillId="21" borderId="30" xfId="36" applyFont="1" applyFill="1" applyBorder="1" applyAlignment="1">
      <alignment horizontal="center" vertical="center" wrapText="1"/>
    </xf>
    <xf numFmtId="9" fontId="93" fillId="21" borderId="30" xfId="84" applyFont="1" applyFill="1" applyBorder="1" applyAlignment="1">
      <alignment horizontal="center" vertical="center" wrapText="1"/>
    </xf>
    <xf numFmtId="9" fontId="68" fillId="21" borderId="30" xfId="84" applyFont="1" applyFill="1" applyBorder="1" applyAlignment="1">
      <alignment horizontal="center" vertical="center" wrapText="1"/>
    </xf>
    <xf numFmtId="0" fontId="68" fillId="21" borderId="38" xfId="36" applyFont="1" applyFill="1" applyBorder="1" applyAlignment="1">
      <alignment horizontal="center" vertical="center" wrapText="1"/>
    </xf>
    <xf numFmtId="0" fontId="95" fillId="21" borderId="38" xfId="36" applyFont="1" applyFill="1" applyBorder="1" applyAlignment="1">
      <alignment horizontal="center" vertical="center" wrapText="1"/>
    </xf>
    <xf numFmtId="0" fontId="96" fillId="21" borderId="38" xfId="36" applyFont="1" applyFill="1" applyBorder="1" applyAlignment="1">
      <alignment horizontal="center" vertical="center" wrapText="1"/>
    </xf>
    <xf numFmtId="0" fontId="91" fillId="24" borderId="37" xfId="36" applyFont="1" applyFill="1" applyBorder="1" applyAlignment="1">
      <alignment horizontal="center" vertical="center" wrapText="1"/>
    </xf>
    <xf numFmtId="0" fontId="68" fillId="21" borderId="30" xfId="36" applyFont="1" applyFill="1" applyBorder="1" applyAlignment="1">
      <alignment horizontal="center" vertical="center" wrapText="1"/>
    </xf>
    <xf numFmtId="0" fontId="92" fillId="21" borderId="37" xfId="36" applyFont="1" applyFill="1" applyBorder="1" applyAlignment="1">
      <alignment horizontal="center" vertical="center" wrapText="1"/>
    </xf>
    <xf numFmtId="0" fontId="93" fillId="21" borderId="30" xfId="36" applyFont="1" applyFill="1" applyBorder="1" applyAlignment="1">
      <alignment horizontal="center" vertical="center" wrapText="1"/>
    </xf>
    <xf numFmtId="0" fontId="93" fillId="21" borderId="38" xfId="36" applyFont="1" applyFill="1" applyBorder="1" applyAlignment="1">
      <alignment horizontal="center" vertical="center" wrapText="1"/>
    </xf>
    <xf numFmtId="0" fontId="91" fillId="21" borderId="37" xfId="36" applyFont="1" applyFill="1" applyBorder="1" applyAlignment="1">
      <alignment horizontal="center" vertical="center" wrapText="1"/>
    </xf>
    <xf numFmtId="0" fontId="29" fillId="21" borderId="37" xfId="36" applyFont="1" applyFill="1" applyBorder="1" applyAlignment="1">
      <alignment horizontal="center" vertical="center" wrapText="1"/>
    </xf>
    <xf numFmtId="0" fontId="9" fillId="20" borderId="115" xfId="36" applyFont="1" applyFill="1" applyBorder="1" applyAlignment="1">
      <alignment horizontal="center" vertical="center" wrapText="1"/>
    </xf>
    <xf numFmtId="0" fontId="9" fillId="20" borderId="116" xfId="36" applyFont="1" applyFill="1" applyBorder="1" applyAlignment="1">
      <alignment horizontal="center" vertical="center" wrapText="1"/>
    </xf>
    <xf numFmtId="0" fontId="0" fillId="0" borderId="15" xfId="0" applyBorder="1" applyAlignment="1">
      <alignment horizontal="center" vertical="center"/>
    </xf>
    <xf numFmtId="0" fontId="7" fillId="0" borderId="57" xfId="36" applyFont="1" applyBorder="1" applyAlignment="1">
      <alignment horizontal="center" vertical="center" wrapText="1"/>
    </xf>
    <xf numFmtId="0" fontId="5" fillId="19" borderId="118" xfId="36" applyFont="1" applyFill="1" applyBorder="1" applyAlignment="1">
      <alignment horizontal="center" vertical="center" textRotation="90" wrapText="1"/>
    </xf>
    <xf numFmtId="0" fontId="5" fillId="19" borderId="109" xfId="36" applyFont="1" applyFill="1" applyBorder="1" applyAlignment="1">
      <alignment horizontal="center" vertical="center" textRotation="90" wrapText="1"/>
    </xf>
    <xf numFmtId="0" fontId="9" fillId="19" borderId="49" xfId="36" applyFont="1" applyFill="1" applyBorder="1" applyAlignment="1">
      <alignment horizontal="center" vertical="center"/>
    </xf>
    <xf numFmtId="0" fontId="9" fillId="19" borderId="108" xfId="36" applyFont="1" applyFill="1" applyBorder="1" applyAlignment="1">
      <alignment horizontal="center" vertical="center"/>
    </xf>
    <xf numFmtId="0" fontId="9" fillId="0" borderId="49" xfId="40" applyFont="1" applyFill="1" applyBorder="1" applyAlignment="1">
      <alignment horizontal="center" vertical="center" wrapText="1"/>
    </xf>
    <xf numFmtId="0" fontId="9" fillId="0" borderId="108" xfId="40" applyFont="1" applyFill="1" applyBorder="1" applyAlignment="1">
      <alignment horizontal="center" vertical="center" wrapText="1"/>
    </xf>
    <xf numFmtId="0" fontId="9" fillId="0" borderId="111" xfId="40" applyFont="1" applyFill="1" applyBorder="1" applyAlignment="1">
      <alignment horizontal="right" vertical="center" wrapText="1"/>
    </xf>
    <xf numFmtId="0" fontId="9" fillId="0" borderId="112" xfId="40" applyFont="1" applyFill="1" applyBorder="1" applyAlignment="1">
      <alignment horizontal="right" vertical="center" wrapText="1"/>
    </xf>
    <xf numFmtId="0" fontId="9" fillId="19" borderId="46" xfId="36" applyFont="1" applyFill="1" applyBorder="1" applyAlignment="1">
      <alignment horizontal="center" vertical="center" wrapText="1"/>
    </xf>
    <xf numFmtId="0" fontId="9" fillId="19" borderId="114" xfId="36" applyFont="1" applyFill="1" applyBorder="1" applyAlignment="1">
      <alignment horizontal="center" vertical="center" wrapText="1"/>
    </xf>
    <xf numFmtId="0" fontId="0" fillId="0" borderId="23" xfId="0" applyBorder="1" applyAlignment="1">
      <alignment horizontal="center" vertical="center"/>
    </xf>
    <xf numFmtId="0" fontId="20" fillId="19" borderId="8" xfId="0" applyFont="1" applyFill="1" applyBorder="1" applyAlignment="1">
      <alignment horizontal="center" vertical="center" wrapText="1"/>
    </xf>
    <xf numFmtId="0" fontId="5" fillId="19" borderId="20" xfId="40" applyFont="1" applyFill="1" applyBorder="1" applyAlignment="1">
      <alignment horizontal="center" vertical="center" wrapText="1"/>
    </xf>
    <xf numFmtId="0" fontId="5" fillId="19" borderId="75" xfId="40" applyFont="1" applyFill="1" applyBorder="1" applyAlignment="1">
      <alignment horizontal="center" vertical="center" wrapText="1"/>
    </xf>
    <xf numFmtId="0" fontId="5" fillId="19" borderId="113" xfId="40" applyFont="1" applyFill="1" applyBorder="1" applyAlignment="1">
      <alignment horizontal="center" vertical="center" wrapText="1"/>
    </xf>
    <xf numFmtId="0" fontId="9" fillId="19" borderId="115" xfId="36" applyFont="1" applyFill="1" applyBorder="1" applyAlignment="1">
      <alignment horizontal="center" vertical="center" wrapText="1"/>
    </xf>
    <xf numFmtId="0" fontId="9" fillId="19" borderId="116" xfId="36" applyFont="1" applyFill="1" applyBorder="1" applyAlignment="1">
      <alignment horizontal="center" vertical="center" wrapText="1"/>
    </xf>
    <xf numFmtId="0" fontId="79" fillId="0" borderId="0" xfId="36" applyFont="1" applyAlignment="1">
      <alignment horizontal="center" vertical="center" wrapText="1"/>
    </xf>
    <xf numFmtId="0" fontId="7" fillId="0" borderId="0" xfId="36" applyFont="1" applyAlignment="1">
      <alignment horizontal="center" vertical="center" wrapText="1"/>
    </xf>
    <xf numFmtId="0" fontId="9" fillId="19" borderId="117" xfId="36" applyFont="1" applyFill="1" applyBorder="1" applyAlignment="1">
      <alignment horizontal="center" vertical="center" wrapText="1"/>
    </xf>
    <xf numFmtId="0" fontId="9" fillId="19" borderId="14" xfId="36" applyFont="1" applyFill="1" applyBorder="1" applyAlignment="1">
      <alignment horizontal="center" vertical="center" wrapText="1"/>
    </xf>
    <xf numFmtId="0" fontId="3" fillId="0" borderId="0" xfId="36" applyFont="1" applyAlignment="1">
      <alignment horizontal="center" vertical="center" wrapText="1"/>
    </xf>
    <xf numFmtId="0" fontId="5" fillId="0" borderId="0" xfId="36" applyFont="1" applyAlignment="1">
      <alignment horizontal="center" vertical="center" wrapText="1"/>
    </xf>
    <xf numFmtId="0" fontId="79" fillId="0" borderId="0" xfId="36" applyFont="1" applyAlignment="1">
      <alignment horizontal="center" vertical="center"/>
    </xf>
    <xf numFmtId="0" fontId="9" fillId="19" borderId="40" xfId="36" applyFont="1" applyFill="1" applyBorder="1" applyAlignment="1">
      <alignment horizontal="center" vertical="center" wrapText="1"/>
    </xf>
    <xf numFmtId="0" fontId="9" fillId="19" borderId="47" xfId="36" applyFont="1" applyFill="1" applyBorder="1" applyAlignment="1">
      <alignment horizontal="center" vertical="center" wrapText="1"/>
    </xf>
    <xf numFmtId="0" fontId="9" fillId="19" borderId="35" xfId="36" applyFont="1" applyFill="1" applyBorder="1" applyAlignment="1">
      <alignment horizontal="center" vertical="center" wrapText="1"/>
    </xf>
    <xf numFmtId="0" fontId="9" fillId="19" borderId="48" xfId="36" applyFont="1" applyFill="1" applyBorder="1" applyAlignment="1">
      <alignment horizontal="center" vertical="center" wrapText="1"/>
    </xf>
    <xf numFmtId="0" fontId="20" fillId="19" borderId="20" xfId="0" applyFont="1" applyFill="1" applyBorder="1" applyAlignment="1">
      <alignment horizontal="center" vertical="center"/>
    </xf>
    <xf numFmtId="0" fontId="20" fillId="19" borderId="75" xfId="0" applyFont="1" applyFill="1" applyBorder="1" applyAlignment="1">
      <alignment horizontal="center" vertical="center"/>
    </xf>
    <xf numFmtId="0" fontId="20" fillId="19" borderId="108" xfId="0" applyFont="1" applyFill="1" applyBorder="1" applyAlignment="1">
      <alignment horizontal="center" vertical="center"/>
    </xf>
    <xf numFmtId="0" fontId="0" fillId="0" borderId="16" xfId="0" applyBorder="1" applyAlignment="1">
      <alignment horizontal="center"/>
    </xf>
    <xf numFmtId="0" fontId="0" fillId="0" borderId="9" xfId="0" applyBorder="1" applyAlignment="1">
      <alignment horizontal="center"/>
    </xf>
    <xf numFmtId="0" fontId="0" fillId="0" borderId="130" xfId="0" applyBorder="1" applyAlignment="1">
      <alignment horizontal="center"/>
    </xf>
    <xf numFmtId="0" fontId="0" fillId="0" borderId="18" xfId="0" applyBorder="1" applyAlignment="1">
      <alignment horizontal="center"/>
    </xf>
    <xf numFmtId="0" fontId="0" fillId="0" borderId="11" xfId="0" applyBorder="1" applyAlignment="1">
      <alignment horizontal="center"/>
    </xf>
    <xf numFmtId="0" fontId="0" fillId="0" borderId="128" xfId="0" applyBorder="1" applyAlignment="1">
      <alignment horizontal="center"/>
    </xf>
    <xf numFmtId="0" fontId="80" fillId="0" borderId="62" xfId="36" applyFont="1" applyFill="1" applyBorder="1" applyAlignment="1">
      <alignment horizontal="center" vertical="center" wrapText="1"/>
    </xf>
    <xf numFmtId="0" fontId="80" fillId="0" borderId="54" xfId="36" applyFont="1" applyFill="1" applyBorder="1" applyAlignment="1">
      <alignment horizontal="center" vertical="center" wrapText="1"/>
    </xf>
    <xf numFmtId="0" fontId="80" fillId="0" borderId="41" xfId="36" applyFont="1" applyFill="1" applyBorder="1" applyAlignment="1">
      <alignment horizontal="center" vertical="center" wrapText="1"/>
    </xf>
    <xf numFmtId="0" fontId="16" fillId="19" borderId="20" xfId="40" applyFont="1" applyFill="1" applyBorder="1" applyAlignment="1">
      <alignment horizontal="center" vertical="center" wrapText="1"/>
    </xf>
    <xf numFmtId="0" fontId="16" fillId="19" borderId="75" xfId="40" applyFont="1" applyFill="1" applyBorder="1" applyAlignment="1">
      <alignment horizontal="center" vertical="center" wrapText="1"/>
    </xf>
    <xf numFmtId="0" fontId="16" fillId="19" borderId="113" xfId="40" applyFont="1" applyFill="1" applyBorder="1" applyAlignment="1">
      <alignment horizontal="center" vertical="center" wrapText="1"/>
    </xf>
    <xf numFmtId="0" fontId="9" fillId="19" borderId="20" xfId="36" applyFont="1" applyFill="1" applyBorder="1" applyAlignment="1">
      <alignment horizontal="center" vertical="center"/>
    </xf>
    <xf numFmtId="0" fontId="9" fillId="19" borderId="75" xfId="36" applyFont="1" applyFill="1" applyBorder="1" applyAlignment="1">
      <alignment horizontal="center" vertical="center"/>
    </xf>
    <xf numFmtId="0" fontId="9" fillId="0" borderId="20" xfId="40" applyFont="1" applyFill="1" applyBorder="1" applyAlignment="1">
      <alignment horizontal="center" vertical="center" wrapText="1"/>
    </xf>
    <xf numFmtId="0" fontId="9" fillId="0" borderId="75" xfId="40" applyFont="1" applyFill="1" applyBorder="1" applyAlignment="1">
      <alignment horizontal="center" vertical="center" wrapText="1"/>
    </xf>
    <xf numFmtId="0" fontId="24" fillId="0" borderId="0" xfId="36" applyFont="1" applyAlignment="1">
      <alignment horizontal="center" vertical="center" wrapText="1"/>
    </xf>
    <xf numFmtId="0" fontId="34" fillId="19" borderId="119" xfId="36" applyFont="1" applyFill="1" applyBorder="1" applyAlignment="1">
      <alignment horizontal="center" vertical="center"/>
    </xf>
    <xf numFmtId="0" fontId="34" fillId="19" borderId="120" xfId="36" applyFont="1" applyFill="1" applyBorder="1" applyAlignment="1">
      <alignment horizontal="center" vertical="center"/>
    </xf>
    <xf numFmtId="0" fontId="34" fillId="19" borderId="121" xfId="36" applyFont="1" applyFill="1" applyBorder="1" applyAlignment="1">
      <alignment horizontal="center" vertical="center"/>
    </xf>
    <xf numFmtId="0" fontId="34" fillId="19" borderId="101" xfId="36" applyFont="1" applyFill="1" applyBorder="1" applyAlignment="1">
      <alignment horizontal="center" vertical="center"/>
    </xf>
    <xf numFmtId="0" fontId="37" fillId="7" borderId="125" xfId="36" applyFont="1" applyFill="1" applyBorder="1" applyAlignment="1" applyProtection="1">
      <alignment horizontal="center" vertical="center" wrapText="1"/>
      <protection hidden="1"/>
    </xf>
    <xf numFmtId="0" fontId="37" fillId="7" borderId="126" xfId="36" applyFont="1" applyFill="1" applyBorder="1" applyAlignment="1" applyProtection="1">
      <alignment horizontal="center" vertical="center" wrapText="1"/>
      <protection hidden="1"/>
    </xf>
    <xf numFmtId="1" fontId="58" fillId="9" borderId="0" xfId="35" applyNumberFormat="1" applyFont="1" applyFill="1" applyAlignment="1">
      <alignment horizontal="center" vertical="center" wrapText="1"/>
    </xf>
    <xf numFmtId="1" fontId="27" fillId="9" borderId="0" xfId="36" applyNumberFormat="1" applyFont="1" applyFill="1" applyAlignment="1">
      <alignment horizontal="center" vertical="center" wrapText="1"/>
    </xf>
    <xf numFmtId="1" fontId="72" fillId="9" borderId="0" xfId="35" applyNumberFormat="1" applyFont="1" applyFill="1" applyAlignment="1">
      <alignment horizontal="center"/>
    </xf>
    <xf numFmtId="1" fontId="25" fillId="9" borderId="0" xfId="36" applyNumberFormat="1" applyFont="1" applyFill="1" applyAlignment="1">
      <alignment horizontal="center" vertical="center" wrapText="1"/>
    </xf>
    <xf numFmtId="1" fontId="58" fillId="9" borderId="0" xfId="35" applyNumberFormat="1" applyFont="1" applyFill="1" applyAlignment="1">
      <alignment horizontal="center"/>
    </xf>
    <xf numFmtId="4" fontId="28" fillId="19" borderId="122" xfId="36" applyNumberFormat="1" applyFont="1" applyFill="1" applyBorder="1" applyAlignment="1">
      <alignment horizontal="center" vertical="center" wrapText="1"/>
    </xf>
    <xf numFmtId="4" fontId="28" fillId="19" borderId="123" xfId="36" applyNumberFormat="1" applyFont="1" applyFill="1" applyBorder="1" applyAlignment="1">
      <alignment horizontal="center" vertical="center" wrapText="1"/>
    </xf>
    <xf numFmtId="0" fontId="28" fillId="19" borderId="119" xfId="36" applyFont="1" applyFill="1" applyBorder="1" applyAlignment="1">
      <alignment horizontal="center" vertical="center" wrapText="1"/>
    </xf>
    <xf numFmtId="0" fontId="28" fillId="19" borderId="120" xfId="36" applyFont="1" applyFill="1" applyBorder="1" applyAlignment="1">
      <alignment horizontal="center" vertical="center" wrapText="1"/>
    </xf>
    <xf numFmtId="0" fontId="28" fillId="19" borderId="52" xfId="36" applyFont="1" applyFill="1" applyBorder="1" applyAlignment="1">
      <alignment horizontal="center" vertical="center" wrapText="1"/>
    </xf>
    <xf numFmtId="0" fontId="28" fillId="19" borderId="15" xfId="36" applyFont="1" applyFill="1" applyBorder="1" applyAlignment="1">
      <alignment horizontal="center" vertical="center" wrapText="1"/>
    </xf>
    <xf numFmtId="4" fontId="28" fillId="19" borderId="124" xfId="36" applyNumberFormat="1" applyFont="1" applyFill="1" applyBorder="1" applyAlignment="1">
      <alignment horizontal="center" vertical="center" wrapText="1"/>
    </xf>
    <xf numFmtId="4" fontId="28" fillId="19" borderId="47" xfId="36" applyNumberFormat="1" applyFont="1" applyFill="1" applyBorder="1" applyAlignment="1">
      <alignment horizontal="center" vertical="center" wrapText="1"/>
    </xf>
    <xf numFmtId="0" fontId="28" fillId="20" borderId="118" xfId="36" applyFont="1" applyFill="1" applyBorder="1" applyAlignment="1">
      <alignment horizontal="center" vertical="center" wrapText="1"/>
    </xf>
    <xf numFmtId="0" fontId="28" fillId="20" borderId="103" xfId="36" applyFont="1" applyFill="1" applyBorder="1" applyAlignment="1">
      <alignment horizontal="center" vertical="center" wrapText="1"/>
    </xf>
    <xf numFmtId="0" fontId="29" fillId="4" borderId="29" xfId="36" applyFont="1" applyFill="1" applyBorder="1" applyAlignment="1">
      <alignment horizontal="center" vertical="center" wrapText="1"/>
    </xf>
    <xf numFmtId="0" fontId="29" fillId="4" borderId="36" xfId="36" applyFont="1" applyFill="1" applyBorder="1" applyAlignment="1">
      <alignment horizontal="center" vertical="center" wrapText="1"/>
    </xf>
    <xf numFmtId="0" fontId="29" fillId="21" borderId="37" xfId="36" applyFont="1" applyFill="1" applyBorder="1" applyAlignment="1">
      <alignment horizontal="center" vertical="center" wrapText="1"/>
    </xf>
    <xf numFmtId="0" fontId="29" fillId="21" borderId="38" xfId="36" applyFont="1" applyFill="1" applyBorder="1" applyAlignment="1">
      <alignment horizontal="center" vertical="center" wrapText="1"/>
    </xf>
    <xf numFmtId="9" fontId="29" fillId="21" borderId="37" xfId="84" applyFont="1" applyFill="1" applyBorder="1" applyAlignment="1">
      <alignment horizontal="center" vertical="center" wrapText="1"/>
    </xf>
    <xf numFmtId="9" fontId="29" fillId="21" borderId="38" xfId="84" applyFont="1" applyFill="1" applyBorder="1" applyAlignment="1">
      <alignment horizontal="center" vertical="center" wrapText="1"/>
    </xf>
    <xf numFmtId="15" fontId="29" fillId="21" borderId="37" xfId="36" applyNumberFormat="1" applyFont="1" applyFill="1" applyBorder="1" applyAlignment="1">
      <alignment horizontal="center" vertical="center" wrapText="1"/>
    </xf>
    <xf numFmtId="15" fontId="29" fillId="21" borderId="38" xfId="36" applyNumberFormat="1" applyFont="1" applyFill="1" applyBorder="1" applyAlignment="1">
      <alignment horizontal="center" vertical="center" wrapText="1"/>
    </xf>
    <xf numFmtId="186" fontId="29" fillId="21" borderId="37" xfId="36" applyNumberFormat="1" applyFont="1" applyFill="1" applyBorder="1" applyAlignment="1">
      <alignment horizontal="center" vertical="center" wrapText="1"/>
    </xf>
    <xf numFmtId="186" fontId="29" fillId="21" borderId="38" xfId="36" applyNumberFormat="1" applyFont="1" applyFill="1" applyBorder="1" applyAlignment="1">
      <alignment horizontal="center" vertical="center" wrapText="1"/>
    </xf>
    <xf numFmtId="185" fontId="29" fillId="10" borderId="37" xfId="36" applyNumberFormat="1" applyFont="1" applyFill="1" applyBorder="1" applyAlignment="1">
      <alignment horizontal="center" vertical="center" wrapText="1"/>
    </xf>
    <xf numFmtId="185" fontId="29" fillId="10" borderId="38" xfId="36" applyNumberFormat="1" applyFont="1" applyFill="1" applyBorder="1" applyAlignment="1">
      <alignment horizontal="center" vertical="center" wrapText="1"/>
    </xf>
    <xf numFmtId="0" fontId="91" fillId="21" borderId="37" xfId="36" applyFont="1" applyFill="1" applyBorder="1" applyAlignment="1">
      <alignment horizontal="center" vertical="center" wrapText="1"/>
    </xf>
    <xf numFmtId="0" fontId="91" fillId="21" borderId="38" xfId="36" applyFont="1" applyFill="1" applyBorder="1" applyAlignment="1">
      <alignment horizontal="center" vertical="center" wrapText="1"/>
    </xf>
    <xf numFmtId="1" fontId="25" fillId="0" borderId="0" xfId="36" applyNumberFormat="1" applyFont="1" applyAlignment="1">
      <alignment horizontal="center" vertical="center" wrapText="1"/>
    </xf>
    <xf numFmtId="0" fontId="28" fillId="19" borderId="117" xfId="36" applyFont="1" applyFill="1" applyBorder="1" applyAlignment="1">
      <alignment horizontal="center"/>
    </xf>
    <xf numFmtId="0" fontId="28" fillId="19" borderId="98" xfId="36" applyFont="1" applyFill="1" applyBorder="1" applyAlignment="1">
      <alignment horizontal="center"/>
    </xf>
    <xf numFmtId="0" fontId="28" fillId="19" borderId="32" xfId="36" applyFont="1" applyFill="1" applyBorder="1" applyAlignment="1">
      <alignment horizontal="center" vertical="center"/>
    </xf>
    <xf numFmtId="0" fontId="28" fillId="19" borderId="28" xfId="36" applyFont="1" applyFill="1" applyBorder="1" applyAlignment="1">
      <alignment horizontal="center" vertical="center"/>
    </xf>
    <xf numFmtId="173" fontId="29" fillId="0" borderId="44" xfId="36" quotePrefix="1" applyNumberFormat="1" applyFont="1" applyBorder="1" applyAlignment="1">
      <alignment vertical="center" wrapText="1"/>
    </xf>
    <xf numFmtId="173" fontId="29" fillId="0" borderId="107" xfId="36" quotePrefix="1" applyNumberFormat="1" applyFont="1" applyBorder="1" applyAlignment="1">
      <alignment vertical="center" wrapText="1"/>
    </xf>
    <xf numFmtId="0" fontId="25" fillId="0" borderId="0" xfId="36" applyFont="1" applyAlignment="1">
      <alignment horizontal="center" vertical="center" wrapText="1"/>
    </xf>
    <xf numFmtId="0" fontId="46" fillId="0" borderId="131" xfId="36" applyFont="1" applyBorder="1" applyAlignment="1">
      <alignment horizontal="center" vertical="center" wrapText="1"/>
    </xf>
    <xf numFmtId="0" fontId="46" fillId="0" borderId="100" xfId="36" applyFont="1" applyBorder="1" applyAlignment="1">
      <alignment horizontal="center" vertical="center" wrapText="1"/>
    </xf>
    <xf numFmtId="0" fontId="46" fillId="0" borderId="79" xfId="36" applyFont="1" applyBorder="1" applyAlignment="1">
      <alignment horizontal="center" vertical="center" wrapText="1"/>
    </xf>
    <xf numFmtId="0" fontId="28" fillId="19" borderId="117" xfId="36" applyFont="1" applyFill="1" applyBorder="1" applyAlignment="1">
      <alignment horizontal="center" vertical="center" wrapText="1"/>
    </xf>
    <xf numFmtId="0" fontId="28" fillId="19" borderId="98" xfId="36" applyFont="1" applyFill="1" applyBorder="1" applyAlignment="1">
      <alignment horizontal="center" vertical="center" wrapText="1"/>
    </xf>
    <xf numFmtId="0" fontId="28" fillId="19" borderId="51" xfId="36" applyFont="1" applyFill="1" applyBorder="1" applyAlignment="1">
      <alignment horizontal="center" vertical="center" wrapText="1"/>
    </xf>
    <xf numFmtId="0" fontId="28" fillId="19" borderId="34" xfId="36" applyFont="1" applyFill="1" applyBorder="1" applyAlignment="1">
      <alignment horizontal="center" vertical="center" wrapText="1"/>
    </xf>
    <xf numFmtId="0" fontId="28" fillId="19" borderId="14" xfId="36" applyFont="1" applyFill="1" applyBorder="1" applyAlignment="1">
      <alignment horizontal="center" vertical="center" wrapText="1"/>
    </xf>
    <xf numFmtId="0" fontId="28" fillId="19" borderId="45" xfId="36" applyFont="1" applyFill="1" applyBorder="1" applyAlignment="1">
      <alignment horizontal="center" vertical="center" wrapText="1"/>
    </xf>
    <xf numFmtId="0" fontId="28" fillId="19" borderId="46" xfId="36" applyFont="1" applyFill="1" applyBorder="1" applyAlignment="1">
      <alignment horizontal="center" vertical="center" wrapText="1"/>
    </xf>
    <xf numFmtId="0" fontId="28" fillId="19" borderId="40" xfId="36" applyFont="1" applyFill="1" applyBorder="1" applyAlignment="1">
      <alignment horizontal="center" vertical="center" wrapText="1"/>
    </xf>
    <xf numFmtId="0" fontId="28" fillId="19" borderId="25" xfId="36" applyFont="1" applyFill="1" applyBorder="1" applyAlignment="1">
      <alignment horizontal="center" vertical="center" wrapText="1"/>
    </xf>
    <xf numFmtId="0" fontId="28" fillId="19" borderId="33" xfId="36" applyFont="1" applyFill="1" applyBorder="1" applyAlignment="1">
      <alignment horizontal="center" vertical="center" wrapText="1"/>
    </xf>
    <xf numFmtId="0" fontId="28" fillId="19" borderId="28" xfId="36" applyFont="1" applyFill="1" applyBorder="1" applyAlignment="1">
      <alignment horizontal="center" vertical="center" wrapText="1"/>
    </xf>
    <xf numFmtId="0" fontId="28" fillId="19" borderId="73" xfId="36" applyFont="1" applyFill="1" applyBorder="1" applyAlignment="1">
      <alignment horizontal="center" vertical="center" wrapText="1"/>
    </xf>
    <xf numFmtId="0" fontId="28" fillId="19" borderId="11" xfId="36" applyFont="1" applyFill="1" applyBorder="1" applyAlignment="1">
      <alignment horizontal="center" vertical="center" wrapText="1"/>
    </xf>
    <xf numFmtId="186" fontId="59" fillId="9" borderId="70" xfId="35" applyNumberFormat="1" applyFont="1" applyFill="1" applyBorder="1" applyAlignment="1">
      <alignment horizontal="center" vertical="center"/>
    </xf>
    <xf numFmtId="0" fontId="24" fillId="19" borderId="35" xfId="36" applyFont="1" applyFill="1" applyBorder="1" applyAlignment="1">
      <alignment horizontal="center" vertical="center"/>
    </xf>
    <xf numFmtId="0" fontId="69" fillId="0" borderId="114" xfId="35" applyFont="1" applyBorder="1" applyAlignment="1">
      <alignment horizontal="center" vertical="center" wrapText="1"/>
    </xf>
    <xf numFmtId="0" fontId="69" fillId="0" borderId="104" xfId="35" applyFont="1" applyBorder="1" applyAlignment="1">
      <alignment horizontal="center" vertical="center" wrapText="1"/>
    </xf>
    <xf numFmtId="0" fontId="69" fillId="0" borderId="48" xfId="35" applyFont="1" applyBorder="1" applyAlignment="1">
      <alignment horizontal="center" vertical="center" wrapText="1"/>
    </xf>
    <xf numFmtId="0" fontId="28" fillId="19" borderId="54" xfId="36" applyFont="1" applyFill="1" applyBorder="1" applyAlignment="1">
      <alignment horizontal="center" vertical="center" wrapText="1"/>
    </xf>
    <xf numFmtId="0" fontId="28" fillId="19" borderId="41" xfId="36" applyFont="1" applyFill="1" applyBorder="1" applyAlignment="1">
      <alignment horizontal="center" vertical="center" wrapText="1"/>
    </xf>
    <xf numFmtId="0" fontId="28" fillId="19" borderId="24" xfId="36" applyFont="1" applyFill="1" applyBorder="1" applyAlignment="1">
      <alignment horizontal="center" vertical="center" wrapText="1"/>
    </xf>
    <xf numFmtId="0" fontId="69" fillId="0" borderId="118" xfId="35" applyFont="1" applyBorder="1" applyAlignment="1">
      <alignment horizontal="center" vertical="center" wrapText="1"/>
    </xf>
    <xf numFmtId="0" fontId="34" fillId="0" borderId="118" xfId="36" applyFont="1" applyBorder="1" applyAlignment="1">
      <alignment horizontal="center" vertical="center" wrapText="1"/>
    </xf>
    <xf numFmtId="0" fontId="34" fillId="0" borderId="127" xfId="36" applyFont="1" applyBorder="1" applyAlignment="1">
      <alignment horizontal="center" vertical="center" wrapText="1"/>
    </xf>
    <xf numFmtId="0" fontId="34" fillId="0" borderId="109" xfId="36" applyFont="1" applyBorder="1" applyAlignment="1">
      <alignment horizontal="center" vertical="center" wrapText="1"/>
    </xf>
    <xf numFmtId="0" fontId="28" fillId="19" borderId="69" xfId="36" applyFont="1" applyFill="1" applyBorder="1" applyAlignment="1">
      <alignment horizontal="center" vertical="center" wrapText="1"/>
    </xf>
    <xf numFmtId="0" fontId="28" fillId="19" borderId="62" xfId="36" applyFont="1" applyFill="1" applyBorder="1" applyAlignment="1">
      <alignment horizontal="center" vertical="center" wrapText="1"/>
    </xf>
    <xf numFmtId="0" fontId="28" fillId="19" borderId="107" xfId="36" applyFont="1" applyFill="1" applyBorder="1" applyAlignment="1">
      <alignment horizontal="center" vertical="center" wrapText="1"/>
    </xf>
    <xf numFmtId="168" fontId="87" fillId="0" borderId="104" xfId="35" applyNumberFormat="1" applyFont="1" applyBorder="1" applyAlignment="1">
      <alignment horizontal="center" vertical="center" wrapText="1"/>
    </xf>
    <xf numFmtId="0" fontId="87" fillId="0" borderId="104" xfId="35" applyFont="1" applyBorder="1" applyAlignment="1">
      <alignment horizontal="center" vertical="center" wrapText="1"/>
    </xf>
    <xf numFmtId="0" fontId="28" fillId="19" borderId="35" xfId="36" applyFont="1" applyFill="1" applyBorder="1" applyAlignment="1">
      <alignment horizontal="center" vertical="center" wrapText="1"/>
    </xf>
    <xf numFmtId="0" fontId="73" fillId="0" borderId="73" xfId="35" applyFont="1" applyBorder="1" applyAlignment="1">
      <alignment horizontal="right" vertical="center"/>
    </xf>
    <xf numFmtId="0" fontId="73" fillId="0" borderId="11" xfId="35" applyFont="1" applyBorder="1" applyAlignment="1">
      <alignment horizontal="right" vertical="center"/>
    </xf>
    <xf numFmtId="0" fontId="73" fillId="0" borderId="128" xfId="35" applyFont="1" applyBorder="1" applyAlignment="1">
      <alignment horizontal="right" vertical="center"/>
    </xf>
    <xf numFmtId="0" fontId="31" fillId="0" borderId="0" xfId="36" applyFont="1" applyAlignment="1">
      <alignment horizontal="center" vertical="center"/>
    </xf>
    <xf numFmtId="0" fontId="28" fillId="19" borderId="23" xfId="36" applyFont="1" applyFill="1" applyBorder="1" applyAlignment="1">
      <alignment horizontal="center" vertical="center" wrapText="1"/>
    </xf>
    <xf numFmtId="15" fontId="28" fillId="19" borderId="23" xfId="36" applyNumberFormat="1" applyFont="1" applyFill="1" applyBorder="1" applyAlignment="1">
      <alignment horizontal="center" vertical="center" wrapText="1"/>
    </xf>
    <xf numFmtId="15" fontId="28" fillId="19" borderId="24" xfId="36" applyNumberFormat="1" applyFont="1" applyFill="1" applyBorder="1" applyAlignment="1">
      <alignment horizontal="center" vertical="center" wrapText="1"/>
    </xf>
    <xf numFmtId="0" fontId="28" fillId="19" borderId="129" xfId="36" applyFont="1" applyFill="1" applyBorder="1" applyAlignment="1">
      <alignment horizontal="center" vertical="center"/>
    </xf>
    <xf numFmtId="0" fontId="28" fillId="19" borderId="130" xfId="36" applyFont="1" applyFill="1" applyBorder="1" applyAlignment="1">
      <alignment horizontal="center" vertical="center"/>
    </xf>
    <xf numFmtId="0" fontId="28" fillId="19" borderId="66" xfId="36" applyFont="1" applyFill="1" applyBorder="1" applyAlignment="1">
      <alignment horizontal="center" vertical="center" wrapText="1"/>
    </xf>
    <xf numFmtId="0" fontId="28" fillId="19" borderId="102" xfId="36" applyFont="1" applyFill="1" applyBorder="1" applyAlignment="1">
      <alignment horizontal="center" vertical="center" wrapText="1"/>
    </xf>
    <xf numFmtId="0" fontId="28" fillId="20" borderId="50" xfId="36" applyFont="1" applyFill="1" applyBorder="1" applyAlignment="1">
      <alignment horizontal="center" vertical="center" wrapText="1"/>
    </xf>
    <xf numFmtId="0" fontId="28" fillId="20" borderId="74" xfId="36" applyFont="1" applyFill="1" applyBorder="1" applyAlignment="1">
      <alignment horizontal="center" vertical="center" wrapText="1"/>
    </xf>
    <xf numFmtId="173" fontId="94" fillId="0" borderId="44" xfId="36" quotePrefix="1" applyNumberFormat="1" applyFont="1" applyBorder="1" applyAlignment="1">
      <alignment vertical="center" wrapText="1"/>
    </xf>
    <xf numFmtId="173" fontId="34" fillId="0" borderId="44" xfId="36" quotePrefix="1" applyNumberFormat="1" applyFont="1" applyBorder="1" applyAlignment="1">
      <alignment vertical="center" wrapText="1"/>
    </xf>
    <xf numFmtId="173" fontId="34" fillId="0" borderId="107" xfId="36" quotePrefix="1" applyNumberFormat="1" applyFont="1" applyBorder="1" applyAlignment="1">
      <alignment vertical="center" wrapText="1"/>
    </xf>
    <xf numFmtId="0" fontId="55" fillId="17" borderId="20" xfId="0" applyFont="1" applyFill="1" applyBorder="1" applyAlignment="1">
      <alignment horizontal="center"/>
    </xf>
    <xf numFmtId="0" fontId="55" fillId="17" borderId="75" xfId="0" applyFont="1" applyFill="1" applyBorder="1" applyAlignment="1">
      <alignment horizontal="center"/>
    </xf>
    <xf numFmtId="0" fontId="55" fillId="17" borderId="113" xfId="0" applyFont="1" applyFill="1" applyBorder="1" applyAlignment="1">
      <alignment horizontal="center"/>
    </xf>
    <xf numFmtId="0" fontId="55" fillId="9" borderId="20" xfId="0" applyFont="1" applyFill="1" applyBorder="1" applyAlignment="1">
      <alignment horizontal="center" vertical="center" wrapText="1"/>
    </xf>
    <xf numFmtId="0" fontId="55" fillId="9" borderId="113" xfId="0" applyFont="1" applyFill="1" applyBorder="1" applyAlignment="1">
      <alignment horizontal="center" vertical="center" wrapText="1"/>
    </xf>
    <xf numFmtId="0" fontId="55" fillId="10" borderId="24" xfId="0" applyFont="1" applyFill="1" applyBorder="1" applyAlignment="1">
      <alignment horizontal="center" vertical="center" wrapText="1"/>
    </xf>
    <xf numFmtId="0" fontId="55" fillId="10" borderId="24" xfId="0" applyFont="1" applyFill="1" applyBorder="1" applyAlignment="1">
      <alignment horizontal="center" vertical="center"/>
    </xf>
    <xf numFmtId="0" fontId="0" fillId="0" borderId="106" xfId="0" applyBorder="1" applyAlignment="1">
      <alignment horizontal="center" vertical="center"/>
    </xf>
    <xf numFmtId="0" fontId="0" fillId="0" borderId="24" xfId="0" applyBorder="1" applyAlignment="1">
      <alignment horizontal="center" vertical="center"/>
    </xf>
    <xf numFmtId="0" fontId="0" fillId="0" borderId="24" xfId="0" applyBorder="1" applyAlignment="1">
      <alignment horizontal="center"/>
    </xf>
    <xf numFmtId="0" fontId="0" fillId="9" borderId="0" xfId="0" applyFill="1" applyAlignment="1">
      <alignment horizontal="center"/>
    </xf>
    <xf numFmtId="0" fontId="0" fillId="0" borderId="62" xfId="0" applyBorder="1" applyAlignment="1">
      <alignment horizontal="center"/>
    </xf>
    <xf numFmtId="0" fontId="0" fillId="0" borderId="41" xfId="0" applyBorder="1" applyAlignment="1">
      <alignment horizontal="center"/>
    </xf>
    <xf numFmtId="0" fontId="5" fillId="0" borderId="73" xfId="36" applyFont="1" applyFill="1" applyBorder="1" applyAlignment="1">
      <alignment horizontal="right" vertical="center" wrapText="1"/>
    </xf>
    <xf numFmtId="0" fontId="5" fillId="0" borderId="11" xfId="36" applyFont="1" applyFill="1" applyBorder="1" applyAlignment="1">
      <alignment horizontal="right" vertical="center" wrapText="1"/>
    </xf>
    <xf numFmtId="0" fontId="5" fillId="0" borderId="128" xfId="36" applyFont="1" applyFill="1" applyBorder="1" applyAlignment="1">
      <alignment horizontal="right" vertical="center" wrapText="1"/>
    </xf>
    <xf numFmtId="0" fontId="5" fillId="0" borderId="62" xfId="36" applyFont="1" applyFill="1" applyBorder="1" applyAlignment="1">
      <alignment horizontal="right" vertical="center"/>
    </xf>
    <xf numFmtId="0" fontId="5" fillId="0" borderId="54" xfId="36" applyFont="1" applyFill="1" applyBorder="1" applyAlignment="1">
      <alignment horizontal="right" vertical="center"/>
    </xf>
    <xf numFmtId="0" fontId="5" fillId="0" borderId="41" xfId="36" applyFont="1" applyFill="1" applyBorder="1" applyAlignment="1">
      <alignment horizontal="right" vertical="center"/>
    </xf>
    <xf numFmtId="0" fontId="5" fillId="0" borderId="62" xfId="36" applyFont="1" applyFill="1" applyBorder="1" applyAlignment="1">
      <alignment horizontal="right" vertical="center" wrapText="1"/>
    </xf>
    <xf numFmtId="0" fontId="5" fillId="0" borderId="54" xfId="36" applyFont="1" applyFill="1" applyBorder="1" applyAlignment="1">
      <alignment horizontal="right" vertical="center" wrapText="1"/>
    </xf>
    <xf numFmtId="0" fontId="5" fillId="0" borderId="41" xfId="36" applyFont="1" applyFill="1" applyBorder="1" applyAlignment="1">
      <alignment horizontal="right" vertical="center" wrapText="1"/>
    </xf>
    <xf numFmtId="1" fontId="27" fillId="0" borderId="0" xfId="36" applyNumberFormat="1" applyFont="1" applyAlignment="1" applyProtection="1">
      <alignment horizontal="center" vertical="center" wrapText="1"/>
    </xf>
    <xf numFmtId="0" fontId="40" fillId="19" borderId="70" xfId="0" applyFont="1" applyFill="1" applyBorder="1" applyAlignment="1">
      <alignment horizontal="center" vertical="center" wrapText="1"/>
    </xf>
    <xf numFmtId="0" fontId="40" fillId="19" borderId="132" xfId="0" applyFont="1" applyFill="1" applyBorder="1" applyAlignment="1">
      <alignment horizontal="center" vertical="center" wrapText="1"/>
    </xf>
    <xf numFmtId="0" fontId="40" fillId="19" borderId="15" xfId="0" applyFont="1" applyFill="1" applyBorder="1" applyAlignment="1">
      <alignment horizontal="center" vertical="center" wrapText="1"/>
    </xf>
    <xf numFmtId="0" fontId="35" fillId="19" borderId="16" xfId="0" applyFont="1" applyFill="1" applyBorder="1" applyAlignment="1">
      <alignment horizontal="center" vertical="center" wrapText="1"/>
    </xf>
    <xf numFmtId="0" fontId="35" fillId="19" borderId="9" xfId="0" applyFont="1" applyFill="1" applyBorder="1" applyAlignment="1">
      <alignment horizontal="center" vertical="center" wrapText="1"/>
    </xf>
    <xf numFmtId="0" fontId="35" fillId="19" borderId="17" xfId="0" applyFont="1" applyFill="1" applyBorder="1" applyAlignment="1">
      <alignment horizontal="center" vertical="center" wrapText="1"/>
    </xf>
    <xf numFmtId="0" fontId="27" fillId="0" borderId="0" xfId="36" applyFont="1" applyAlignment="1" applyProtection="1">
      <alignment horizontal="center" vertical="center" wrapText="1"/>
      <protection hidden="1"/>
    </xf>
    <xf numFmtId="183" fontId="25" fillId="0" borderId="0" xfId="36" applyNumberFormat="1" applyFont="1" applyAlignment="1" applyProtection="1">
      <alignment horizontal="center" vertical="center" wrapText="1"/>
      <protection hidden="1"/>
    </xf>
    <xf numFmtId="0" fontId="40" fillId="19" borderId="26" xfId="0" applyFont="1" applyFill="1" applyBorder="1" applyAlignment="1">
      <alignment horizontal="center" vertical="center" wrapText="1"/>
    </xf>
    <xf numFmtId="0" fontId="40" fillId="19" borderId="51" xfId="0" applyFont="1" applyFill="1" applyBorder="1" applyAlignment="1">
      <alignment horizontal="center" vertical="center" wrapText="1"/>
    </xf>
    <xf numFmtId="0" fontId="40" fillId="19" borderId="14" xfId="0" applyFont="1" applyFill="1" applyBorder="1" applyAlignment="1">
      <alignment horizontal="center" vertical="center" wrapText="1"/>
    </xf>
    <xf numFmtId="0" fontId="40" fillId="19" borderId="72" xfId="0" applyFont="1" applyFill="1" applyBorder="1" applyAlignment="1">
      <alignment horizontal="center" vertical="center" wrapText="1"/>
    </xf>
    <xf numFmtId="0" fontId="40" fillId="19" borderId="105" xfId="0" applyFont="1" applyFill="1" applyBorder="1" applyAlignment="1">
      <alignment horizontal="center" vertical="center" wrapText="1"/>
    </xf>
    <xf numFmtId="0" fontId="40" fillId="19" borderId="47" xfId="0" applyFont="1" applyFill="1" applyBorder="1" applyAlignment="1">
      <alignment horizontal="center" vertical="center" wrapText="1"/>
    </xf>
    <xf numFmtId="0" fontId="38" fillId="0" borderId="35" xfId="36" applyFont="1" applyBorder="1" applyAlignment="1" applyProtection="1">
      <alignment horizontal="right" vertical="center"/>
      <protection hidden="1"/>
    </xf>
    <xf numFmtId="0" fontId="40" fillId="19" borderId="62" xfId="0" applyFont="1" applyFill="1" applyBorder="1" applyAlignment="1">
      <alignment horizontal="center" vertical="center" wrapText="1"/>
    </xf>
    <xf numFmtId="0" fontId="40" fillId="19" borderId="107" xfId="0" applyFont="1" applyFill="1" applyBorder="1" applyAlignment="1">
      <alignment horizontal="center" vertical="center" wrapText="1"/>
    </xf>
    <xf numFmtId="0" fontId="40" fillId="19" borderId="24" xfId="0" applyFont="1" applyFill="1" applyBorder="1" applyAlignment="1">
      <alignment horizontal="center" vertical="center" wrapText="1"/>
    </xf>
    <xf numFmtId="0" fontId="19" fillId="19" borderId="129" xfId="0" applyFont="1" applyFill="1" applyBorder="1" applyAlignment="1">
      <alignment horizontal="center" vertical="center"/>
    </xf>
    <xf numFmtId="0" fontId="19" fillId="19" borderId="9" xfId="0" applyFont="1" applyFill="1" applyBorder="1" applyAlignment="1">
      <alignment horizontal="center" vertical="center"/>
    </xf>
    <xf numFmtId="0" fontId="19" fillId="19" borderId="17" xfId="0" applyFont="1" applyFill="1" applyBorder="1" applyAlignment="1">
      <alignment horizontal="center" vertical="center"/>
    </xf>
    <xf numFmtId="0" fontId="19" fillId="19" borderId="62" xfId="0" applyFont="1" applyFill="1" applyBorder="1" applyAlignment="1">
      <alignment horizontal="center" vertical="center"/>
    </xf>
    <xf numFmtId="0" fontId="19" fillId="19" borderId="54" xfId="0" applyFont="1" applyFill="1" applyBorder="1" applyAlignment="1">
      <alignment horizontal="center" vertical="center"/>
    </xf>
    <xf numFmtId="0" fontId="19" fillId="19" borderId="107" xfId="0" applyFont="1" applyFill="1" applyBorder="1" applyAlignment="1">
      <alignment horizontal="center" vertical="center"/>
    </xf>
    <xf numFmtId="179" fontId="25" fillId="19" borderId="16" xfId="36" applyNumberFormat="1" applyFont="1" applyFill="1" applyBorder="1" applyAlignment="1" applyProtection="1">
      <alignment horizontal="center" vertical="center" wrapText="1"/>
      <protection hidden="1"/>
    </xf>
    <xf numFmtId="179" fontId="25" fillId="19" borderId="9" xfId="36" applyNumberFormat="1" applyFont="1" applyFill="1" applyBorder="1" applyAlignment="1" applyProtection="1">
      <alignment horizontal="center" vertical="center" wrapText="1"/>
      <protection hidden="1"/>
    </xf>
    <xf numFmtId="179" fontId="25" fillId="19" borderId="130" xfId="36" applyNumberFormat="1" applyFont="1" applyFill="1" applyBorder="1" applyAlignment="1" applyProtection="1">
      <alignment horizontal="center" vertical="center" wrapText="1"/>
      <protection hidden="1"/>
    </xf>
    <xf numFmtId="179" fontId="25" fillId="19" borderId="44" xfId="36" applyNumberFormat="1" applyFont="1" applyFill="1" applyBorder="1" applyAlignment="1" applyProtection="1">
      <alignment horizontal="center" vertical="center" wrapText="1"/>
      <protection hidden="1"/>
    </xf>
    <xf numFmtId="179" fontId="25" fillId="19" borderId="54" xfId="36" applyNumberFormat="1" applyFont="1" applyFill="1" applyBorder="1" applyAlignment="1" applyProtection="1">
      <alignment horizontal="center" vertical="center" wrapText="1"/>
      <protection hidden="1"/>
    </xf>
    <xf numFmtId="179" fontId="25" fillId="19" borderId="41" xfId="36" applyNumberFormat="1" applyFont="1" applyFill="1" applyBorder="1" applyAlignment="1" applyProtection="1">
      <alignment horizontal="center" vertical="center" wrapText="1"/>
      <protection hidden="1"/>
    </xf>
    <xf numFmtId="1" fontId="5" fillId="0" borderId="0" xfId="36" applyNumberFormat="1" applyFont="1" applyAlignment="1">
      <alignment horizontal="center" vertical="center" wrapText="1"/>
    </xf>
    <xf numFmtId="0" fontId="5" fillId="0" borderId="0" xfId="40" applyFont="1" applyAlignment="1">
      <alignment horizontal="center" vertical="center" wrapText="1"/>
    </xf>
    <xf numFmtId="0" fontId="9" fillId="19" borderId="4" xfId="36" applyFont="1" applyFill="1" applyBorder="1" applyAlignment="1">
      <alignment horizontal="center" vertical="center" wrapText="1"/>
    </xf>
    <xf numFmtId="0" fontId="9" fillId="19" borderId="133" xfId="36" applyFont="1" applyFill="1" applyBorder="1" applyAlignment="1">
      <alignment horizontal="center" vertical="center" wrapText="1"/>
    </xf>
    <xf numFmtId="0" fontId="9" fillId="19" borderId="86" xfId="36" applyFont="1" applyFill="1" applyBorder="1" applyAlignment="1">
      <alignment horizontal="center" vertical="center"/>
    </xf>
    <xf numFmtId="0" fontId="9" fillId="19" borderId="53" xfId="36" applyFont="1" applyFill="1" applyBorder="1" applyAlignment="1">
      <alignment horizontal="center" vertical="center"/>
    </xf>
    <xf numFmtId="0" fontId="9" fillId="19" borderId="122" xfId="36" applyFont="1" applyFill="1" applyBorder="1" applyAlignment="1">
      <alignment horizontal="center" vertical="center"/>
    </xf>
    <xf numFmtId="0" fontId="9" fillId="19" borderId="123" xfId="36" applyFont="1" applyFill="1" applyBorder="1" applyAlignment="1">
      <alignment horizontal="center" vertical="center"/>
    </xf>
    <xf numFmtId="0" fontId="9" fillId="19" borderId="122" xfId="36" applyFont="1" applyFill="1" applyBorder="1" applyAlignment="1">
      <alignment horizontal="center" vertical="center" wrapText="1"/>
    </xf>
    <xf numFmtId="0" fontId="9" fillId="19" borderId="123" xfId="36" applyFont="1" applyFill="1" applyBorder="1" applyAlignment="1">
      <alignment horizontal="center" vertical="center" wrapText="1"/>
    </xf>
    <xf numFmtId="0" fontId="75" fillId="19" borderId="5" xfId="43" applyFont="1" applyFill="1" applyBorder="1" applyAlignment="1">
      <alignment horizontal="center" vertical="center" wrapText="1"/>
    </xf>
    <xf numFmtId="0" fontId="75" fillId="19" borderId="134" xfId="43" applyFont="1" applyFill="1" applyBorder="1" applyAlignment="1">
      <alignment horizontal="center" vertical="center" wrapText="1"/>
    </xf>
    <xf numFmtId="0" fontId="75" fillId="19" borderId="135" xfId="43" applyFont="1" applyFill="1" applyBorder="1" applyAlignment="1">
      <alignment horizontal="center" vertical="center" wrapText="1"/>
    </xf>
    <xf numFmtId="0" fontId="62" fillId="19" borderId="24" xfId="36" applyFont="1" applyFill="1" applyBorder="1" applyAlignment="1">
      <alignment horizontal="center" vertical="center" wrapText="1"/>
    </xf>
    <xf numFmtId="0" fontId="62" fillId="19" borderId="53" xfId="36" applyFont="1" applyFill="1" applyBorder="1" applyAlignment="1">
      <alignment horizontal="center" vertical="center" wrapText="1"/>
    </xf>
    <xf numFmtId="0" fontId="62" fillId="19" borderId="4" xfId="36" applyFont="1" applyFill="1" applyBorder="1" applyAlignment="1">
      <alignment horizontal="center" vertical="center" wrapText="1"/>
    </xf>
    <xf numFmtId="0" fontId="62" fillId="19" borderId="136" xfId="36" applyFont="1" applyFill="1" applyBorder="1" applyAlignment="1">
      <alignment horizontal="center" vertical="center" wrapText="1"/>
    </xf>
    <xf numFmtId="0" fontId="62" fillId="19" borderId="133" xfId="36" applyFont="1" applyFill="1" applyBorder="1" applyAlignment="1">
      <alignment horizontal="center" vertical="center" wrapText="1"/>
    </xf>
    <xf numFmtId="0" fontId="62" fillId="19" borderId="86" xfId="36" applyFont="1" applyFill="1" applyBorder="1" applyAlignment="1">
      <alignment horizontal="center" vertical="center" wrapText="1"/>
    </xf>
    <xf numFmtId="0" fontId="62" fillId="19" borderId="121" xfId="36" applyFont="1" applyFill="1" applyBorder="1" applyAlignment="1">
      <alignment horizontal="center" vertical="center" wrapText="1"/>
    </xf>
    <xf numFmtId="0" fontId="62" fillId="19" borderId="101" xfId="36" applyFont="1" applyFill="1" applyBorder="1" applyAlignment="1">
      <alignment horizontal="center" vertical="center" wrapText="1"/>
    </xf>
    <xf numFmtId="0" fontId="62" fillId="19" borderId="137" xfId="36" applyFont="1" applyFill="1" applyBorder="1" applyAlignment="1">
      <alignment horizontal="center" vertical="center" wrapText="1"/>
    </xf>
    <xf numFmtId="0" fontId="75" fillId="19" borderId="86" xfId="43" applyFont="1" applyFill="1" applyBorder="1" applyAlignment="1">
      <alignment horizontal="center" vertical="center" wrapText="1"/>
    </xf>
    <xf numFmtId="0" fontId="75" fillId="19" borderId="24" xfId="43" applyFont="1" applyFill="1" applyBorder="1" applyAlignment="1">
      <alignment horizontal="center" vertical="center" wrapText="1"/>
    </xf>
    <xf numFmtId="0" fontId="75" fillId="19" borderId="53" xfId="43" applyFont="1" applyFill="1" applyBorder="1" applyAlignment="1">
      <alignment horizontal="center" vertical="center" wrapText="1"/>
    </xf>
    <xf numFmtId="0" fontId="62" fillId="19" borderId="70" xfId="36" applyFont="1" applyFill="1" applyBorder="1" applyAlignment="1">
      <alignment horizontal="center" vertical="center" wrapText="1"/>
    </xf>
    <xf numFmtId="0" fontId="62" fillId="19" borderId="15" xfId="36" applyFont="1" applyFill="1" applyBorder="1" applyAlignment="1">
      <alignment horizontal="center" vertical="center" wrapText="1"/>
    </xf>
    <xf numFmtId="0" fontId="14" fillId="9" borderId="0" xfId="37" applyFont="1" applyFill="1" applyAlignment="1">
      <alignment horizontal="center"/>
    </xf>
    <xf numFmtId="0" fontId="35" fillId="19" borderId="20" xfId="0" applyFont="1" applyFill="1" applyBorder="1" applyAlignment="1">
      <alignment horizontal="center" vertical="center" wrapText="1"/>
    </xf>
    <xf numFmtId="0" fontId="35" fillId="19" borderId="75" xfId="0" applyFont="1" applyFill="1" applyBorder="1" applyAlignment="1">
      <alignment horizontal="center" vertical="center" wrapText="1"/>
    </xf>
    <xf numFmtId="0" fontId="35" fillId="19" borderId="113" xfId="0" applyFont="1" applyFill="1" applyBorder="1" applyAlignment="1">
      <alignment horizontal="center" vertical="center" wrapText="1"/>
    </xf>
    <xf numFmtId="0" fontId="40" fillId="19" borderId="110" xfId="0" applyFont="1" applyFill="1" applyBorder="1" applyAlignment="1">
      <alignment horizontal="center" vertical="center" wrapText="1"/>
    </xf>
    <xf numFmtId="0" fontId="40" fillId="19" borderId="46" xfId="0" applyFont="1" applyFill="1" applyBorder="1" applyAlignment="1">
      <alignment horizontal="center" vertical="center" wrapText="1"/>
    </xf>
    <xf numFmtId="0" fontId="40" fillId="19" borderId="50" xfId="0" applyFont="1" applyFill="1" applyBorder="1" applyAlignment="1">
      <alignment horizontal="center" vertical="center" wrapText="1"/>
    </xf>
    <xf numFmtId="0" fontId="40" fillId="19" borderId="100" xfId="0" applyFont="1" applyFill="1" applyBorder="1" applyAlignment="1">
      <alignment horizontal="center" vertical="center" wrapText="1"/>
    </xf>
    <xf numFmtId="182" fontId="25" fillId="0" borderId="0" xfId="36" applyNumberFormat="1" applyFont="1" applyAlignment="1" applyProtection="1">
      <alignment horizontal="center" vertical="center" wrapText="1"/>
      <protection hidden="1"/>
    </xf>
    <xf numFmtId="1" fontId="25" fillId="0" borderId="0" xfId="36" applyNumberFormat="1" applyFont="1" applyAlignment="1" applyProtection="1">
      <alignment horizontal="center" vertical="center" wrapText="1"/>
    </xf>
    <xf numFmtId="0" fontId="62" fillId="19" borderId="52" xfId="36" applyFont="1" applyFill="1" applyBorder="1" applyAlignment="1">
      <alignment horizontal="center" vertical="center" wrapText="1"/>
    </xf>
    <xf numFmtId="0" fontId="62" fillId="19" borderId="132" xfId="36" applyFont="1" applyFill="1" applyBorder="1" applyAlignment="1">
      <alignment horizontal="center" vertical="center" wrapText="1"/>
    </xf>
    <xf numFmtId="0" fontId="55" fillId="0" borderId="20" xfId="0" applyFont="1" applyBorder="1" applyAlignment="1">
      <alignment horizontal="center" vertical="center"/>
    </xf>
    <xf numFmtId="0" fontId="55" fillId="0" borderId="113" xfId="0" applyFont="1" applyBorder="1" applyAlignment="1">
      <alignment horizontal="center" vertical="center"/>
    </xf>
  </cellXfs>
  <cellStyles count="90">
    <cellStyle name="Euro" xfId="1" xr:uid="{00000000-0005-0000-0000-000000000000}"/>
    <cellStyle name="Millares" xfId="2" builtinId="3"/>
    <cellStyle name="Millares [0]" xfId="87" builtinId="6"/>
    <cellStyle name="Millares 10 2" xfId="3" xr:uid="{00000000-0005-0000-0000-000002000000}"/>
    <cellStyle name="Millares 10 3" xfId="4" xr:uid="{00000000-0005-0000-0000-000003000000}"/>
    <cellStyle name="Millares 10 4" xfId="5" xr:uid="{00000000-0005-0000-0000-000004000000}"/>
    <cellStyle name="Millares 10 5" xfId="6" xr:uid="{00000000-0005-0000-0000-000005000000}"/>
    <cellStyle name="Millares 10 6" xfId="7" xr:uid="{00000000-0005-0000-0000-000006000000}"/>
    <cellStyle name="Millares 10 7" xfId="8" xr:uid="{00000000-0005-0000-0000-000007000000}"/>
    <cellStyle name="Millares 11 2" xfId="9" xr:uid="{00000000-0005-0000-0000-000008000000}"/>
    <cellStyle name="Millares 11 3" xfId="10" xr:uid="{00000000-0005-0000-0000-000009000000}"/>
    <cellStyle name="Millares 11 4" xfId="11" xr:uid="{00000000-0005-0000-0000-00000A000000}"/>
    <cellStyle name="Millares 14 2" xfId="12" xr:uid="{00000000-0005-0000-0000-00000B000000}"/>
    <cellStyle name="Millares 14 3" xfId="13" xr:uid="{00000000-0005-0000-0000-00000C000000}"/>
    <cellStyle name="Millares 14 4" xfId="14" xr:uid="{00000000-0005-0000-0000-00000D000000}"/>
    <cellStyle name="Millares 14 5" xfId="15" xr:uid="{00000000-0005-0000-0000-00000E000000}"/>
    <cellStyle name="Millares 14 6" xfId="16" xr:uid="{00000000-0005-0000-0000-00000F000000}"/>
    <cellStyle name="Millares 14 7" xfId="17" xr:uid="{00000000-0005-0000-0000-000010000000}"/>
    <cellStyle name="Millares 2" xfId="18" xr:uid="{00000000-0005-0000-0000-000011000000}"/>
    <cellStyle name="Millares 2 2" xfId="88" xr:uid="{426C3C5C-6161-4324-B44C-59CC0EF1D51C}"/>
    <cellStyle name="Millares 3" xfId="19" xr:uid="{00000000-0005-0000-0000-000012000000}"/>
    <cellStyle name="Millares 4" xfId="20" xr:uid="{00000000-0005-0000-0000-000013000000}"/>
    <cellStyle name="Millares 6 10" xfId="21" xr:uid="{00000000-0005-0000-0000-000014000000}"/>
    <cellStyle name="Millares 6 11" xfId="22" xr:uid="{00000000-0005-0000-0000-000015000000}"/>
    <cellStyle name="Millares 6 2" xfId="23" xr:uid="{00000000-0005-0000-0000-000016000000}"/>
    <cellStyle name="Millares 6 3" xfId="24" xr:uid="{00000000-0005-0000-0000-000017000000}"/>
    <cellStyle name="Millares 6 4" xfId="25" xr:uid="{00000000-0005-0000-0000-000018000000}"/>
    <cellStyle name="Millares 6 5" xfId="26" xr:uid="{00000000-0005-0000-0000-000019000000}"/>
    <cellStyle name="Millares 6 6" xfId="27" xr:uid="{00000000-0005-0000-0000-00001A000000}"/>
    <cellStyle name="Millares 6 7" xfId="28" xr:uid="{00000000-0005-0000-0000-00001B000000}"/>
    <cellStyle name="Millares 6 8" xfId="29" xr:uid="{00000000-0005-0000-0000-00001C000000}"/>
    <cellStyle name="Millares 6 9" xfId="30" xr:uid="{00000000-0005-0000-0000-00001D000000}"/>
    <cellStyle name="Millares 7 2" xfId="31" xr:uid="{00000000-0005-0000-0000-00001E000000}"/>
    <cellStyle name="Millares 7 3" xfId="32" xr:uid="{00000000-0005-0000-0000-00001F000000}"/>
    <cellStyle name="Millares 7 4" xfId="33" xr:uid="{00000000-0005-0000-0000-000020000000}"/>
    <cellStyle name="Moneda 2" xfId="34" xr:uid="{00000000-0005-0000-0000-000021000000}"/>
    <cellStyle name="Normal" xfId="0" builtinId="0"/>
    <cellStyle name="Normal 10" xfId="35" xr:uid="{00000000-0005-0000-0000-000023000000}"/>
    <cellStyle name="Normal 2" xfId="36" xr:uid="{00000000-0005-0000-0000-000024000000}"/>
    <cellStyle name="Normal 2 2" xfId="37" xr:uid="{00000000-0005-0000-0000-000025000000}"/>
    <cellStyle name="Normal 2 3" xfId="38" xr:uid="{00000000-0005-0000-0000-000026000000}"/>
    <cellStyle name="Normal 2_Kresidual" xfId="39" xr:uid="{00000000-0005-0000-0000-000027000000}"/>
    <cellStyle name="Normal 3" xfId="40" xr:uid="{00000000-0005-0000-0000-000028000000}"/>
    <cellStyle name="Normal 3 2" xfId="41" xr:uid="{00000000-0005-0000-0000-000029000000}"/>
    <cellStyle name="Normal 4" xfId="42" xr:uid="{00000000-0005-0000-0000-00002A000000}"/>
    <cellStyle name="Normal 4 10" xfId="43" xr:uid="{00000000-0005-0000-0000-00002B000000}"/>
    <cellStyle name="Normal 4 11" xfId="44" xr:uid="{00000000-0005-0000-0000-00002C000000}"/>
    <cellStyle name="Normal 4 12" xfId="45" xr:uid="{00000000-0005-0000-0000-00002D000000}"/>
    <cellStyle name="Normal 4 13" xfId="46" xr:uid="{00000000-0005-0000-0000-00002E000000}"/>
    <cellStyle name="Normal 4 14" xfId="47" xr:uid="{00000000-0005-0000-0000-00002F000000}"/>
    <cellStyle name="Normal 4 15" xfId="48" xr:uid="{00000000-0005-0000-0000-000030000000}"/>
    <cellStyle name="Normal 4 16" xfId="49" xr:uid="{00000000-0005-0000-0000-000031000000}"/>
    <cellStyle name="Normal 4 17" xfId="50" xr:uid="{00000000-0005-0000-0000-000032000000}"/>
    <cellStyle name="Normal 4 18" xfId="51" xr:uid="{00000000-0005-0000-0000-000033000000}"/>
    <cellStyle name="Normal 4 19" xfId="52" xr:uid="{00000000-0005-0000-0000-000034000000}"/>
    <cellStyle name="Normal 4 2" xfId="53" xr:uid="{00000000-0005-0000-0000-000035000000}"/>
    <cellStyle name="Normal 4 20" xfId="54" xr:uid="{00000000-0005-0000-0000-000036000000}"/>
    <cellStyle name="Normal 4 21" xfId="55" xr:uid="{00000000-0005-0000-0000-000037000000}"/>
    <cellStyle name="Normal 4 22" xfId="56" xr:uid="{00000000-0005-0000-0000-000038000000}"/>
    <cellStyle name="Normal 4 23" xfId="57" xr:uid="{00000000-0005-0000-0000-000039000000}"/>
    <cellStyle name="Normal 4 24" xfId="58" xr:uid="{00000000-0005-0000-0000-00003A000000}"/>
    <cellStyle name="Normal 4 25" xfId="59" xr:uid="{00000000-0005-0000-0000-00003B000000}"/>
    <cellStyle name="Normal 4 26" xfId="60" xr:uid="{00000000-0005-0000-0000-00003C000000}"/>
    <cellStyle name="Normal 4 27" xfId="61" xr:uid="{00000000-0005-0000-0000-00003D000000}"/>
    <cellStyle name="Normal 4 28" xfId="62" xr:uid="{00000000-0005-0000-0000-00003E000000}"/>
    <cellStyle name="Normal 4 29" xfId="63" xr:uid="{00000000-0005-0000-0000-00003F000000}"/>
    <cellStyle name="Normal 4 3" xfId="64" xr:uid="{00000000-0005-0000-0000-000040000000}"/>
    <cellStyle name="Normal 4 30" xfId="65" xr:uid="{00000000-0005-0000-0000-000041000000}"/>
    <cellStyle name="Normal 4 31" xfId="66" xr:uid="{00000000-0005-0000-0000-000042000000}"/>
    <cellStyle name="Normal 4 32" xfId="67" xr:uid="{00000000-0005-0000-0000-000043000000}"/>
    <cellStyle name="Normal 4 33" xfId="68" xr:uid="{00000000-0005-0000-0000-000044000000}"/>
    <cellStyle name="Normal 4 34" xfId="69" xr:uid="{00000000-0005-0000-0000-000045000000}"/>
    <cellStyle name="Normal 4 35" xfId="70" xr:uid="{00000000-0005-0000-0000-000046000000}"/>
    <cellStyle name="Normal 4 36" xfId="71" xr:uid="{00000000-0005-0000-0000-000047000000}"/>
    <cellStyle name="Normal 4 37" xfId="72" xr:uid="{00000000-0005-0000-0000-000048000000}"/>
    <cellStyle name="Normal 4 38" xfId="73" xr:uid="{00000000-0005-0000-0000-000049000000}"/>
    <cellStyle name="Normal 4 4" xfId="74" xr:uid="{00000000-0005-0000-0000-00004A000000}"/>
    <cellStyle name="Normal 4 5" xfId="75" xr:uid="{00000000-0005-0000-0000-00004B000000}"/>
    <cellStyle name="Normal 4 6" xfId="76" xr:uid="{00000000-0005-0000-0000-00004C000000}"/>
    <cellStyle name="Normal 4 7" xfId="77" xr:uid="{00000000-0005-0000-0000-00004D000000}"/>
    <cellStyle name="Normal 4 8" xfId="78" xr:uid="{00000000-0005-0000-0000-00004E000000}"/>
    <cellStyle name="Normal 4 9" xfId="79" xr:uid="{00000000-0005-0000-0000-00004F000000}"/>
    <cellStyle name="Normal_Kresidual" xfId="80" xr:uid="{00000000-0005-0000-0000-000050000000}"/>
    <cellStyle name="Notas 2" xfId="81" xr:uid="{00000000-0005-0000-0000-000051000000}"/>
    <cellStyle name="Porcentaje" xfId="82" builtinId="5"/>
    <cellStyle name="Porcentaje 2" xfId="83" xr:uid="{00000000-0005-0000-0000-000053000000}"/>
    <cellStyle name="Porcentaje 3" xfId="89" xr:uid="{1EDE767B-6167-43E5-84D6-46039D5666C5}"/>
    <cellStyle name="Porcentual 2" xfId="84" xr:uid="{00000000-0005-0000-0000-000054000000}"/>
    <cellStyle name="Porcentual 3" xfId="85" xr:uid="{00000000-0005-0000-0000-000055000000}"/>
    <cellStyle name="Porcentual 3 2" xfId="86" xr:uid="{00000000-0005-0000-0000-000056000000}"/>
  </cellStyles>
  <dxfs count="494">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ill>
        <patternFill>
          <bgColor rgb="FFC8FAF0"/>
        </patternFill>
      </fill>
    </dxf>
    <dxf>
      <fill>
        <patternFill>
          <bgColor rgb="FF00FFFF"/>
        </patternFill>
      </fill>
    </dxf>
    <dxf>
      <fill>
        <patternFill>
          <bgColor rgb="FFFF99CC"/>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ont>
        <b/>
        <i val="0"/>
      </font>
      <fill>
        <patternFill>
          <bgColor rgb="FFFFFF99"/>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ill>
        <patternFill>
          <bgColor rgb="FF00FF99"/>
        </patternFill>
      </fill>
    </dxf>
    <dxf>
      <font>
        <b val="0"/>
        <i val="0"/>
        <strike val="0"/>
        <color theme="1"/>
      </font>
      <fill>
        <patternFill>
          <bgColor rgb="FFC8FAF0"/>
        </patternFill>
      </fill>
      <border>
        <top style="dotted">
          <color indexed="64"/>
        </top>
        <bottom style="thin">
          <color indexed="64"/>
        </bottom>
      </border>
    </dxf>
    <dxf>
      <fill>
        <patternFill>
          <bgColor rgb="FF78DC78"/>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s>
  <tableStyles count="0" defaultTableStyle="TableStyleMedium9" defaultPivotStyle="PivotStyleLight16"/>
  <colors>
    <mruColors>
      <color rgb="FF0000FF"/>
      <color rgb="FFC8B4C8"/>
      <color rgb="FFFFCCFF"/>
      <color rgb="FF78DC78"/>
      <color rgb="FFFFD5FF"/>
      <color rgb="FFC8FAF0"/>
      <color rgb="FF64C8FA"/>
      <color rgb="FF62E4B2"/>
      <color rgb="FF9BFFFF"/>
      <color rgb="FF93952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externalLink" Target="externalLinks/externalLink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977900</xdr:colOff>
          <xdr:row>35</xdr:row>
          <xdr:rowOff>38100</xdr:rowOff>
        </xdr:from>
        <xdr:to>
          <xdr:col>9</xdr:col>
          <xdr:colOff>774700</xdr:colOff>
          <xdr:row>36</xdr:row>
          <xdr:rowOff>139700</xdr:rowOff>
        </xdr:to>
        <xdr:sp macro="" textlink="">
          <xdr:nvSpPr>
            <xdr:cNvPr id="7172" name="Button 4" hidden="1">
              <a:extLst>
                <a:ext uri="{63B3BB69-23CF-44E3-9099-C40C66FF867C}">
                  <a14:compatExt spid="_x0000_s7172"/>
                </a:ext>
                <a:ext uri="{FF2B5EF4-FFF2-40B4-BE49-F238E27FC236}">
                  <a16:creationId xmlns:a16="http://schemas.microsoft.com/office/drawing/2014/main" id="{00000000-0008-0000-0000-000004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MX" sz="1100" b="0" i="0" u="none" strike="noStrike" baseline="0">
                  <a:solidFill>
                    <a:srgbClr val="000000"/>
                  </a:solidFill>
                  <a:latin typeface="Calibri" pitchFamily="2" charset="0"/>
                  <a:cs typeface="Calibri" pitchFamily="2" charset="0"/>
                </a:rPr>
                <a:t>Publicar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aramirez/Desktop/Matriz%20CMA/Correcciones%20Matriz%20Nuevas%20Formulas/Matriz%20CMA%20V1-3%20Mayor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cpadilla/Documents/CARLOS%20ANDRES/2019/PROCESOS%20DE%20EVALUACI&#211;N/ADMINISTRADORES%20VIALES/CMA-DO-SRN-030-2019/ELEGIBILIDADES/ELEGIBILIDAD%20M1%20CMA-DO-SRN-030-201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chucho/Desktop/CORRECCIONES%20A%20TECNICOS/GERARDO/20201117-MODULO%20No.3%20&#8592;MATRIZ%20GENERAL%20%20LP-DT-048-2020%20(002).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WINDOWS10/Desktop/Copia%20de%20MATRIZ%20PEAJE-Matriz%20CMA%20XXX%202019%20EN%20BLANCO%20ADMON%20VIAL(3858).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WINDOWS10/AppData/Local/Microsoft/Windows/INetCache/Content.Outlook/I9UP1L6Y/&#8592;MATRIZ-EV-CMA-DO-SRN-098-2020.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INVIAS/CONCURSO%20DE%20M&#201;RITOS/ADMINISTRADORES%20VIALES%202019/CMA-DO-SRN-030-2019/MATRIZ%20CMA-DO-SRN-030-2019%20M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USPENSIONES"/>
      <sheetName val="PON.EXP.ESP."/>
      <sheetName val="APOYO A IND. NAL."/>
      <sheetName val="RESUMEN"/>
      <sheetName val="VERIFICACION"/>
      <sheetName val="LISTAS"/>
      <sheetName val="SMMLV"/>
      <sheetName val="DEPENDENCIAS"/>
    </sheetNames>
    <sheetDataSet>
      <sheetData sheetId="0">
        <row r="16">
          <cell r="B16">
            <v>1</v>
          </cell>
          <cell r="F16">
            <v>7</v>
          </cell>
          <cell r="G16">
            <v>193.87</v>
          </cell>
          <cell r="J16">
            <v>0.5</v>
          </cell>
        </row>
        <row r="20">
          <cell r="H20">
            <v>35431</v>
          </cell>
        </row>
        <row r="21">
          <cell r="H21">
            <v>41365</v>
          </cell>
        </row>
        <row r="26">
          <cell r="D26">
            <v>300</v>
          </cell>
          <cell r="E26">
            <v>600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H2" t="str">
            <v>100% NACIONALES</v>
          </cell>
        </row>
        <row r="3">
          <cell r="H3" t="str">
            <v>NACIONAL Y EXTRANJERO</v>
          </cell>
        </row>
        <row r="4">
          <cell r="H4" t="str">
            <v>100% EXTRANJEROS</v>
          </cell>
        </row>
        <row r="5">
          <cell r="H5" t="str">
            <v>NO PONDERABLE</v>
          </cell>
        </row>
      </sheetData>
      <sheetData sheetId="10">
        <row r="35">
          <cell r="D35">
            <v>589500</v>
          </cell>
        </row>
      </sheetData>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R-PROP-M1"/>
      <sheetName val="DEPENDENCIAS"/>
      <sheetName val="DESGLOSE FM"/>
    </sheetNames>
    <sheetDataSet>
      <sheetData sheetId="0"/>
      <sheetData sheetId="1">
        <row r="2">
          <cell r="B2" t="str">
            <v>DIRECCIÓN GENERAL - OFICINA DE PREVENCIÓN Y ATENCIÓN DE EMERGENCIAS</v>
          </cell>
        </row>
        <row r="3">
          <cell r="B3" t="str">
            <v>SECRETARIA GENERAL ADMINISTRATIVA - SUBDIRECCIÓN ADMINISTRATIVA</v>
          </cell>
        </row>
        <row r="4">
          <cell r="B4" t="str">
            <v>SECRETARIA GENERAL ADMINISTRATIVA - SUBDIRECCIÓN FINANCIERA</v>
          </cell>
        </row>
        <row r="5">
          <cell r="B5" t="str">
            <v>SECRETARIA GENERAL TÉCNICA - DIRECCIONES TERRITORIALES</v>
          </cell>
        </row>
        <row r="6">
          <cell r="B6" t="str">
            <v>SECRETARIA GENERAL TÉCNICA - GERENCIA DE GRANDES PROYECTOS</v>
          </cell>
        </row>
        <row r="7">
          <cell r="B7" t="str">
            <v>SECRETARIA GENERAL TÉCNICA - GRUPO PLAN 2500</v>
          </cell>
        </row>
        <row r="8">
          <cell r="B8" t="str">
            <v>SECRETARIA GENERAL TÉCNICA - SUBDIRECCIÓN DE APOYO TÉCNICO</v>
          </cell>
        </row>
        <row r="9">
          <cell r="B9" t="str">
            <v>SECRETARIA GENERAL TÉCNICA - SUBDIRECCIÓN DE MEDIO AMBIENTE Y GESTIÓN SOCIAL</v>
          </cell>
        </row>
        <row r="10">
          <cell r="B10" t="str">
            <v>SECRETARIA GENERAL TÉCNICA - SUBDIRECCIÓN MARITIMA Y FLUVIAL</v>
          </cell>
        </row>
        <row r="11">
          <cell r="B11" t="str">
            <v>SECRETARIA GENERAL TÉCNICA - SUBDIRECCIÓN RED NACIONAL DE CARRETERAS</v>
          </cell>
        </row>
        <row r="12">
          <cell r="B12" t="str">
            <v>SECRETARIA GENERAL TÉCNICA - SUBDIRECCIÓN RED TERCIARIA Y FERREA</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K2" t="str">
            <v>ESTRIBU - PILA</v>
          </cell>
        </row>
        <row r="3">
          <cell r="K3" t="str">
            <v>PILA - PILA</v>
          </cell>
        </row>
        <row r="4">
          <cell r="K4" t="str">
            <v>PILA - ESTRIBU</v>
          </cell>
        </row>
        <row r="5">
          <cell r="K5" t="str">
            <v>ESTRIBU - ESTRIBU</v>
          </cell>
        </row>
      </sheetData>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D26">
            <v>890</v>
          </cell>
        </row>
      </sheetData>
      <sheetData sheetId="1"/>
      <sheetData sheetId="2"/>
      <sheetData sheetId="3">
        <row r="44">
          <cell r="Y44">
            <v>0.21760000000000002</v>
          </cell>
        </row>
      </sheetData>
      <sheetData sheetId="4"/>
      <sheetData sheetId="5"/>
      <sheetData sheetId="6">
        <row r="18">
          <cell r="F18">
            <v>0.54400000000000004</v>
          </cell>
        </row>
        <row r="20">
          <cell r="F20">
            <v>1.873</v>
          </cell>
        </row>
      </sheetData>
      <sheetData sheetId="7"/>
      <sheetData sheetId="8"/>
      <sheetData sheetId="9"/>
      <sheetData sheetId="10"/>
      <sheetData sheetId="11"/>
      <sheetData sheetId="12"/>
      <sheetData sheetId="13"/>
      <sheetData sheetId="14"/>
      <sheetData sheetId="15"/>
      <sheetData sheetId="16"/>
      <sheetData sheetId="17"/>
      <sheetData sheetId="18">
        <row r="2">
          <cell r="P2" t="str">
            <v>SI</v>
          </cell>
        </row>
        <row r="3">
          <cell r="P3" t="str">
            <v>NO</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SUSPENSIONES"/>
      <sheetName val="EXP. ESP."/>
      <sheetName val="SMMLV CTOS EXT"/>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2">
          <cell r="R2" t="str">
            <v>ASFALTICO</v>
          </cell>
        </row>
        <row r="3">
          <cell r="R3" t="str">
            <v>CONCRETO HIDRAULICO</v>
          </cell>
        </row>
        <row r="4">
          <cell r="R4" t="str">
            <v>NO ACREDITA</v>
          </cell>
        </row>
        <row r="5">
          <cell r="R5" t="str">
            <v>NO APLICA</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R-PROP-M1"/>
      <sheetName val="VERIFICACIÓN"/>
      <sheetName val="LISTAS"/>
    </sheetNames>
    <sheetDataSet>
      <sheetData sheetId="0">
        <row r="16">
          <cell r="B16">
            <v>1</v>
          </cell>
        </row>
        <row r="26">
          <cell r="D26">
            <v>295</v>
          </cell>
        </row>
      </sheetData>
      <sheetData sheetId="1" refreshError="1"/>
      <sheetData sheetId="2" refreshError="1"/>
      <sheetData sheetId="3">
        <row r="44">
          <cell r="AA44">
            <v>15.597200000000001</v>
          </cell>
        </row>
      </sheetData>
      <sheetData sheetId="4" refreshError="1"/>
      <sheetData sheetId="5" refreshError="1"/>
      <sheetData sheetId="6">
        <row r="18">
          <cell r="K18">
            <v>38.993000000000002</v>
          </cell>
        </row>
      </sheetData>
      <sheetData sheetId="7">
        <row r="20">
          <cell r="E20">
            <v>45</v>
          </cell>
        </row>
        <row r="21">
          <cell r="E21">
            <v>6.02</v>
          </cell>
        </row>
      </sheetData>
      <sheetData sheetId="8" refreshError="1"/>
      <sheetData sheetId="9" refreshError="1"/>
      <sheetData sheetId="10" refreshError="1"/>
      <sheetData sheetId="11">
        <row r="10">
          <cell r="H10">
            <v>828116</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ow r="2">
          <cell r="B2" t="str">
            <v>DIRECCIÓN GENERAL</v>
          </cell>
          <cell r="N2" t="str">
            <v>ASFÁLTICO</v>
          </cell>
        </row>
        <row r="3">
          <cell r="N3" t="str">
            <v>HIDRÁULICO</v>
          </cell>
        </row>
        <row r="4">
          <cell r="N4" t="str">
            <v>MIXTO</v>
          </cell>
        </row>
        <row r="5">
          <cell r="N5" t="str">
            <v>TRATAMIENTO SUPERFICIAL</v>
          </cell>
        </row>
        <row r="6">
          <cell r="N6" t="str">
            <v>NO ACREDITA</v>
          </cell>
        </row>
        <row r="7">
          <cell r="N7" t="str">
            <v>NO APLICA</v>
          </cell>
        </row>
        <row r="8">
          <cell r="N8" t="str">
            <v>OTROS (PLACA HUELLA)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45"/>
  <sheetViews>
    <sheetView showGridLines="0" topLeftCell="A13" zoomScale="78" zoomScaleNormal="78" zoomScaleSheetLayoutView="80" workbookViewId="0">
      <selection activeCell="O23" sqref="O23"/>
    </sheetView>
  </sheetViews>
  <sheetFormatPr baseColWidth="10" defaultColWidth="0" defaultRowHeight="15" zeroHeight="1"/>
  <cols>
    <col min="1" max="1" width="1.83203125" customWidth="1"/>
    <col min="2" max="2" width="8" customWidth="1"/>
    <col min="3" max="3" width="3.6640625" customWidth="1"/>
    <col min="4" max="8" width="6.6640625" customWidth="1"/>
    <col min="9" max="12" width="16.6640625" customWidth="1"/>
    <col min="13" max="13" width="17.5" customWidth="1"/>
    <col min="14" max="14" width="12.33203125" bestFit="1" customWidth="1"/>
    <col min="15" max="15" width="16.33203125" customWidth="1"/>
    <col min="16" max="16" width="25.33203125" customWidth="1"/>
    <col min="17" max="17" width="26.6640625" customWidth="1"/>
    <col min="18" max="18" width="14.5" customWidth="1"/>
    <col min="19" max="19" width="13.33203125" customWidth="1"/>
    <col min="20" max="21" width="11.5" customWidth="1"/>
    <col min="22" max="16384" width="11.5" hidden="1"/>
  </cols>
  <sheetData>
    <row r="1" spans="2:19" s="2" customFormat="1" ht="18">
      <c r="B1" s="511" t="s">
        <v>0</v>
      </c>
      <c r="C1" s="511"/>
      <c r="D1" s="511"/>
      <c r="E1" s="511"/>
      <c r="F1" s="511"/>
      <c r="G1" s="511"/>
      <c r="H1" s="511"/>
      <c r="I1" s="511"/>
      <c r="J1" s="511"/>
      <c r="K1" s="511"/>
      <c r="L1" s="511"/>
      <c r="M1" s="511"/>
    </row>
    <row r="2" spans="2:19" s="2" customFormat="1" ht="18">
      <c r="B2" s="511" t="s">
        <v>1</v>
      </c>
      <c r="C2" s="511"/>
      <c r="D2" s="511"/>
      <c r="E2" s="511"/>
      <c r="F2" s="511"/>
      <c r="G2" s="511"/>
      <c r="H2" s="511"/>
      <c r="I2" s="511"/>
      <c r="J2" s="511"/>
      <c r="K2" s="511"/>
      <c r="L2" s="511"/>
      <c r="M2" s="511"/>
    </row>
    <row r="3" spans="2:19" s="2" customFormat="1" ht="13">
      <c r="B3" s="512" t="s">
        <v>203</v>
      </c>
      <c r="C3" s="512"/>
      <c r="D3" s="512"/>
      <c r="E3" s="512"/>
      <c r="F3" s="512"/>
      <c r="G3" s="512"/>
      <c r="H3" s="512"/>
      <c r="I3" s="512"/>
      <c r="J3" s="512"/>
      <c r="K3" s="512"/>
      <c r="L3" s="512"/>
      <c r="M3" s="512"/>
    </row>
    <row r="4" spans="2:19" s="4" customFormat="1" ht="18" customHeight="1">
      <c r="B4" s="513" t="s">
        <v>199</v>
      </c>
      <c r="C4" s="513"/>
      <c r="D4" s="513"/>
      <c r="E4" s="513"/>
      <c r="F4" s="513"/>
      <c r="G4" s="513"/>
      <c r="H4" s="513"/>
      <c r="I4" s="513"/>
      <c r="J4" s="513"/>
      <c r="K4" s="513"/>
      <c r="L4" s="513"/>
      <c r="M4" s="513"/>
    </row>
    <row r="5" spans="2:19" s="2" customFormat="1" ht="13">
      <c r="B5" s="3"/>
      <c r="C5" s="3"/>
      <c r="D5" s="3"/>
      <c r="E5" s="3"/>
      <c r="F5" s="3"/>
      <c r="G5" s="3"/>
      <c r="H5" s="3"/>
      <c r="I5" s="3"/>
      <c r="J5" s="3"/>
      <c r="K5" s="3"/>
      <c r="L5" s="3"/>
      <c r="M5" s="1"/>
    </row>
    <row r="6" spans="2:19" s="2" customFormat="1" ht="13">
      <c r="B6" s="512" t="s">
        <v>204</v>
      </c>
      <c r="C6" s="512"/>
      <c r="D6" s="512"/>
      <c r="E6" s="512"/>
      <c r="F6" s="512"/>
      <c r="G6" s="512"/>
      <c r="H6" s="512"/>
      <c r="I6" s="512"/>
      <c r="J6" s="512"/>
      <c r="K6" s="512"/>
      <c r="L6" s="512"/>
      <c r="M6" s="512"/>
    </row>
    <row r="7" spans="2:19" s="2" customFormat="1" ht="13">
      <c r="B7" s="507" t="s">
        <v>291</v>
      </c>
      <c r="C7" s="507"/>
      <c r="D7" s="507"/>
      <c r="E7" s="507"/>
      <c r="F7" s="507"/>
      <c r="G7" s="507"/>
      <c r="H7" s="507"/>
      <c r="I7" s="507"/>
      <c r="J7" s="507"/>
      <c r="K7" s="507"/>
      <c r="L7" s="507"/>
      <c r="M7" s="507"/>
    </row>
    <row r="8" spans="2:19" s="2" customFormat="1" ht="13">
      <c r="B8" s="3"/>
      <c r="C8" s="3"/>
      <c r="D8" s="3"/>
      <c r="E8" s="3"/>
      <c r="F8" s="3"/>
      <c r="G8" s="3"/>
      <c r="H8" s="3"/>
      <c r="I8" s="3"/>
      <c r="J8" s="3"/>
      <c r="K8" s="3"/>
      <c r="L8" s="3"/>
      <c r="M8" s="1"/>
    </row>
    <row r="9" spans="2:19" s="2" customFormat="1" ht="45.75" customHeight="1">
      <c r="B9" s="507" t="s">
        <v>606</v>
      </c>
      <c r="C9" s="507"/>
      <c r="D9" s="507"/>
      <c r="E9" s="507"/>
      <c r="F9" s="507"/>
      <c r="G9" s="507"/>
      <c r="H9" s="507"/>
      <c r="I9" s="507"/>
      <c r="J9" s="507"/>
      <c r="K9" s="507"/>
      <c r="L9" s="507"/>
      <c r="M9" s="507"/>
    </row>
    <row r="10" spans="2:19" s="6" customFormat="1" ht="13">
      <c r="B10" s="3"/>
      <c r="C10" s="3"/>
      <c r="D10" s="3"/>
      <c r="E10" s="3"/>
      <c r="F10" s="3"/>
      <c r="G10" s="3"/>
      <c r="H10" s="3"/>
      <c r="I10" s="3"/>
      <c r="J10" s="3"/>
      <c r="K10" s="3"/>
      <c r="L10" s="3"/>
      <c r="M10" s="5"/>
    </row>
    <row r="11" spans="2:19" s="6" customFormat="1" ht="20">
      <c r="B11" s="508" t="s">
        <v>120</v>
      </c>
      <c r="C11" s="508"/>
      <c r="D11" s="508"/>
      <c r="E11" s="508"/>
      <c r="F11" s="508"/>
      <c r="G11" s="508"/>
      <c r="H11" s="508"/>
      <c r="I11" s="508"/>
      <c r="J11" s="508"/>
      <c r="K11" s="508"/>
      <c r="L11" s="508"/>
      <c r="M11" s="508"/>
    </row>
    <row r="12" spans="2:19" ht="16" thickBot="1"/>
    <row r="13" spans="2:19" s="34" customFormat="1" ht="36.75" customHeight="1">
      <c r="B13" s="490" t="s">
        <v>73</v>
      </c>
      <c r="C13" s="498" t="s">
        <v>74</v>
      </c>
      <c r="D13" s="514"/>
      <c r="E13" s="514"/>
      <c r="F13" s="514"/>
      <c r="G13" s="514"/>
      <c r="H13" s="499"/>
      <c r="I13" s="498" t="s">
        <v>41</v>
      </c>
      <c r="J13" s="499"/>
      <c r="K13" s="322" t="s">
        <v>15</v>
      </c>
      <c r="L13" s="322" t="s">
        <v>84</v>
      </c>
      <c r="M13" s="323" t="s">
        <v>950</v>
      </c>
      <c r="O13" s="509" t="s">
        <v>247</v>
      </c>
      <c r="P13" s="505" t="s">
        <v>273</v>
      </c>
      <c r="Q13" s="486" t="s">
        <v>274</v>
      </c>
      <c r="R13" s="486" t="s">
        <v>257</v>
      </c>
      <c r="S13" s="486" t="s">
        <v>258</v>
      </c>
    </row>
    <row r="14" spans="2:19" s="34" customFormat="1" ht="40.5" customHeight="1" thickBot="1">
      <c r="B14" s="491"/>
      <c r="C14" s="515"/>
      <c r="D14" s="516"/>
      <c r="E14" s="516"/>
      <c r="F14" s="516"/>
      <c r="G14" s="516"/>
      <c r="H14" s="517"/>
      <c r="I14" s="324" t="s">
        <v>86</v>
      </c>
      <c r="J14" s="325" t="s">
        <v>87</v>
      </c>
      <c r="K14" s="326" t="s">
        <v>88</v>
      </c>
      <c r="L14" s="326" t="s">
        <v>89</v>
      </c>
      <c r="M14" s="327" t="s">
        <v>87</v>
      </c>
      <c r="O14" s="510"/>
      <c r="P14" s="506"/>
      <c r="Q14" s="487"/>
      <c r="R14" s="487"/>
      <c r="S14" s="487"/>
    </row>
    <row r="15" spans="2:19" s="7" customFormat="1" ht="2.25" customHeight="1">
      <c r="B15" s="26"/>
      <c r="C15" s="18"/>
      <c r="D15" s="18"/>
      <c r="E15" s="18"/>
      <c r="F15" s="18"/>
      <c r="G15" s="18"/>
      <c r="H15" s="18"/>
      <c r="I15" s="18"/>
      <c r="J15" s="18"/>
      <c r="K15" s="18"/>
      <c r="L15" s="18"/>
      <c r="M15" s="27"/>
      <c r="O15" s="26"/>
      <c r="P15" s="232"/>
      <c r="Q15" s="232"/>
      <c r="R15" s="232"/>
      <c r="S15" s="232"/>
    </row>
    <row r="16" spans="2:19" s="34" customFormat="1" ht="86.25" customHeight="1" thickBot="1">
      <c r="B16" s="122">
        <v>6</v>
      </c>
      <c r="C16" s="527" t="s">
        <v>292</v>
      </c>
      <c r="D16" s="528"/>
      <c r="E16" s="528"/>
      <c r="F16" s="528"/>
      <c r="G16" s="528"/>
      <c r="H16" s="529"/>
      <c r="I16" s="302">
        <v>14705000000</v>
      </c>
      <c r="J16" s="123">
        <v>16752.050289187893</v>
      </c>
      <c r="K16" s="301">
        <v>114</v>
      </c>
      <c r="L16" s="386">
        <v>146.9478096</v>
      </c>
      <c r="M16" s="385">
        <v>73.4739048</v>
      </c>
      <c r="N16" s="125"/>
      <c r="O16" s="284">
        <v>29</v>
      </c>
      <c r="P16" s="233">
        <v>0.4</v>
      </c>
      <c r="Q16" s="313">
        <v>0.5</v>
      </c>
      <c r="R16" s="314">
        <v>3575.3</v>
      </c>
      <c r="S16" s="315">
        <v>30.00000000001819</v>
      </c>
    </row>
    <row r="17" spans="2:18" s="6" customFormat="1" ht="2.25" customHeight="1" thickBot="1">
      <c r="B17" s="28"/>
      <c r="C17" s="21"/>
      <c r="D17" s="21"/>
      <c r="E17" s="21"/>
      <c r="F17" s="21"/>
      <c r="G17" s="21"/>
      <c r="H17" s="21"/>
      <c r="I17" s="21"/>
      <c r="J17" s="21"/>
      <c r="K17" s="21"/>
      <c r="L17" s="22"/>
      <c r="M17" s="29"/>
      <c r="R17" s="6">
        <v>0</v>
      </c>
    </row>
    <row r="18" spans="2:18" s="6" customFormat="1">
      <c r="B18"/>
      <c r="C18"/>
      <c r="D18"/>
      <c r="E18"/>
      <c r="F18"/>
      <c r="G18"/>
      <c r="H18"/>
      <c r="I18"/>
      <c r="J18"/>
      <c r="K18"/>
      <c r="L18"/>
      <c r="M18"/>
      <c r="O18" s="321"/>
      <c r="Q18" s="321"/>
    </row>
    <row r="19" spans="2:18" s="6" customFormat="1">
      <c r="B19" s="428">
        <v>877803</v>
      </c>
      <c r="C19"/>
      <c r="D19"/>
      <c r="E19"/>
      <c r="F19"/>
      <c r="G19"/>
      <c r="H19"/>
      <c r="I19"/>
      <c r="J19"/>
      <c r="K19"/>
      <c r="L19"/>
      <c r="M19"/>
      <c r="O19" s="321"/>
      <c r="Q19" s="321"/>
    </row>
    <row r="20" spans="2:18" s="6" customFormat="1" ht="21" thickBot="1">
      <c r="B20" s="489" t="s">
        <v>42</v>
      </c>
      <c r="C20" s="489"/>
      <c r="D20" s="489"/>
      <c r="E20" s="489"/>
      <c r="F20" s="489"/>
      <c r="G20" s="489"/>
      <c r="H20" s="489"/>
      <c r="I20" s="489"/>
      <c r="J20" s="489"/>
      <c r="K20" s="489"/>
      <c r="L20" s="489"/>
      <c r="M20" s="489"/>
    </row>
    <row r="21" spans="2:18" s="6" customFormat="1" ht="15.75" customHeight="1" thickTop="1" thickBot="1">
      <c r="B21" s="496" t="s">
        <v>52</v>
      </c>
      <c r="C21" s="497"/>
      <c r="D21" s="497"/>
      <c r="E21" s="497"/>
      <c r="F21" s="497"/>
      <c r="G21" s="497"/>
      <c r="H21" s="497"/>
      <c r="I21" s="497"/>
      <c r="J21" s="497"/>
      <c r="K21" s="497"/>
      <c r="L21" s="497"/>
      <c r="M21" s="73">
        <v>29221</v>
      </c>
    </row>
    <row r="22" spans="2:18" s="6" customFormat="1" ht="15.75" customHeight="1" thickTop="1" thickBot="1">
      <c r="B22" s="496" t="s">
        <v>40</v>
      </c>
      <c r="C22" s="497"/>
      <c r="D22" s="497"/>
      <c r="E22" s="497"/>
      <c r="F22" s="497"/>
      <c r="G22" s="497"/>
      <c r="H22" s="497"/>
      <c r="I22" s="497"/>
      <c r="J22" s="497"/>
      <c r="K22" s="497"/>
      <c r="L22" s="497"/>
      <c r="M22" s="303">
        <v>44242</v>
      </c>
    </row>
    <row r="23" spans="2:18" s="6" customFormat="1" ht="15.75" customHeight="1" thickTop="1" thickBot="1">
      <c r="B23" s="24"/>
      <c r="C23" s="24"/>
      <c r="D23" s="24"/>
      <c r="E23" s="24"/>
      <c r="F23" s="24"/>
      <c r="G23" s="24"/>
      <c r="H23" s="24"/>
      <c r="I23" s="24"/>
      <c r="J23" s="24"/>
      <c r="K23" s="24"/>
      <c r="L23" s="24"/>
      <c r="M23" s="23"/>
    </row>
    <row r="24" spans="2:18" s="6" customFormat="1" ht="26" thickBot="1">
      <c r="B24" s="530">
        <v>1</v>
      </c>
      <c r="C24" s="531"/>
      <c r="D24" s="531"/>
      <c r="E24" s="531"/>
      <c r="F24" s="531"/>
      <c r="G24" s="532"/>
      <c r="H24" s="502" t="s">
        <v>43</v>
      </c>
      <c r="I24" s="503"/>
      <c r="J24" s="503"/>
      <c r="K24" s="503"/>
      <c r="L24" s="503"/>
      <c r="M24" s="504"/>
    </row>
    <row r="25" spans="2:18" ht="15.75" customHeight="1" thickBot="1"/>
    <row r="26" spans="2:18" s="6" customFormat="1" ht="73" thickBot="1">
      <c r="B26" s="533" t="s">
        <v>27</v>
      </c>
      <c r="C26" s="534"/>
      <c r="D26" s="534"/>
      <c r="E26" s="534"/>
      <c r="F26" s="534"/>
      <c r="G26" s="493"/>
      <c r="H26" s="492" t="s">
        <v>47</v>
      </c>
      <c r="I26" s="493"/>
      <c r="J26" s="328" t="s">
        <v>243</v>
      </c>
      <c r="K26" s="328" t="s">
        <v>53</v>
      </c>
      <c r="L26" s="329" t="s">
        <v>101</v>
      </c>
      <c r="M26" s="330" t="s">
        <v>54</v>
      </c>
    </row>
    <row r="27" spans="2:18" s="6" customFormat="1" ht="63" customHeight="1" thickBot="1">
      <c r="B27" s="535">
        <v>6</v>
      </c>
      <c r="C27" s="536"/>
      <c r="D27" s="536"/>
      <c r="E27" s="536"/>
      <c r="F27" s="536"/>
      <c r="G27" s="495"/>
      <c r="H27" s="494" t="s">
        <v>292</v>
      </c>
      <c r="I27" s="495"/>
      <c r="J27" s="25">
        <v>890</v>
      </c>
      <c r="K27" s="25">
        <v>890</v>
      </c>
      <c r="L27" s="124">
        <v>1</v>
      </c>
      <c r="M27" s="124">
        <v>6</v>
      </c>
      <c r="N27" s="140"/>
    </row>
    <row r="28" spans="2:18"/>
    <row r="29" spans="2:18" s="6" customFormat="1" ht="15" customHeight="1" thickBot="1">
      <c r="B29"/>
      <c r="C29"/>
      <c r="D29"/>
      <c r="E29"/>
      <c r="F29"/>
      <c r="G29"/>
      <c r="H29"/>
      <c r="I29"/>
      <c r="J29"/>
      <c r="K29"/>
      <c r="L29"/>
      <c r="M29"/>
    </row>
    <row r="30" spans="2:18" s="6" customFormat="1" ht="26" thickBot="1">
      <c r="B30" s="530">
        <v>2</v>
      </c>
      <c r="C30" s="531"/>
      <c r="D30" s="531"/>
      <c r="E30" s="531"/>
      <c r="F30" s="531"/>
      <c r="G30" s="532"/>
      <c r="H30" s="502" t="s">
        <v>48</v>
      </c>
      <c r="I30" s="503"/>
      <c r="J30" s="503"/>
      <c r="K30" s="503"/>
      <c r="L30" s="503"/>
      <c r="M30" s="504"/>
    </row>
    <row r="31" spans="2:18" s="6" customFormat="1" ht="16" thickBot="1">
      <c r="B31"/>
      <c r="C31"/>
      <c r="D31"/>
      <c r="E31"/>
      <c r="F31"/>
      <c r="G31"/>
      <c r="I31"/>
      <c r="J31"/>
      <c r="K31"/>
      <c r="L31"/>
      <c r="M31"/>
    </row>
    <row r="32" spans="2:18" s="6" customFormat="1" ht="15.75" customHeight="1" thickBot="1">
      <c r="B32" s="518" t="s">
        <v>49</v>
      </c>
      <c r="C32" s="519"/>
      <c r="D32" s="519"/>
      <c r="E32" s="519"/>
      <c r="F32" s="519"/>
      <c r="G32" s="520"/>
      <c r="H32" s="501" t="s">
        <v>48</v>
      </c>
      <c r="I32" s="501"/>
      <c r="J32" s="501"/>
      <c r="K32" s="501"/>
      <c r="L32" s="501"/>
      <c r="M32" s="331" t="s">
        <v>23</v>
      </c>
    </row>
    <row r="33" spans="2:13" s="6" customFormat="1">
      <c r="B33" s="521">
        <v>1</v>
      </c>
      <c r="C33" s="522"/>
      <c r="D33" s="522"/>
      <c r="E33" s="522"/>
      <c r="F33" s="522"/>
      <c r="G33" s="523"/>
      <c r="H33" s="500" t="s">
        <v>249</v>
      </c>
      <c r="I33" s="500"/>
      <c r="J33" s="500"/>
      <c r="K33" s="500"/>
      <c r="L33" s="500"/>
      <c r="M33" s="304" t="s">
        <v>248</v>
      </c>
    </row>
    <row r="34" spans="2:13" s="6" customFormat="1" ht="16" thickBot="1">
      <c r="B34" s="524">
        <v>2</v>
      </c>
      <c r="C34" s="525"/>
      <c r="D34" s="525"/>
      <c r="E34" s="525"/>
      <c r="F34" s="525"/>
      <c r="G34" s="526"/>
      <c r="H34" s="488" t="s">
        <v>143</v>
      </c>
      <c r="I34" s="488"/>
      <c r="J34" s="488"/>
      <c r="K34" s="488"/>
      <c r="L34" s="488"/>
      <c r="M34" s="275" t="s">
        <v>231</v>
      </c>
    </row>
    <row r="35" spans="2:13" s="6" customFormat="1">
      <c r="B35"/>
      <c r="C35"/>
      <c r="D35"/>
      <c r="E35"/>
      <c r="F35"/>
      <c r="G35"/>
      <c r="H35"/>
      <c r="I35"/>
      <c r="J35" s="30"/>
      <c r="K35"/>
      <c r="L35"/>
      <c r="M35"/>
    </row>
    <row r="36" spans="2:13" s="6" customFormat="1">
      <c r="B36"/>
      <c r="C36"/>
      <c r="D36"/>
      <c r="E36"/>
      <c r="F36"/>
      <c r="G36"/>
      <c r="H36"/>
      <c r="I36"/>
      <c r="J36"/>
      <c r="K36"/>
      <c r="L36"/>
      <c r="M36"/>
    </row>
    <row r="37" spans="2:13" s="6" customFormat="1">
      <c r="B37"/>
      <c r="C37"/>
      <c r="D37"/>
      <c r="E37"/>
      <c r="F37"/>
      <c r="G37"/>
      <c r="H37"/>
      <c r="I37"/>
      <c r="J37"/>
      <c r="K37"/>
      <c r="L37"/>
      <c r="M37"/>
    </row>
    <row r="38" spans="2:13" s="6" customFormat="1">
      <c r="B38"/>
      <c r="C38"/>
      <c r="D38"/>
      <c r="E38"/>
      <c r="F38"/>
      <c r="G38"/>
      <c r="H38"/>
      <c r="I38"/>
      <c r="J38"/>
      <c r="K38"/>
      <c r="L38"/>
      <c r="M38"/>
    </row>
    <row r="39" spans="2:13" s="6" customFormat="1">
      <c r="B39"/>
      <c r="C39"/>
      <c r="D39"/>
      <c r="E39"/>
      <c r="F39"/>
      <c r="G39"/>
      <c r="H39"/>
      <c r="I39"/>
      <c r="J39"/>
      <c r="K39"/>
      <c r="L39"/>
      <c r="M39"/>
    </row>
    <row r="40" spans="2:13" s="6" customFormat="1">
      <c r="B40"/>
      <c r="C40"/>
      <c r="D40"/>
      <c r="E40"/>
      <c r="F40"/>
      <c r="G40"/>
      <c r="H40"/>
      <c r="I40"/>
      <c r="J40"/>
      <c r="K40"/>
      <c r="L40"/>
      <c r="M40"/>
    </row>
    <row r="41" spans="2:13" s="6" customFormat="1">
      <c r="B41"/>
      <c r="C41"/>
      <c r="D41"/>
      <c r="E41"/>
      <c r="F41"/>
      <c r="G41"/>
      <c r="H41"/>
      <c r="I41"/>
      <c r="J41"/>
      <c r="K41"/>
      <c r="L41"/>
      <c r="M41"/>
    </row>
    <row r="42" spans="2:13"/>
    <row r="43" spans="2:13"/>
    <row r="44" spans="2:13"/>
    <row r="45" spans="2:13"/>
  </sheetData>
  <dataConsolidate/>
  <customSheetViews>
    <customSheetView guid="{DE67EBC3-31FE-423B-B030-1FFACB67D900}" showGridLines="0" fitToPage="1" topLeftCell="A4">
      <selection activeCell="H19" sqref="H19"/>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howGridLines="0" fitToPage="1">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34">
    <mergeCell ref="B32:G32"/>
    <mergeCell ref="B33:G33"/>
    <mergeCell ref="B34:G34"/>
    <mergeCell ref="C16:H16"/>
    <mergeCell ref="B24:G24"/>
    <mergeCell ref="B26:G26"/>
    <mergeCell ref="B27:G27"/>
    <mergeCell ref="B30:G30"/>
    <mergeCell ref="B9:M9"/>
    <mergeCell ref="B11:M11"/>
    <mergeCell ref="O13:O14"/>
    <mergeCell ref="B1:M1"/>
    <mergeCell ref="B2:M2"/>
    <mergeCell ref="B3:M3"/>
    <mergeCell ref="B6:M6"/>
    <mergeCell ref="B7:M7"/>
    <mergeCell ref="B4:M4"/>
    <mergeCell ref="C13:H14"/>
    <mergeCell ref="Q13:Q14"/>
    <mergeCell ref="R13:R14"/>
    <mergeCell ref="S13:S14"/>
    <mergeCell ref="H34:L34"/>
    <mergeCell ref="B20:M20"/>
    <mergeCell ref="B13:B14"/>
    <mergeCell ref="H26:I26"/>
    <mergeCell ref="H27:I27"/>
    <mergeCell ref="B21:L21"/>
    <mergeCell ref="I13:J13"/>
    <mergeCell ref="H33:L33"/>
    <mergeCell ref="B22:L22"/>
    <mergeCell ref="H32:L32"/>
    <mergeCell ref="H24:M24"/>
    <mergeCell ref="H30:M30"/>
    <mergeCell ref="P13:P14"/>
  </mergeCells>
  <phoneticPr fontId="22" type="noConversion"/>
  <dataValidations disablePrompts="1" count="1">
    <dataValidation type="list" allowBlank="1" showInputMessage="1" showErrorMessage="1" sqref="B4:M4" xr:uid="{00000000-0002-0000-0000-000000000000}">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colBreaks count="1" manualBreakCount="1">
    <brk id="16" max="1048575" man="1"/>
  </colBreaks>
  <drawing r:id="rId4"/>
  <legacyDrawing r:id="rId5"/>
  <mc:AlternateContent xmlns:mc="http://schemas.openxmlformats.org/markup-compatibility/2006">
    <mc:Choice Requires="x14">
      <controls>
        <mc:AlternateContent xmlns:mc="http://schemas.openxmlformats.org/markup-compatibility/2006">
          <mc:Choice Requires="x14">
            <control shapeId="7172" r:id="rId6" name="Button 4">
              <controlPr defaultSize="0" print="0" autoFill="0" autoPict="0" macro="[0]!MATRIZ_A_PUBLICAR">
                <anchor moveWithCells="1" sizeWithCells="1">
                  <from>
                    <xdr:col>8</xdr:col>
                    <xdr:colOff>977900</xdr:colOff>
                    <xdr:row>35</xdr:row>
                    <xdr:rowOff>38100</xdr:rowOff>
                  </from>
                  <to>
                    <xdr:col>9</xdr:col>
                    <xdr:colOff>774700</xdr:colOff>
                    <xdr:row>36</xdr:row>
                    <xdr:rowOff>139700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A1:T37"/>
  <sheetViews>
    <sheetView showGridLines="0" topLeftCell="B17" zoomScale="115" zoomScaleNormal="115" workbookViewId="0">
      <selection activeCell="E24" sqref="E24"/>
    </sheetView>
  </sheetViews>
  <sheetFormatPr baseColWidth="10" defaultColWidth="0" defaultRowHeight="15"/>
  <cols>
    <col min="1" max="1" width="1.83203125" customWidth="1"/>
    <col min="2" max="2" width="7.1640625" bestFit="1" customWidth="1"/>
    <col min="3" max="3" width="12.83203125" bestFit="1" customWidth="1"/>
    <col min="4" max="4" width="60.33203125" customWidth="1"/>
    <col min="5" max="5" width="11.5" bestFit="1" customWidth="1"/>
    <col min="6" max="6" width="2.33203125" customWidth="1"/>
    <col min="7" max="7" width="0" hidden="1" customWidth="1"/>
    <col min="8" max="8" width="17.5" hidden="1" customWidth="1"/>
    <col min="9" max="20" width="0" hidden="1" customWidth="1"/>
    <col min="21" max="16384" width="11.5" hidden="1"/>
  </cols>
  <sheetData>
    <row r="1" spans="2:6" s="4" customFormat="1" ht="15" customHeight="1">
      <c r="B1" s="537" t="s">
        <v>0</v>
      </c>
      <c r="C1" s="537"/>
      <c r="D1" s="537"/>
      <c r="E1" s="537"/>
    </row>
    <row r="2" spans="2:6" s="2" customFormat="1" ht="15" customHeight="1">
      <c r="B2" s="537" t="str">
        <f>+PRESUPUESTOS!B2</f>
        <v>DIRECCIÓN GENERAL</v>
      </c>
      <c r="C2" s="537"/>
      <c r="D2" s="537"/>
      <c r="E2" s="537"/>
    </row>
    <row r="3" spans="2:6" s="2" customFormat="1" ht="15" customHeight="1">
      <c r="B3" s="537" t="str">
        <f>+PRESUPUESTOS!B3</f>
        <v>DIRECCIÓN DE CONTRATACIÓN</v>
      </c>
      <c r="C3" s="537"/>
      <c r="D3" s="537"/>
      <c r="E3" s="537"/>
    </row>
    <row r="4" spans="2:6" s="2" customFormat="1" ht="12.75" customHeight="1">
      <c r="B4" s="537" t="str">
        <f>+PRESUPUESTOS!B4</f>
        <v>DIRECCIÓN OPERATIVA - SUBDIRECCIÓN RED TERCIARIA Y FERREA</v>
      </c>
      <c r="C4" s="537"/>
      <c r="D4" s="537"/>
      <c r="E4" s="537"/>
    </row>
    <row r="5" spans="2:6" s="2" customFormat="1" ht="13">
      <c r="B5" s="42"/>
      <c r="C5" s="42"/>
      <c r="D5" s="42"/>
      <c r="E5" s="42"/>
    </row>
    <row r="6" spans="2:6" s="2" customFormat="1" ht="13">
      <c r="B6" s="537" t="str">
        <f>+PRESUPUESTOS!B6</f>
        <v>CONCURSO DE MÉRITOS ABIERTO</v>
      </c>
      <c r="C6" s="537"/>
      <c r="D6" s="537"/>
      <c r="E6" s="537"/>
    </row>
    <row r="7" spans="2:6" s="6" customFormat="1" ht="12.75" customHeight="1">
      <c r="B7" s="537" t="str">
        <f>+PRESUPUESTOS!B7</f>
        <v>CMA-DT-188-2020→MODULO 6</v>
      </c>
      <c r="C7" s="537"/>
      <c r="D7" s="537"/>
      <c r="E7" s="537"/>
    </row>
    <row r="8" spans="2:6" s="6" customFormat="1" ht="12.75" customHeight="1">
      <c r="B8" s="42"/>
      <c r="C8" s="42"/>
      <c r="D8" s="42"/>
      <c r="E8" s="42"/>
    </row>
    <row r="9" spans="2:6" s="6" customFormat="1" ht="42.75" customHeight="1">
      <c r="B9" s="537" t="str">
        <f>PRESUPUESTOS!B9</f>
        <v>OBJETO: INTERVENTORIA PARA LAS OBRAS DE
MEJORAMIENTO, MANTENIMIENTO,
GESTIÓN PREDIAL, SOCIAL Y
AMBIENTAL SOSTENIBLE DEL
CORREDOR VADO HONDO -
LABRANZAGRANDE - YOPAL EN LOS
DEPARTAMENTOS DE BOYACÁ Y
CASANARE, EN MARCO DE LA
REACTIVACIÓN ECONÓMICA, MEDIANTE
EL PROGRAMA DE OBRA PÚBLICA "VIAS PARA LA LEGALIDAD Y LA
REACTIVACIÓN VISIÓN 2030</v>
      </c>
      <c r="C9" s="537"/>
      <c r="D9" s="537"/>
      <c r="E9" s="537"/>
    </row>
    <row r="10" spans="2:6" s="6" customFormat="1" ht="12.75" customHeight="1">
      <c r="B10" s="42"/>
      <c r="C10" s="42"/>
      <c r="D10" s="42"/>
      <c r="E10" s="42"/>
    </row>
    <row r="11" spans="2:6" s="6" customFormat="1" ht="12.75" customHeight="1">
      <c r="B11" s="537" t="str">
        <f>"MÓDULO No. "&amp;NUMMOD</f>
        <v>MÓDULO No. 6</v>
      </c>
      <c r="C11" s="537"/>
      <c r="D11" s="537"/>
      <c r="E11" s="537"/>
    </row>
    <row r="12" spans="2:6" s="6" customFormat="1" ht="13">
      <c r="B12" s="42"/>
      <c r="C12" s="42"/>
      <c r="D12" s="42"/>
      <c r="E12" s="42"/>
    </row>
    <row r="13" spans="2:6" s="6" customFormat="1" ht="12.75" customHeight="1">
      <c r="B13" s="537" t="s">
        <v>28</v>
      </c>
      <c r="C13" s="537"/>
      <c r="D13" s="537"/>
      <c r="E13" s="537"/>
    </row>
    <row r="14" spans="2:6" s="6" customFormat="1" ht="12.75" customHeight="1">
      <c r="B14" s="537" t="s">
        <v>90</v>
      </c>
      <c r="C14" s="537"/>
      <c r="D14" s="537"/>
      <c r="E14" s="537"/>
    </row>
    <row r="15" spans="2:6" s="6" customFormat="1" ht="14.25" customHeight="1" thickBot="1">
      <c r="B15" s="3"/>
      <c r="C15" s="3"/>
      <c r="D15" s="3"/>
      <c r="E15" s="3"/>
    </row>
    <row r="16" spans="2:6" s="6" customFormat="1" ht="18.75" customHeight="1" thickTop="1">
      <c r="B16" s="538" t="s">
        <v>39</v>
      </c>
      <c r="C16" s="332" t="s">
        <v>91</v>
      </c>
      <c r="D16" s="540" t="s">
        <v>92</v>
      </c>
      <c r="E16" s="541"/>
      <c r="F16" s="194"/>
    </row>
    <row r="17" spans="2:6" s="6" customFormat="1" ht="25" thickBot="1">
      <c r="B17" s="539"/>
      <c r="C17" s="333" t="s">
        <v>3</v>
      </c>
      <c r="D17" s="333" t="s">
        <v>93</v>
      </c>
      <c r="E17" s="377" t="s">
        <v>55</v>
      </c>
      <c r="F17" s="194"/>
    </row>
    <row r="18" spans="2:6" s="7" customFormat="1" ht="2.25" customHeight="1">
      <c r="B18" s="31"/>
      <c r="C18" s="18"/>
      <c r="D18" s="18"/>
      <c r="E18" s="18"/>
      <c r="F18" s="195"/>
    </row>
    <row r="19" spans="2:6" s="6" customFormat="1" ht="15" customHeight="1">
      <c r="B19" s="128">
        <v>1</v>
      </c>
      <c r="C19" s="127">
        <v>1</v>
      </c>
      <c r="D19" s="196" t="s">
        <v>293</v>
      </c>
      <c r="E19" s="126">
        <v>5</v>
      </c>
      <c r="F19" s="194"/>
    </row>
    <row r="20" spans="2:6" s="6" customFormat="1" ht="15" customHeight="1">
      <c r="B20" s="128">
        <v>3</v>
      </c>
      <c r="C20" s="127">
        <v>3</v>
      </c>
      <c r="D20" s="196" t="s">
        <v>294</v>
      </c>
      <c r="E20" s="126">
        <v>3</v>
      </c>
      <c r="F20" s="194"/>
    </row>
    <row r="21" spans="2:6" s="6" customFormat="1" ht="13">
      <c r="B21" s="128">
        <v>5</v>
      </c>
      <c r="C21" s="127">
        <v>5</v>
      </c>
      <c r="D21" s="196" t="s">
        <v>295</v>
      </c>
      <c r="E21" s="126">
        <v>4</v>
      </c>
      <c r="F21" s="194"/>
    </row>
    <row r="22" spans="2:6" s="6" customFormat="1" ht="13">
      <c r="B22" s="128">
        <v>6</v>
      </c>
      <c r="C22" s="127">
        <v>6</v>
      </c>
      <c r="D22" s="196" t="s">
        <v>296</v>
      </c>
      <c r="E22" s="126">
        <v>5</v>
      </c>
      <c r="F22" s="194"/>
    </row>
    <row r="23" spans="2:6" s="6" customFormat="1" ht="13">
      <c r="B23" s="128">
        <v>7</v>
      </c>
      <c r="C23" s="127">
        <v>7</v>
      </c>
      <c r="D23" s="196" t="s">
        <v>297</v>
      </c>
      <c r="E23" s="126">
        <v>5</v>
      </c>
      <c r="F23" s="194"/>
    </row>
    <row r="24" spans="2:6" s="6" customFormat="1" ht="13">
      <c r="B24" s="128">
        <v>9</v>
      </c>
      <c r="C24" s="127">
        <v>9</v>
      </c>
      <c r="D24" s="196" t="s">
        <v>298</v>
      </c>
      <c r="E24" s="126">
        <v>5</v>
      </c>
      <c r="F24" s="194"/>
    </row>
    <row r="25" spans="2:6" s="6" customFormat="1" ht="13">
      <c r="B25" s="128">
        <v>11</v>
      </c>
      <c r="C25" s="127">
        <v>11</v>
      </c>
      <c r="D25" s="196" t="s">
        <v>299</v>
      </c>
      <c r="E25" s="126">
        <v>4</v>
      </c>
      <c r="F25" s="194"/>
    </row>
    <row r="26" spans="2:6" s="6" customFormat="1" ht="13">
      <c r="B26" s="128">
        <v>12</v>
      </c>
      <c r="C26" s="127">
        <v>12</v>
      </c>
      <c r="D26" s="196" t="s">
        <v>300</v>
      </c>
      <c r="E26" s="126">
        <v>3</v>
      </c>
      <c r="F26" s="194"/>
    </row>
    <row r="27" spans="2:6" s="6" customFormat="1" ht="13">
      <c r="B27" s="128">
        <v>16</v>
      </c>
      <c r="C27" s="127">
        <v>16</v>
      </c>
      <c r="D27" s="196" t="s">
        <v>301</v>
      </c>
      <c r="E27" s="126">
        <v>3</v>
      </c>
      <c r="F27" s="194"/>
    </row>
    <row r="28" spans="2:6" s="6" customFormat="1" ht="13">
      <c r="B28" s="128">
        <v>17</v>
      </c>
      <c r="C28" s="127">
        <v>17</v>
      </c>
      <c r="D28" s="196" t="s">
        <v>302</v>
      </c>
      <c r="E28" s="126">
        <v>3</v>
      </c>
      <c r="F28" s="194"/>
    </row>
    <row r="29" spans="2:6" s="6" customFormat="1" ht="13">
      <c r="B29" s="128">
        <v>19</v>
      </c>
      <c r="C29" s="127">
        <v>19</v>
      </c>
      <c r="D29" s="196" t="s">
        <v>303</v>
      </c>
      <c r="E29" s="126">
        <v>4</v>
      </c>
      <c r="F29" s="194"/>
    </row>
    <row r="30" spans="2:6" s="6" customFormat="1" ht="13">
      <c r="B30" s="128">
        <v>22</v>
      </c>
      <c r="C30" s="127">
        <v>22</v>
      </c>
      <c r="D30" s="196" t="s">
        <v>304</v>
      </c>
      <c r="E30" s="126">
        <v>2</v>
      </c>
      <c r="F30" s="194"/>
    </row>
    <row r="31" spans="2:6" s="6" customFormat="1" ht="13">
      <c r="B31" s="128">
        <v>24</v>
      </c>
      <c r="C31" s="127">
        <v>24</v>
      </c>
      <c r="D31" s="196" t="s">
        <v>305</v>
      </c>
      <c r="E31" s="126">
        <v>3</v>
      </c>
      <c r="F31" s="194"/>
    </row>
    <row r="32" spans="2:6" s="6" customFormat="1" ht="13">
      <c r="B32" s="128">
        <v>25</v>
      </c>
      <c r="C32" s="127">
        <v>25</v>
      </c>
      <c r="D32" s="196" t="s">
        <v>306</v>
      </c>
      <c r="E32" s="126">
        <v>4</v>
      </c>
      <c r="F32" s="194"/>
    </row>
    <row r="33" spans="2:6" s="6" customFormat="1" ht="13">
      <c r="B33" s="128">
        <v>26</v>
      </c>
      <c r="C33" s="127">
        <v>26</v>
      </c>
      <c r="D33" s="196" t="s">
        <v>307</v>
      </c>
      <c r="E33" s="126">
        <v>2</v>
      </c>
      <c r="F33" s="194"/>
    </row>
    <row r="34" spans="2:6" s="6" customFormat="1" ht="13">
      <c r="B34" s="128">
        <v>28</v>
      </c>
      <c r="C34" s="127">
        <v>28</v>
      </c>
      <c r="D34" s="196" t="s">
        <v>308</v>
      </c>
      <c r="E34" s="126">
        <v>4</v>
      </c>
      <c r="F34" s="194"/>
    </row>
    <row r="35" spans="2:6" s="6" customFormat="1" ht="13">
      <c r="B35" s="128">
        <v>29</v>
      </c>
      <c r="C35" s="127">
        <v>29</v>
      </c>
      <c r="D35" s="196" t="s">
        <v>309</v>
      </c>
      <c r="E35" s="126">
        <v>4</v>
      </c>
      <c r="F35" s="194"/>
    </row>
    <row r="36" spans="2:6" s="6" customFormat="1" ht="2.25" customHeight="1" thickBot="1">
      <c r="B36" s="370" t="s">
        <v>264</v>
      </c>
      <c r="C36" s="19"/>
      <c r="D36" s="20"/>
      <c r="E36" s="378"/>
    </row>
    <row r="37" spans="2:6" ht="16" thickTop="1"/>
  </sheetData>
  <dataConsolidate/>
  <customSheetViews>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2">
    <mergeCell ref="B11:E11"/>
    <mergeCell ref="B13:E13"/>
    <mergeCell ref="B14:E14"/>
    <mergeCell ref="B16:B17"/>
    <mergeCell ref="D16:E16"/>
    <mergeCell ref="B9:E9"/>
    <mergeCell ref="B1:E1"/>
    <mergeCell ref="B2:E2"/>
    <mergeCell ref="B3:E3"/>
    <mergeCell ref="B4:E4"/>
    <mergeCell ref="B6:E6"/>
    <mergeCell ref="B7:E7"/>
  </mergeCells>
  <phoneticPr fontId="22" type="noConversion"/>
  <conditionalFormatting sqref="B19:E35">
    <cfRule type="expression" dxfId="493" priority="49">
      <formula>MOD(ROW(),2)</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CS288"/>
  <sheetViews>
    <sheetView showGridLines="0" topLeftCell="A13" zoomScaleNormal="100" workbookViewId="0">
      <selection activeCell="I11" sqref="I1:K1048576"/>
    </sheetView>
  </sheetViews>
  <sheetFormatPr baseColWidth="10" defaultColWidth="0" defaultRowHeight="16" zeroHeight="1"/>
  <cols>
    <col min="1" max="1" width="0.83203125" style="98" customWidth="1"/>
    <col min="2" max="2" width="1.6640625" style="98" customWidth="1"/>
    <col min="3" max="3" width="10.1640625" style="69" hidden="1" customWidth="1"/>
    <col min="4" max="4" width="14.33203125" style="99" customWidth="1"/>
    <col min="5" max="5" width="48.1640625" style="99" customWidth="1"/>
    <col min="6" max="6" width="27.6640625" style="106" customWidth="1"/>
    <col min="7" max="7" width="23.1640625" style="99" customWidth="1"/>
    <col min="8" max="8" width="2.6640625" style="99" customWidth="1"/>
    <col min="9" max="97" width="0" style="99" hidden="1" customWidth="1"/>
    <col min="98" max="16384" width="10.1640625" style="99" hidden="1"/>
  </cols>
  <sheetData>
    <row r="1" spans="1:8" s="100" customFormat="1" ht="18" customHeight="1">
      <c r="A1" s="98" t="s">
        <v>251</v>
      </c>
      <c r="B1" s="99"/>
      <c r="C1" s="114"/>
      <c r="D1" s="546" t="s">
        <v>0</v>
      </c>
      <c r="E1" s="546"/>
      <c r="F1" s="546"/>
      <c r="G1" s="107"/>
      <c r="H1" s="99"/>
    </row>
    <row r="2" spans="1:8" s="100" customFormat="1" ht="18" customHeight="1">
      <c r="A2" s="98"/>
      <c r="B2" s="99"/>
      <c r="D2" s="547" t="s">
        <v>1</v>
      </c>
      <c r="E2" s="547"/>
      <c r="F2" s="547"/>
      <c r="G2" s="107"/>
      <c r="H2" s="99"/>
    </row>
    <row r="3" spans="1:8" s="100" customFormat="1" ht="18" customHeight="1">
      <c r="A3" s="98"/>
      <c r="B3" s="99"/>
      <c r="C3" s="114"/>
      <c r="D3" s="548" t="s">
        <v>203</v>
      </c>
      <c r="E3" s="548"/>
      <c r="F3" s="548"/>
      <c r="G3" s="107"/>
      <c r="H3" s="99"/>
    </row>
    <row r="4" spans="1:8" s="100" customFormat="1" ht="15.75" customHeight="1">
      <c r="A4" s="98"/>
      <c r="B4" s="99"/>
      <c r="C4" s="114"/>
      <c r="D4" s="548" t="s">
        <v>199</v>
      </c>
      <c r="E4" s="548"/>
      <c r="F4" s="548"/>
      <c r="G4" s="107"/>
      <c r="H4" s="99"/>
    </row>
    <row r="5" spans="1:8" s="102" customFormat="1" ht="16.5" customHeight="1">
      <c r="A5" s="98"/>
      <c r="B5" s="101"/>
      <c r="C5" s="114"/>
      <c r="D5" s="107"/>
      <c r="E5" s="107"/>
      <c r="F5" s="107"/>
      <c r="G5" s="107"/>
      <c r="H5" s="101"/>
    </row>
    <row r="6" spans="1:8" s="102" customFormat="1" ht="18" hidden="1">
      <c r="A6" s="98"/>
      <c r="B6" s="101"/>
      <c r="C6" s="114"/>
      <c r="D6" s="548" t="s">
        <v>204</v>
      </c>
      <c r="E6" s="548"/>
      <c r="F6" s="548"/>
      <c r="G6" s="107"/>
      <c r="H6" s="101"/>
    </row>
    <row r="7" spans="1:8" s="100" customFormat="1" ht="18" hidden="1">
      <c r="A7" s="98"/>
      <c r="B7" s="99"/>
      <c r="C7" s="114"/>
      <c r="D7" s="548" t="s">
        <v>291</v>
      </c>
      <c r="E7" s="548"/>
      <c r="F7" s="548"/>
      <c r="G7" s="107"/>
      <c r="H7" s="99"/>
    </row>
    <row r="8" spans="1:8" s="100" customFormat="1" ht="18" customHeight="1">
      <c r="A8" s="98"/>
      <c r="B8" s="99"/>
      <c r="C8" s="114"/>
      <c r="D8" s="109"/>
      <c r="E8" s="109"/>
      <c r="F8" s="109"/>
      <c r="G8" s="107"/>
      <c r="H8" s="99"/>
    </row>
    <row r="9" spans="1:8" s="100" customFormat="1" ht="63.75" customHeight="1">
      <c r="A9" s="98"/>
      <c r="B9" s="99"/>
      <c r="C9" s="114"/>
      <c r="D9" s="544" t="s">
        <v>606</v>
      </c>
      <c r="E9" s="544"/>
      <c r="F9" s="544"/>
      <c r="G9" s="107"/>
      <c r="H9" s="99"/>
    </row>
    <row r="10" spans="1:8" s="100" customFormat="1" ht="18" hidden="1">
      <c r="A10" s="98"/>
      <c r="B10" s="99"/>
      <c r="C10" s="114"/>
      <c r="D10" s="109"/>
      <c r="E10" s="109"/>
      <c r="F10" s="109"/>
      <c r="G10" s="107"/>
      <c r="H10" s="99"/>
    </row>
    <row r="11" spans="1:8" s="100" customFormat="1" ht="18" hidden="1">
      <c r="A11" s="98"/>
      <c r="B11" s="99"/>
      <c r="C11" s="114"/>
      <c r="D11" s="545" t="s">
        <v>607</v>
      </c>
      <c r="E11" s="545"/>
      <c r="F11" s="545"/>
      <c r="G11" s="99"/>
      <c r="H11" s="99"/>
    </row>
    <row r="12" spans="1:8" s="100" customFormat="1" ht="18" hidden="1">
      <c r="A12" s="98"/>
      <c r="B12" s="99"/>
      <c r="C12" s="112"/>
      <c r="D12" s="139"/>
      <c r="E12" s="108"/>
      <c r="F12" s="108"/>
      <c r="G12" s="99"/>
      <c r="H12" s="99"/>
    </row>
    <row r="13" spans="1:8" s="100" customFormat="1" ht="18" customHeight="1">
      <c r="A13" s="98"/>
      <c r="B13" s="98"/>
      <c r="C13" s="113"/>
      <c r="D13" s="545" t="s">
        <v>50</v>
      </c>
      <c r="E13" s="545"/>
      <c r="F13" s="545"/>
      <c r="G13" s="99"/>
      <c r="H13" s="99"/>
    </row>
    <row r="14" spans="1:8" s="100" customFormat="1" ht="18" customHeight="1" thickBot="1">
      <c r="A14" s="98"/>
      <c r="B14" s="98"/>
      <c r="C14" s="113"/>
      <c r="D14" s="545" t="s">
        <v>94</v>
      </c>
      <c r="E14" s="545"/>
      <c r="F14" s="545"/>
      <c r="G14" s="99"/>
      <c r="H14" s="99"/>
    </row>
    <row r="15" spans="1:8" s="100" customFormat="1" ht="19" hidden="1" thickBot="1">
      <c r="A15" s="98"/>
      <c r="B15" s="98"/>
      <c r="C15" s="69"/>
      <c r="D15" s="103"/>
      <c r="E15" s="104"/>
      <c r="F15" s="105"/>
      <c r="G15" s="99"/>
      <c r="H15" s="99"/>
    </row>
    <row r="16" spans="1:8" s="100" customFormat="1" ht="15.75" customHeight="1" thickTop="1">
      <c r="A16" s="98"/>
      <c r="B16" s="98"/>
      <c r="C16" s="542" t="s">
        <v>39</v>
      </c>
      <c r="D16" s="551" t="s">
        <v>38</v>
      </c>
      <c r="E16" s="553" t="s">
        <v>16</v>
      </c>
      <c r="F16" s="555" t="s">
        <v>78</v>
      </c>
      <c r="G16" s="549" t="s">
        <v>232</v>
      </c>
      <c r="H16" s="99"/>
    </row>
    <row r="17" spans="1:8" s="100" customFormat="1" ht="15.75" customHeight="1" thickBot="1">
      <c r="A17" s="98"/>
      <c r="B17" s="98"/>
      <c r="C17" s="543"/>
      <c r="D17" s="552" t="s">
        <v>79</v>
      </c>
      <c r="E17" s="554"/>
      <c r="F17" s="556"/>
      <c r="G17" s="550"/>
      <c r="H17" s="99"/>
    </row>
    <row r="18" spans="1:8" s="100" customFormat="1" ht="4.5" customHeight="1">
      <c r="A18" s="98"/>
      <c r="B18" s="98"/>
      <c r="C18" s="132"/>
      <c r="D18" s="136"/>
      <c r="E18" s="137"/>
      <c r="F18" s="276"/>
      <c r="G18" s="138"/>
      <c r="H18" s="99"/>
    </row>
    <row r="19" spans="1:8" s="100" customFormat="1" ht="15.75" customHeight="1">
      <c r="A19" s="98"/>
      <c r="B19" s="98"/>
      <c r="C19" s="133">
        <v>1</v>
      </c>
      <c r="D19" s="219">
        <v>1</v>
      </c>
      <c r="E19" s="129" t="s">
        <v>293</v>
      </c>
      <c r="F19" s="277">
        <v>1.0000000000000002</v>
      </c>
      <c r="G19" s="130"/>
      <c r="H19" s="99"/>
    </row>
    <row r="20" spans="1:8" s="100" customFormat="1" ht="15.75" customHeight="1">
      <c r="A20" s="98"/>
      <c r="B20" s="98"/>
      <c r="C20" s="133"/>
      <c r="D20" s="219">
        <v>1.1000000000000001</v>
      </c>
      <c r="E20" s="129" t="s">
        <v>310</v>
      </c>
      <c r="F20" s="277">
        <v>0.4</v>
      </c>
      <c r="G20" s="130"/>
      <c r="H20" s="99"/>
    </row>
    <row r="21" spans="1:8" s="100" customFormat="1" ht="15.75" customHeight="1">
      <c r="A21" s="98"/>
      <c r="B21" s="98"/>
      <c r="C21" s="133"/>
      <c r="D21" s="219">
        <v>1.2</v>
      </c>
      <c r="E21" s="129" t="s">
        <v>311</v>
      </c>
      <c r="F21" s="277">
        <v>0.15</v>
      </c>
      <c r="G21" s="130"/>
      <c r="H21" s="99"/>
    </row>
    <row r="22" spans="1:8" s="100" customFormat="1" ht="15.75" customHeight="1">
      <c r="A22" s="98"/>
      <c r="B22" s="98"/>
      <c r="C22" s="133"/>
      <c r="D22" s="219">
        <v>1.3</v>
      </c>
      <c r="E22" s="129" t="s">
        <v>312</v>
      </c>
      <c r="F22" s="277">
        <v>0.15</v>
      </c>
      <c r="G22" s="130"/>
      <c r="H22" s="99"/>
    </row>
    <row r="23" spans="1:8" s="100" customFormat="1" ht="15.75" customHeight="1">
      <c r="A23" s="98"/>
      <c r="B23" s="98"/>
      <c r="C23" s="133"/>
      <c r="D23" s="219">
        <v>1.4</v>
      </c>
      <c r="E23" s="129" t="s">
        <v>313</v>
      </c>
      <c r="F23" s="277">
        <v>0.2</v>
      </c>
      <c r="G23" s="130"/>
      <c r="H23" s="99"/>
    </row>
    <row r="24" spans="1:8" s="100" customFormat="1" ht="15.75" customHeight="1">
      <c r="A24" s="98"/>
      <c r="B24" s="98"/>
      <c r="C24" s="133"/>
      <c r="D24" s="219">
        <v>1.5</v>
      </c>
      <c r="E24" s="129" t="s">
        <v>314</v>
      </c>
      <c r="F24" s="277">
        <v>0.1</v>
      </c>
      <c r="G24" s="130"/>
      <c r="H24" s="99"/>
    </row>
    <row r="25" spans="1:8" s="100" customFormat="1" ht="15.75" hidden="1" customHeight="1">
      <c r="A25" s="98"/>
      <c r="B25" s="98"/>
      <c r="C25" s="133">
        <v>2</v>
      </c>
      <c r="D25" s="219" t="e">
        <v>#N/A</v>
      </c>
      <c r="E25" s="129" t="e">
        <v>#N/A</v>
      </c>
      <c r="F25" s="277"/>
      <c r="G25" s="130"/>
      <c r="H25" s="99"/>
    </row>
    <row r="26" spans="1:8" s="100" customFormat="1" ht="15.75" customHeight="1">
      <c r="A26" s="98"/>
      <c r="B26" s="98"/>
      <c r="C26" s="133">
        <v>3</v>
      </c>
      <c r="D26" s="219">
        <v>3</v>
      </c>
      <c r="E26" s="129" t="s">
        <v>294</v>
      </c>
      <c r="F26" s="277">
        <v>1</v>
      </c>
      <c r="G26" s="130"/>
      <c r="H26" s="99"/>
    </row>
    <row r="27" spans="1:8" s="100" customFormat="1" ht="15.75" customHeight="1">
      <c r="A27" s="98"/>
      <c r="B27" s="98"/>
      <c r="C27" s="133"/>
      <c r="D27" s="219">
        <v>3.1</v>
      </c>
      <c r="E27" s="129" t="s">
        <v>315</v>
      </c>
      <c r="F27" s="277">
        <v>0.3</v>
      </c>
      <c r="G27" s="130"/>
      <c r="H27" s="99"/>
    </row>
    <row r="28" spans="1:8" s="100" customFormat="1" ht="15.75" customHeight="1">
      <c r="A28" s="98"/>
      <c r="B28" s="98"/>
      <c r="C28" s="133"/>
      <c r="D28" s="219">
        <v>3.2</v>
      </c>
      <c r="E28" s="129" t="s">
        <v>316</v>
      </c>
      <c r="F28" s="277">
        <v>0.3</v>
      </c>
      <c r="G28" s="130"/>
      <c r="H28" s="99"/>
    </row>
    <row r="29" spans="1:8" s="100" customFormat="1" ht="15.75" customHeight="1">
      <c r="A29" s="98"/>
      <c r="B29" s="98"/>
      <c r="C29" s="133"/>
      <c r="D29" s="219">
        <v>3.3</v>
      </c>
      <c r="E29" s="129" t="s">
        <v>317</v>
      </c>
      <c r="F29" s="277">
        <v>0.4</v>
      </c>
      <c r="G29" s="130"/>
      <c r="H29" s="99"/>
    </row>
    <row r="30" spans="1:8" s="100" customFormat="1" ht="15.75" hidden="1" customHeight="1">
      <c r="A30" s="98"/>
      <c r="B30" s="98"/>
      <c r="C30" s="133">
        <v>4</v>
      </c>
      <c r="D30" s="219" t="e">
        <v>#N/A</v>
      </c>
      <c r="E30" s="129" t="e">
        <v>#N/A</v>
      </c>
      <c r="F30" s="277"/>
      <c r="G30" s="130"/>
      <c r="H30" s="99"/>
    </row>
    <row r="31" spans="1:8" s="100" customFormat="1" ht="15.75" customHeight="1">
      <c r="A31" s="98"/>
      <c r="B31" s="98"/>
      <c r="C31" s="133">
        <v>5</v>
      </c>
      <c r="D31" s="219">
        <v>5</v>
      </c>
      <c r="E31" s="129" t="s">
        <v>295</v>
      </c>
      <c r="F31" s="277">
        <v>1</v>
      </c>
      <c r="G31" s="130"/>
      <c r="H31" s="99"/>
    </row>
    <row r="32" spans="1:8" s="100" customFormat="1" ht="15.75" customHeight="1">
      <c r="A32" s="98"/>
      <c r="B32" s="98"/>
      <c r="C32" s="133"/>
      <c r="D32" s="219">
        <v>5.0999999999999996</v>
      </c>
      <c r="E32" s="129" t="s">
        <v>318</v>
      </c>
      <c r="F32" s="277">
        <v>0.4</v>
      </c>
      <c r="G32" s="130"/>
      <c r="H32" s="99"/>
    </row>
    <row r="33" spans="1:8" s="100" customFormat="1" ht="15.75" customHeight="1">
      <c r="A33" s="98"/>
      <c r="B33" s="98"/>
      <c r="C33" s="133"/>
      <c r="D33" s="219">
        <v>5.2</v>
      </c>
      <c r="E33" s="129" t="s">
        <v>319</v>
      </c>
      <c r="F33" s="277">
        <v>0.3</v>
      </c>
      <c r="G33" s="130"/>
      <c r="H33" s="99"/>
    </row>
    <row r="34" spans="1:8" s="100" customFormat="1" ht="15.75" customHeight="1">
      <c r="A34" s="98"/>
      <c r="B34" s="98"/>
      <c r="C34" s="133"/>
      <c r="D34" s="219">
        <v>5.3</v>
      </c>
      <c r="E34" s="129" t="s">
        <v>320</v>
      </c>
      <c r="F34" s="277">
        <v>0.1</v>
      </c>
      <c r="G34" s="130"/>
      <c r="H34" s="99"/>
    </row>
    <row r="35" spans="1:8" s="100" customFormat="1" ht="15.75" customHeight="1">
      <c r="A35" s="98"/>
      <c r="B35" s="98"/>
      <c r="C35" s="133"/>
      <c r="D35" s="219">
        <v>5.4</v>
      </c>
      <c r="E35" s="129" t="s">
        <v>321</v>
      </c>
      <c r="F35" s="277">
        <v>0.2</v>
      </c>
      <c r="G35" s="130"/>
      <c r="H35" s="99"/>
    </row>
    <row r="36" spans="1:8" s="100" customFormat="1" ht="15.75" customHeight="1">
      <c r="A36" s="98"/>
      <c r="B36" s="98"/>
      <c r="C36" s="133">
        <v>6</v>
      </c>
      <c r="D36" s="219">
        <v>6</v>
      </c>
      <c r="E36" s="129" t="s">
        <v>296</v>
      </c>
      <c r="F36" s="277">
        <v>1</v>
      </c>
      <c r="G36" s="130"/>
      <c r="H36" s="99"/>
    </row>
    <row r="37" spans="1:8" s="100" customFormat="1" ht="15.75" customHeight="1">
      <c r="A37" s="98"/>
      <c r="B37" s="98"/>
      <c r="C37" s="133"/>
      <c r="D37" s="219">
        <v>6.1</v>
      </c>
      <c r="E37" s="129" t="s">
        <v>322</v>
      </c>
      <c r="F37" s="277">
        <v>0.25</v>
      </c>
      <c r="G37" s="130"/>
      <c r="H37" s="99"/>
    </row>
    <row r="38" spans="1:8" s="100" customFormat="1" ht="15.75" customHeight="1">
      <c r="A38" s="98"/>
      <c r="B38" s="98"/>
      <c r="C38" s="133"/>
      <c r="D38" s="219">
        <v>6.2</v>
      </c>
      <c r="E38" s="129" t="s">
        <v>323</v>
      </c>
      <c r="F38" s="277">
        <v>0.125</v>
      </c>
      <c r="G38" s="130"/>
      <c r="H38" s="99"/>
    </row>
    <row r="39" spans="1:8" s="100" customFormat="1" ht="15.75" customHeight="1">
      <c r="A39" s="98"/>
      <c r="B39" s="98"/>
      <c r="C39" s="133"/>
      <c r="D39" s="219">
        <v>6.3</v>
      </c>
      <c r="E39" s="129" t="s">
        <v>324</v>
      </c>
      <c r="F39" s="277">
        <v>0.4</v>
      </c>
      <c r="G39" s="130"/>
      <c r="H39" s="99"/>
    </row>
    <row r="40" spans="1:8" s="100" customFormat="1" ht="15.75" customHeight="1">
      <c r="A40" s="98"/>
      <c r="B40" s="98"/>
      <c r="C40" s="133"/>
      <c r="D40" s="219">
        <v>6.4</v>
      </c>
      <c r="E40" s="129" t="s">
        <v>325</v>
      </c>
      <c r="F40" s="277">
        <v>0.125</v>
      </c>
      <c r="G40" s="130"/>
      <c r="H40" s="99"/>
    </row>
    <row r="41" spans="1:8" s="100" customFormat="1" ht="15.75" customHeight="1">
      <c r="A41" s="98"/>
      <c r="B41" s="98"/>
      <c r="C41" s="133"/>
      <c r="D41" s="219">
        <v>6.5</v>
      </c>
      <c r="E41" s="129" t="s">
        <v>326</v>
      </c>
      <c r="F41" s="277">
        <v>0.1</v>
      </c>
      <c r="G41" s="130"/>
      <c r="H41" s="99"/>
    </row>
    <row r="42" spans="1:8" s="100" customFormat="1" ht="15.75" customHeight="1">
      <c r="A42" s="98"/>
      <c r="B42" s="98"/>
      <c r="C42" s="133">
        <v>7</v>
      </c>
      <c r="D42" s="219">
        <v>7</v>
      </c>
      <c r="E42" s="129" t="s">
        <v>297</v>
      </c>
      <c r="F42" s="277">
        <v>1</v>
      </c>
      <c r="G42" s="130"/>
      <c r="H42" s="99"/>
    </row>
    <row r="43" spans="1:8" s="100" customFormat="1" ht="15.75" customHeight="1">
      <c r="A43" s="98"/>
      <c r="B43" s="98"/>
      <c r="C43" s="133"/>
      <c r="D43" s="219">
        <v>7.1</v>
      </c>
      <c r="E43" s="129" t="s">
        <v>327</v>
      </c>
      <c r="F43" s="277">
        <v>0.17</v>
      </c>
      <c r="G43" s="130"/>
      <c r="H43" s="99"/>
    </row>
    <row r="44" spans="1:8" s="100" customFormat="1" ht="15.75" customHeight="1">
      <c r="A44" s="98"/>
      <c r="B44" s="98"/>
      <c r="C44" s="133"/>
      <c r="D44" s="219">
        <v>7.2</v>
      </c>
      <c r="E44" s="129" t="s">
        <v>328</v>
      </c>
      <c r="F44" s="277">
        <v>0.03</v>
      </c>
      <c r="G44" s="130"/>
      <c r="H44" s="99"/>
    </row>
    <row r="45" spans="1:8" s="100" customFormat="1" ht="15.75" customHeight="1">
      <c r="A45" s="98"/>
      <c r="B45" s="98"/>
      <c r="C45" s="133"/>
      <c r="D45" s="219">
        <v>7.3</v>
      </c>
      <c r="E45" s="129" t="s">
        <v>329</v>
      </c>
      <c r="F45" s="277">
        <v>0.2</v>
      </c>
      <c r="G45" s="130"/>
      <c r="H45" s="99"/>
    </row>
    <row r="46" spans="1:8" s="100" customFormat="1" ht="15.75" customHeight="1">
      <c r="A46" s="98"/>
      <c r="B46" s="98"/>
      <c r="C46" s="133"/>
      <c r="D46" s="219">
        <v>7.4</v>
      </c>
      <c r="E46" s="129" t="s">
        <v>330</v>
      </c>
      <c r="F46" s="277">
        <v>0.4</v>
      </c>
      <c r="G46" s="130"/>
      <c r="H46" s="99"/>
    </row>
    <row r="47" spans="1:8" s="100" customFormat="1" ht="15.75" customHeight="1">
      <c r="A47" s="98"/>
      <c r="B47" s="98"/>
      <c r="C47" s="133"/>
      <c r="D47" s="219">
        <v>7.5</v>
      </c>
      <c r="E47" s="129" t="s">
        <v>331</v>
      </c>
      <c r="F47" s="277">
        <v>0.2</v>
      </c>
      <c r="G47" s="130"/>
      <c r="H47" s="99"/>
    </row>
    <row r="48" spans="1:8" s="100" customFormat="1" ht="15.75" hidden="1" customHeight="1">
      <c r="A48" s="98"/>
      <c r="B48" s="98"/>
      <c r="C48" s="133">
        <v>8</v>
      </c>
      <c r="D48" s="219" t="e">
        <v>#N/A</v>
      </c>
      <c r="E48" s="129" t="e">
        <v>#N/A</v>
      </c>
      <c r="F48" s="277"/>
      <c r="G48" s="130"/>
      <c r="H48" s="99"/>
    </row>
    <row r="49" spans="1:8" s="100" customFormat="1" ht="15.75" customHeight="1">
      <c r="A49" s="98"/>
      <c r="B49" s="98"/>
      <c r="C49" s="133">
        <v>9</v>
      </c>
      <c r="D49" s="219">
        <v>9</v>
      </c>
      <c r="E49" s="129" t="s">
        <v>298</v>
      </c>
      <c r="F49" s="277">
        <v>1</v>
      </c>
      <c r="G49" s="130"/>
      <c r="H49" s="99"/>
    </row>
    <row r="50" spans="1:8" s="100" customFormat="1" ht="15.75" customHeight="1">
      <c r="A50" s="98"/>
      <c r="B50" s="98"/>
      <c r="C50" s="133"/>
      <c r="D50" s="219">
        <v>9.1</v>
      </c>
      <c r="E50" s="129" t="s">
        <v>332</v>
      </c>
      <c r="F50" s="277">
        <v>0.35</v>
      </c>
      <c r="G50" s="130"/>
      <c r="H50" s="99"/>
    </row>
    <row r="51" spans="1:8" s="100" customFormat="1" ht="15.75" customHeight="1">
      <c r="A51" s="98"/>
      <c r="B51" s="98"/>
      <c r="C51" s="133"/>
      <c r="D51" s="219">
        <v>9.1999999999999993</v>
      </c>
      <c r="E51" s="129" t="s">
        <v>333</v>
      </c>
      <c r="F51" s="277">
        <v>0.4</v>
      </c>
      <c r="G51" s="130"/>
      <c r="H51" s="99"/>
    </row>
    <row r="52" spans="1:8" s="100" customFormat="1" ht="15.75" customHeight="1">
      <c r="A52" s="98"/>
      <c r="B52" s="98"/>
      <c r="C52" s="133"/>
      <c r="D52" s="219">
        <v>9.3000000000000007</v>
      </c>
      <c r="E52" s="129" t="s">
        <v>334</v>
      </c>
      <c r="F52" s="277">
        <v>0.05</v>
      </c>
      <c r="G52" s="130"/>
      <c r="H52" s="99"/>
    </row>
    <row r="53" spans="1:8" s="100" customFormat="1" ht="15.75" customHeight="1">
      <c r="A53" s="98"/>
      <c r="B53" s="98"/>
      <c r="C53" s="133"/>
      <c r="D53" s="219">
        <v>9.4</v>
      </c>
      <c r="E53" s="129" t="s">
        <v>335</v>
      </c>
      <c r="F53" s="277">
        <v>0.05</v>
      </c>
      <c r="G53" s="130"/>
      <c r="H53" s="99"/>
    </row>
    <row r="54" spans="1:8" s="100" customFormat="1" ht="15.75" customHeight="1">
      <c r="A54" s="98"/>
      <c r="B54" s="98"/>
      <c r="C54" s="133"/>
      <c r="D54" s="219">
        <v>9.5</v>
      </c>
      <c r="E54" s="129" t="s">
        <v>336</v>
      </c>
      <c r="F54" s="277">
        <v>0.15</v>
      </c>
      <c r="G54" s="130"/>
      <c r="H54" s="99"/>
    </row>
    <row r="55" spans="1:8" s="100" customFormat="1" ht="15.75" hidden="1" customHeight="1">
      <c r="A55" s="98"/>
      <c r="B55" s="98"/>
      <c r="C55" s="133">
        <v>10</v>
      </c>
      <c r="D55" s="219" t="e">
        <v>#N/A</v>
      </c>
      <c r="E55" s="129" t="e">
        <v>#N/A</v>
      </c>
      <c r="F55" s="277"/>
      <c r="G55" s="130"/>
      <c r="H55" s="99"/>
    </row>
    <row r="56" spans="1:8" s="100" customFormat="1" ht="15.75" customHeight="1">
      <c r="A56" s="98"/>
      <c r="B56" s="98"/>
      <c r="C56" s="133">
        <v>11</v>
      </c>
      <c r="D56" s="219">
        <v>11</v>
      </c>
      <c r="E56" s="129" t="s">
        <v>299</v>
      </c>
      <c r="F56" s="277">
        <v>1</v>
      </c>
      <c r="G56" s="130"/>
      <c r="H56" s="99"/>
    </row>
    <row r="57" spans="1:8" s="100" customFormat="1" ht="15.75" customHeight="1">
      <c r="A57" s="98"/>
      <c r="B57" s="98"/>
      <c r="C57" s="133"/>
      <c r="D57" s="219">
        <v>11.1</v>
      </c>
      <c r="E57" s="129" t="s">
        <v>337</v>
      </c>
      <c r="F57" s="277">
        <v>0.4</v>
      </c>
      <c r="G57" s="130"/>
      <c r="H57" s="99"/>
    </row>
    <row r="58" spans="1:8" s="100" customFormat="1" ht="15.75" customHeight="1">
      <c r="A58" s="98"/>
      <c r="B58" s="98"/>
      <c r="C58" s="133"/>
      <c r="D58" s="219">
        <v>11.2</v>
      </c>
      <c r="E58" s="129" t="s">
        <v>338</v>
      </c>
      <c r="F58" s="277">
        <v>0.4</v>
      </c>
      <c r="G58" s="130"/>
      <c r="H58" s="99"/>
    </row>
    <row r="59" spans="1:8" s="100" customFormat="1" ht="15.75" customHeight="1">
      <c r="A59" s="98"/>
      <c r="B59" s="98"/>
      <c r="C59" s="133"/>
      <c r="D59" s="219">
        <v>11.3</v>
      </c>
      <c r="E59" s="129" t="s">
        <v>339</v>
      </c>
      <c r="F59" s="277">
        <v>0.1</v>
      </c>
      <c r="G59" s="130"/>
      <c r="H59" s="99"/>
    </row>
    <row r="60" spans="1:8" s="100" customFormat="1" ht="15.75" customHeight="1">
      <c r="A60" s="98"/>
      <c r="B60" s="98"/>
      <c r="C60" s="133"/>
      <c r="D60" s="219">
        <v>11.4</v>
      </c>
      <c r="E60" s="129" t="s">
        <v>340</v>
      </c>
      <c r="F60" s="277">
        <v>0.1</v>
      </c>
      <c r="G60" s="130"/>
      <c r="H60" s="99"/>
    </row>
    <row r="61" spans="1:8" s="100" customFormat="1" ht="15.75" customHeight="1">
      <c r="A61" s="98"/>
      <c r="B61" s="98"/>
      <c r="C61" s="133">
        <v>12</v>
      </c>
      <c r="D61" s="219">
        <v>12</v>
      </c>
      <c r="E61" s="129" t="s">
        <v>300</v>
      </c>
      <c r="F61" s="277">
        <v>1</v>
      </c>
      <c r="G61" s="130"/>
      <c r="H61" s="99"/>
    </row>
    <row r="62" spans="1:8" s="100" customFormat="1" ht="15.75" customHeight="1">
      <c r="A62" s="98"/>
      <c r="B62" s="98"/>
      <c r="C62" s="133"/>
      <c r="D62" s="219">
        <v>12.1</v>
      </c>
      <c r="E62" s="129" t="s">
        <v>341</v>
      </c>
      <c r="F62" s="277">
        <v>0.4</v>
      </c>
      <c r="G62" s="130"/>
      <c r="H62" s="99"/>
    </row>
    <row r="63" spans="1:8" s="100" customFormat="1" ht="15.75" customHeight="1">
      <c r="A63" s="98"/>
      <c r="B63" s="98"/>
      <c r="C63" s="133"/>
      <c r="D63" s="219">
        <v>12.2</v>
      </c>
      <c r="E63" s="129" t="s">
        <v>342</v>
      </c>
      <c r="F63" s="277">
        <v>0.3</v>
      </c>
      <c r="G63" s="130"/>
      <c r="H63" s="99"/>
    </row>
    <row r="64" spans="1:8" s="100" customFormat="1" ht="15.75" customHeight="1">
      <c r="A64" s="98"/>
      <c r="B64" s="98"/>
      <c r="C64" s="133"/>
      <c r="D64" s="219">
        <v>12.3</v>
      </c>
      <c r="E64" s="129" t="s">
        <v>343</v>
      </c>
      <c r="F64" s="277">
        <v>0.3</v>
      </c>
      <c r="G64" s="130"/>
      <c r="H64" s="99"/>
    </row>
    <row r="65" spans="1:8" s="100" customFormat="1" ht="15.75" hidden="1" customHeight="1">
      <c r="A65" s="98"/>
      <c r="B65" s="98"/>
      <c r="C65" s="133">
        <v>13</v>
      </c>
      <c r="D65" s="219" t="e">
        <v>#N/A</v>
      </c>
      <c r="E65" s="129" t="e">
        <v>#N/A</v>
      </c>
      <c r="F65" s="277"/>
      <c r="G65" s="130"/>
      <c r="H65" s="99"/>
    </row>
    <row r="66" spans="1:8" s="100" customFormat="1" ht="15.75" hidden="1" customHeight="1">
      <c r="A66" s="98"/>
      <c r="B66" s="98"/>
      <c r="C66" s="133">
        <v>14</v>
      </c>
      <c r="D66" s="219" t="e">
        <v>#N/A</v>
      </c>
      <c r="E66" s="129" t="e">
        <v>#N/A</v>
      </c>
      <c r="F66" s="277"/>
      <c r="G66" s="130"/>
      <c r="H66" s="99"/>
    </row>
    <row r="67" spans="1:8" s="100" customFormat="1" ht="15.75" hidden="1" customHeight="1">
      <c r="A67" s="98"/>
      <c r="B67" s="98"/>
      <c r="C67" s="133">
        <v>15</v>
      </c>
      <c r="D67" s="219" t="e">
        <v>#N/A</v>
      </c>
      <c r="E67" s="129" t="e">
        <v>#N/A</v>
      </c>
      <c r="F67" s="277"/>
      <c r="G67" s="130"/>
      <c r="H67" s="99"/>
    </row>
    <row r="68" spans="1:8" s="100" customFormat="1" ht="15.75" customHeight="1">
      <c r="A68" s="98"/>
      <c r="B68" s="98"/>
      <c r="C68" s="133">
        <v>16</v>
      </c>
      <c r="D68" s="219">
        <v>16</v>
      </c>
      <c r="E68" s="129" t="s">
        <v>301</v>
      </c>
      <c r="F68" s="277">
        <v>1</v>
      </c>
      <c r="G68" s="130"/>
      <c r="H68" s="99"/>
    </row>
    <row r="69" spans="1:8" s="100" customFormat="1" ht="15.75" customHeight="1">
      <c r="A69" s="98"/>
      <c r="B69" s="98"/>
      <c r="C69" s="133"/>
      <c r="D69" s="219">
        <v>16.100000000000001</v>
      </c>
      <c r="E69" s="129" t="s">
        <v>344</v>
      </c>
      <c r="F69" s="277">
        <v>0.4</v>
      </c>
      <c r="G69" s="130"/>
      <c r="H69" s="99"/>
    </row>
    <row r="70" spans="1:8" s="100" customFormat="1" ht="15.75" customHeight="1">
      <c r="A70" s="98"/>
      <c r="B70" s="98"/>
      <c r="C70" s="133"/>
      <c r="D70" s="219">
        <v>16.2</v>
      </c>
      <c r="E70" s="129" t="s">
        <v>345</v>
      </c>
      <c r="F70" s="277">
        <v>0.4</v>
      </c>
      <c r="G70" s="130"/>
      <c r="H70" s="99"/>
    </row>
    <row r="71" spans="1:8" s="100" customFormat="1" ht="15.75" customHeight="1">
      <c r="A71" s="98"/>
      <c r="B71" s="98"/>
      <c r="C71" s="133"/>
      <c r="D71" s="219">
        <v>16.3</v>
      </c>
      <c r="E71" s="129" t="s">
        <v>346</v>
      </c>
      <c r="F71" s="277">
        <v>0.2</v>
      </c>
      <c r="G71" s="130"/>
      <c r="H71" s="99"/>
    </row>
    <row r="72" spans="1:8" s="100" customFormat="1" ht="15.75" customHeight="1">
      <c r="A72" s="98"/>
      <c r="B72" s="98"/>
      <c r="C72" s="133">
        <v>17</v>
      </c>
      <c r="D72" s="219">
        <v>17</v>
      </c>
      <c r="E72" s="129" t="s">
        <v>302</v>
      </c>
      <c r="F72" s="277">
        <v>1</v>
      </c>
      <c r="G72" s="130"/>
      <c r="H72" s="99"/>
    </row>
    <row r="73" spans="1:8" s="100" customFormat="1" ht="15.75" customHeight="1">
      <c r="A73" s="98"/>
      <c r="B73" s="98"/>
      <c r="C73" s="133"/>
      <c r="D73" s="219">
        <v>17.100000000000001</v>
      </c>
      <c r="E73" s="129" t="s">
        <v>347</v>
      </c>
      <c r="F73" s="277">
        <v>0.4</v>
      </c>
      <c r="G73" s="130"/>
      <c r="H73" s="99"/>
    </row>
    <row r="74" spans="1:8" s="100" customFormat="1" ht="15.75" customHeight="1">
      <c r="A74" s="98"/>
      <c r="B74" s="98"/>
      <c r="C74" s="133"/>
      <c r="D74" s="219">
        <v>17.2</v>
      </c>
      <c r="E74" s="129" t="s">
        <v>348</v>
      </c>
      <c r="F74" s="277">
        <v>0.3</v>
      </c>
      <c r="G74" s="130"/>
      <c r="H74" s="99"/>
    </row>
    <row r="75" spans="1:8" s="100" customFormat="1" ht="15.75" customHeight="1">
      <c r="A75" s="98"/>
      <c r="B75" s="98"/>
      <c r="C75" s="133"/>
      <c r="D75" s="219">
        <v>17.3</v>
      </c>
      <c r="E75" s="129" t="s">
        <v>349</v>
      </c>
      <c r="F75" s="277">
        <v>0.3</v>
      </c>
      <c r="G75" s="130"/>
      <c r="H75" s="99"/>
    </row>
    <row r="76" spans="1:8" s="100" customFormat="1" ht="15.75" hidden="1" customHeight="1">
      <c r="A76" s="98"/>
      <c r="B76" s="98"/>
      <c r="C76" s="133">
        <v>18</v>
      </c>
      <c r="D76" s="219" t="e">
        <v>#N/A</v>
      </c>
      <c r="E76" s="129" t="e">
        <v>#N/A</v>
      </c>
      <c r="F76" s="277"/>
      <c r="G76" s="130"/>
      <c r="H76" s="99"/>
    </row>
    <row r="77" spans="1:8" s="100" customFormat="1" ht="15.75" customHeight="1">
      <c r="A77" s="98"/>
      <c r="B77" s="98"/>
      <c r="C77" s="133">
        <v>19</v>
      </c>
      <c r="D77" s="219">
        <v>19</v>
      </c>
      <c r="E77" s="129" t="s">
        <v>303</v>
      </c>
      <c r="F77" s="277">
        <v>1</v>
      </c>
      <c r="G77" s="130"/>
      <c r="H77" s="99"/>
    </row>
    <row r="78" spans="1:8" s="100" customFormat="1" ht="15.75" customHeight="1">
      <c r="A78" s="98"/>
      <c r="B78" s="98"/>
      <c r="C78" s="133"/>
      <c r="D78" s="219">
        <v>19.100000000000001</v>
      </c>
      <c r="E78" s="129" t="s">
        <v>350</v>
      </c>
      <c r="F78" s="277">
        <v>0.1</v>
      </c>
      <c r="G78" s="130"/>
      <c r="H78" s="99"/>
    </row>
    <row r="79" spans="1:8" s="100" customFormat="1" ht="15.75" customHeight="1">
      <c r="A79" s="98"/>
      <c r="B79" s="98"/>
      <c r="C79" s="133"/>
      <c r="D79" s="219">
        <v>19.2</v>
      </c>
      <c r="E79" s="129" t="s">
        <v>351</v>
      </c>
      <c r="F79" s="277">
        <v>0.4</v>
      </c>
      <c r="G79" s="130"/>
      <c r="H79" s="99"/>
    </row>
    <row r="80" spans="1:8" s="100" customFormat="1" ht="15.75" customHeight="1">
      <c r="A80" s="98"/>
      <c r="B80" s="98"/>
      <c r="C80" s="133"/>
      <c r="D80" s="219">
        <v>19.3</v>
      </c>
      <c r="E80" s="129" t="s">
        <v>352</v>
      </c>
      <c r="F80" s="277">
        <v>0.32</v>
      </c>
      <c r="G80" s="130"/>
      <c r="H80" s="99"/>
    </row>
    <row r="81" spans="1:8" s="100" customFormat="1" ht="15.75" customHeight="1">
      <c r="A81" s="98"/>
      <c r="B81" s="98"/>
      <c r="C81" s="133"/>
      <c r="D81" s="219">
        <v>19.399999999999999</v>
      </c>
      <c r="E81" s="129" t="s">
        <v>353</v>
      </c>
      <c r="F81" s="277">
        <v>0.18</v>
      </c>
      <c r="G81" s="130"/>
      <c r="H81" s="99"/>
    </row>
    <row r="82" spans="1:8" s="100" customFormat="1" ht="15.75" hidden="1" customHeight="1">
      <c r="A82" s="98"/>
      <c r="B82" s="98"/>
      <c r="C82" s="133">
        <v>20</v>
      </c>
      <c r="D82" s="219" t="e">
        <v>#N/A</v>
      </c>
      <c r="E82" s="129" t="e">
        <v>#N/A</v>
      </c>
      <c r="F82" s="277"/>
      <c r="G82" s="130"/>
      <c r="H82" s="99"/>
    </row>
    <row r="83" spans="1:8" s="100" customFormat="1" ht="15.75" hidden="1" customHeight="1">
      <c r="A83" s="98"/>
      <c r="B83" s="98"/>
      <c r="C83" s="133">
        <v>21</v>
      </c>
      <c r="D83" s="219" t="e">
        <v>#N/A</v>
      </c>
      <c r="E83" s="129" t="e">
        <v>#N/A</v>
      </c>
      <c r="F83" s="277"/>
      <c r="G83" s="130"/>
      <c r="H83" s="99"/>
    </row>
    <row r="84" spans="1:8" s="100" customFormat="1" ht="15.75" customHeight="1">
      <c r="A84" s="98"/>
      <c r="B84" s="98"/>
      <c r="C84" s="133">
        <v>22</v>
      </c>
      <c r="D84" s="219">
        <v>22</v>
      </c>
      <c r="E84" s="129" t="s">
        <v>304</v>
      </c>
      <c r="F84" s="277">
        <v>1</v>
      </c>
      <c r="G84" s="130"/>
      <c r="H84" s="99"/>
    </row>
    <row r="85" spans="1:8" s="100" customFormat="1" ht="15.75" customHeight="1">
      <c r="A85" s="98"/>
      <c r="B85" s="98"/>
      <c r="C85" s="133"/>
      <c r="D85" s="219">
        <v>22.1</v>
      </c>
      <c r="E85" s="129" t="s">
        <v>354</v>
      </c>
      <c r="F85" s="277">
        <v>0.5</v>
      </c>
      <c r="G85" s="130"/>
      <c r="H85" s="99"/>
    </row>
    <row r="86" spans="1:8" s="100" customFormat="1" ht="15.75" customHeight="1">
      <c r="A86" s="98"/>
      <c r="B86" s="98"/>
      <c r="C86" s="133"/>
      <c r="D86" s="219">
        <v>22.2</v>
      </c>
      <c r="E86" s="129" t="s">
        <v>355</v>
      </c>
      <c r="F86" s="277">
        <v>0.5</v>
      </c>
      <c r="G86" s="130"/>
      <c r="H86" s="99"/>
    </row>
    <row r="87" spans="1:8" s="100" customFormat="1" ht="15.75" hidden="1" customHeight="1">
      <c r="A87" s="98"/>
      <c r="B87" s="98"/>
      <c r="C87" s="133">
        <v>23</v>
      </c>
      <c r="D87" s="219" t="e">
        <v>#N/A</v>
      </c>
      <c r="E87" s="129" t="e">
        <v>#N/A</v>
      </c>
      <c r="F87" s="277"/>
      <c r="G87" s="130"/>
      <c r="H87" s="99"/>
    </row>
    <row r="88" spans="1:8" s="100" customFormat="1" ht="15.75" customHeight="1">
      <c r="A88" s="98"/>
      <c r="B88" s="98"/>
      <c r="C88" s="133">
        <v>24</v>
      </c>
      <c r="D88" s="219">
        <v>24</v>
      </c>
      <c r="E88" s="129" t="s">
        <v>305</v>
      </c>
      <c r="F88" s="277">
        <v>1</v>
      </c>
      <c r="G88" s="130"/>
      <c r="H88" s="99"/>
    </row>
    <row r="89" spans="1:8" s="100" customFormat="1" ht="15.75" customHeight="1">
      <c r="A89" s="98"/>
      <c r="B89" s="98"/>
      <c r="C89" s="133"/>
      <c r="D89" s="219">
        <v>24.1</v>
      </c>
      <c r="E89" s="129" t="s">
        <v>356</v>
      </c>
      <c r="F89" s="277">
        <v>0.4</v>
      </c>
      <c r="G89" s="130"/>
      <c r="H89" s="99"/>
    </row>
    <row r="90" spans="1:8" s="100" customFormat="1" ht="15.75" customHeight="1">
      <c r="A90" s="98"/>
      <c r="B90" s="98"/>
      <c r="C90" s="133"/>
      <c r="D90" s="219">
        <v>24.2</v>
      </c>
      <c r="E90" s="129" t="s">
        <v>357</v>
      </c>
      <c r="F90" s="277">
        <v>0.4</v>
      </c>
      <c r="G90" s="130"/>
      <c r="H90" s="99"/>
    </row>
    <row r="91" spans="1:8" s="100" customFormat="1" ht="15.75" customHeight="1">
      <c r="A91" s="98"/>
      <c r="B91" s="98"/>
      <c r="C91" s="133"/>
      <c r="D91" s="219">
        <v>24.3</v>
      </c>
      <c r="E91" s="129" t="s">
        <v>358</v>
      </c>
      <c r="F91" s="277">
        <v>0.2</v>
      </c>
      <c r="G91" s="130"/>
      <c r="H91" s="99"/>
    </row>
    <row r="92" spans="1:8" s="100" customFormat="1" ht="15.75" customHeight="1">
      <c r="A92" s="98"/>
      <c r="B92" s="98"/>
      <c r="C92" s="133">
        <v>25</v>
      </c>
      <c r="D92" s="219">
        <v>25</v>
      </c>
      <c r="E92" s="129" t="s">
        <v>306</v>
      </c>
      <c r="F92" s="277">
        <v>1</v>
      </c>
      <c r="G92" s="130"/>
      <c r="H92" s="99"/>
    </row>
    <row r="93" spans="1:8" s="100" customFormat="1" ht="15.75" customHeight="1">
      <c r="A93" s="98"/>
      <c r="B93" s="98"/>
      <c r="C93" s="133"/>
      <c r="D93" s="219">
        <v>25.1</v>
      </c>
      <c r="E93" s="129" t="s">
        <v>359</v>
      </c>
      <c r="F93" s="277">
        <v>0.4</v>
      </c>
      <c r="G93" s="130"/>
      <c r="H93" s="99"/>
    </row>
    <row r="94" spans="1:8" s="100" customFormat="1" ht="15.75" customHeight="1">
      <c r="A94" s="98"/>
      <c r="B94" s="98"/>
      <c r="C94" s="133"/>
      <c r="D94" s="219">
        <v>25.2</v>
      </c>
      <c r="E94" s="129" t="s">
        <v>360</v>
      </c>
      <c r="F94" s="277">
        <v>0.25</v>
      </c>
      <c r="G94" s="130"/>
      <c r="H94" s="99"/>
    </row>
    <row r="95" spans="1:8" s="100" customFormat="1" ht="15.75" customHeight="1">
      <c r="A95" s="98"/>
      <c r="B95" s="98"/>
      <c r="C95" s="133"/>
      <c r="D95" s="219">
        <v>25.3</v>
      </c>
      <c r="E95" s="129" t="s">
        <v>361</v>
      </c>
      <c r="F95" s="277">
        <v>0.33</v>
      </c>
      <c r="G95" s="130"/>
      <c r="H95" s="99"/>
    </row>
    <row r="96" spans="1:8" s="100" customFormat="1" ht="15.75" customHeight="1">
      <c r="A96" s="98"/>
      <c r="B96" s="98"/>
      <c r="C96" s="133"/>
      <c r="D96" s="219">
        <v>25.4</v>
      </c>
      <c r="E96" s="129" t="s">
        <v>362</v>
      </c>
      <c r="F96" s="277">
        <v>0.02</v>
      </c>
      <c r="G96" s="130"/>
      <c r="H96" s="99"/>
    </row>
    <row r="97" spans="1:8" s="100" customFormat="1" ht="15.75" customHeight="1">
      <c r="A97" s="98"/>
      <c r="B97" s="98"/>
      <c r="C97" s="133">
        <v>26</v>
      </c>
      <c r="D97" s="219">
        <v>26</v>
      </c>
      <c r="E97" s="129" t="s">
        <v>307</v>
      </c>
      <c r="F97" s="277">
        <v>1</v>
      </c>
      <c r="G97" s="130"/>
      <c r="H97" s="99"/>
    </row>
    <row r="98" spans="1:8" s="100" customFormat="1" ht="15.75" customHeight="1">
      <c r="A98" s="98"/>
      <c r="B98" s="98"/>
      <c r="C98" s="133"/>
      <c r="D98" s="219">
        <v>26.1</v>
      </c>
      <c r="E98" s="129" t="s">
        <v>363</v>
      </c>
      <c r="F98" s="277">
        <v>0.6</v>
      </c>
      <c r="G98" s="130"/>
      <c r="H98" s="99"/>
    </row>
    <row r="99" spans="1:8" s="100" customFormat="1" ht="15.75" customHeight="1">
      <c r="A99" s="98"/>
      <c r="B99" s="98"/>
      <c r="C99" s="133"/>
      <c r="D99" s="219">
        <v>26.2</v>
      </c>
      <c r="E99" s="129" t="s">
        <v>364</v>
      </c>
      <c r="F99" s="277">
        <v>0.4</v>
      </c>
      <c r="G99" s="130"/>
      <c r="H99" s="99"/>
    </row>
    <row r="100" spans="1:8" s="100" customFormat="1" ht="15.75" hidden="1" customHeight="1">
      <c r="A100" s="98"/>
      <c r="B100" s="98"/>
      <c r="C100" s="133">
        <v>27</v>
      </c>
      <c r="D100" s="219" t="e">
        <v>#N/A</v>
      </c>
      <c r="E100" s="129" t="e">
        <v>#N/A</v>
      </c>
      <c r="F100" s="277"/>
      <c r="G100" s="130"/>
      <c r="H100" s="99"/>
    </row>
    <row r="101" spans="1:8" s="100" customFormat="1" ht="15.75" customHeight="1">
      <c r="A101" s="98"/>
      <c r="B101" s="98"/>
      <c r="C101" s="133">
        <v>28</v>
      </c>
      <c r="D101" s="219">
        <v>28</v>
      </c>
      <c r="E101" s="129" t="s">
        <v>308</v>
      </c>
      <c r="F101" s="277">
        <v>1</v>
      </c>
      <c r="G101" s="130"/>
      <c r="H101" s="99"/>
    </row>
    <row r="102" spans="1:8" s="100" customFormat="1" ht="15.75" customHeight="1">
      <c r="A102" s="98"/>
      <c r="B102" s="98"/>
      <c r="C102" s="133"/>
      <c r="D102" s="219">
        <v>28.1</v>
      </c>
      <c r="E102" s="129" t="s">
        <v>365</v>
      </c>
      <c r="F102" s="277">
        <v>0.05</v>
      </c>
      <c r="G102" s="130"/>
      <c r="H102" s="99"/>
    </row>
    <row r="103" spans="1:8" s="100" customFormat="1" ht="15.75" customHeight="1">
      <c r="A103" s="98"/>
      <c r="B103" s="98"/>
      <c r="C103" s="133"/>
      <c r="D103" s="219">
        <v>28.2</v>
      </c>
      <c r="E103" s="129" t="s">
        <v>366</v>
      </c>
      <c r="F103" s="277">
        <v>0.4</v>
      </c>
      <c r="G103" s="130"/>
      <c r="H103" s="99"/>
    </row>
    <row r="104" spans="1:8" s="100" customFormat="1" ht="15.75" customHeight="1">
      <c r="A104" s="98"/>
      <c r="B104" s="98"/>
      <c r="C104" s="133"/>
      <c r="D104" s="219">
        <v>28.3</v>
      </c>
      <c r="E104" s="129" t="s">
        <v>367</v>
      </c>
      <c r="F104" s="277">
        <v>0.25</v>
      </c>
      <c r="G104" s="130"/>
      <c r="H104" s="99"/>
    </row>
    <row r="105" spans="1:8" s="100" customFormat="1" ht="15.75" customHeight="1">
      <c r="A105" s="98"/>
      <c r="B105" s="98"/>
      <c r="C105" s="133"/>
      <c r="D105" s="219">
        <v>28.4</v>
      </c>
      <c r="E105" s="129" t="s">
        <v>368</v>
      </c>
      <c r="F105" s="277">
        <v>0.3</v>
      </c>
      <c r="G105" s="130"/>
      <c r="H105" s="99"/>
    </row>
    <row r="106" spans="1:8" s="100" customFormat="1" ht="15.75" customHeight="1">
      <c r="A106" s="98"/>
      <c r="B106" s="98"/>
      <c r="C106" s="133">
        <v>29</v>
      </c>
      <c r="D106" s="219">
        <v>29</v>
      </c>
      <c r="E106" s="129" t="s">
        <v>309</v>
      </c>
      <c r="F106" s="277">
        <v>1</v>
      </c>
      <c r="G106" s="130"/>
      <c r="H106" s="99"/>
    </row>
    <row r="107" spans="1:8" s="100" customFormat="1" ht="15.75" customHeight="1">
      <c r="A107" s="98"/>
      <c r="B107" s="98"/>
      <c r="C107" s="133"/>
      <c r="D107" s="219">
        <v>29.1</v>
      </c>
      <c r="E107" s="129" t="s">
        <v>369</v>
      </c>
      <c r="F107" s="277">
        <v>0.4</v>
      </c>
      <c r="G107" s="130"/>
      <c r="H107" s="99"/>
    </row>
    <row r="108" spans="1:8" s="100" customFormat="1" ht="15.75" customHeight="1">
      <c r="A108" s="98"/>
      <c r="B108" s="98"/>
      <c r="C108" s="133"/>
      <c r="D108" s="219">
        <v>29.2</v>
      </c>
      <c r="E108" s="129" t="s">
        <v>370</v>
      </c>
      <c r="F108" s="277">
        <v>0.25</v>
      </c>
      <c r="G108" s="130"/>
      <c r="H108" s="99"/>
    </row>
    <row r="109" spans="1:8" s="100" customFormat="1" ht="15.75" customHeight="1">
      <c r="A109" s="98"/>
      <c r="B109" s="98"/>
      <c r="C109" s="133"/>
      <c r="D109" s="219">
        <v>29.3</v>
      </c>
      <c r="E109" s="129" t="s">
        <v>371</v>
      </c>
      <c r="F109" s="277">
        <v>0.25</v>
      </c>
      <c r="G109" s="130"/>
      <c r="H109" s="99"/>
    </row>
    <row r="110" spans="1:8" s="100" customFormat="1" ht="15.75" customHeight="1">
      <c r="A110" s="98"/>
      <c r="B110" s="98"/>
      <c r="C110" s="133"/>
      <c r="D110" s="219">
        <v>29.4</v>
      </c>
      <c r="E110" s="129" t="s">
        <v>372</v>
      </c>
      <c r="F110" s="277">
        <v>0.1</v>
      </c>
      <c r="G110" s="130"/>
      <c r="H110" s="99"/>
    </row>
    <row r="111" spans="1:8" ht="4" customHeight="1" thickBot="1">
      <c r="C111" s="134"/>
      <c r="D111" s="371" t="s">
        <v>264</v>
      </c>
      <c r="E111" s="131"/>
      <c r="F111" s="131"/>
      <c r="G111" s="278"/>
    </row>
    <row r="112" spans="1:8" ht="17" hidden="1" thickTop="1"/>
    <row r="113" ht="17" hidden="1" thickTop="1"/>
    <row r="114" ht="17" hidden="1" thickTop="1"/>
    <row r="115" ht="17" hidden="1" thickTop="1"/>
    <row r="116" ht="17" hidden="1" thickTop="1"/>
    <row r="117" ht="17" hidden="1" thickTop="1"/>
    <row r="118" ht="17" hidden="1" thickTop="1"/>
    <row r="119" ht="17" hidden="1" thickTop="1"/>
    <row r="120" ht="17" hidden="1" thickTop="1"/>
    <row r="121" ht="17" hidden="1" thickTop="1"/>
    <row r="122" ht="17" hidden="1" thickTop="1"/>
    <row r="123" ht="17" hidden="1" thickTop="1"/>
    <row r="124" ht="17" hidden="1" thickTop="1"/>
    <row r="125" ht="17" hidden="1" thickTop="1"/>
    <row r="126" ht="17" hidden="1" thickTop="1"/>
    <row r="127" ht="17" hidden="1" thickTop="1"/>
    <row r="128" ht="17" hidden="1" thickTop="1"/>
    <row r="129" ht="17" hidden="1" thickTop="1"/>
    <row r="130" ht="17" hidden="1" thickTop="1"/>
    <row r="131" ht="17" hidden="1" thickTop="1"/>
    <row r="132" ht="17" hidden="1" thickTop="1"/>
    <row r="133" ht="17" hidden="1" thickTop="1"/>
    <row r="134" ht="17" hidden="1" thickTop="1"/>
    <row r="135" ht="17" hidden="1" thickTop="1"/>
    <row r="136" ht="17" hidden="1" thickTop="1"/>
    <row r="137" ht="17" hidden="1" thickTop="1"/>
    <row r="138" ht="17" hidden="1" thickTop="1"/>
    <row r="139" ht="17" hidden="1" thickTop="1"/>
    <row r="140" ht="17" hidden="1" thickTop="1"/>
    <row r="141" ht="17" hidden="1" thickTop="1"/>
    <row r="142" ht="17" hidden="1" thickTop="1"/>
    <row r="143" ht="17" hidden="1" thickTop="1"/>
    <row r="144" ht="17" hidden="1" thickTop="1"/>
    <row r="145" ht="17" hidden="1" thickTop="1"/>
    <row r="146" ht="17" hidden="1" thickTop="1"/>
    <row r="147" ht="17" hidden="1" thickTop="1"/>
    <row r="148" ht="17" hidden="1" thickTop="1"/>
    <row r="149" ht="17" hidden="1" thickTop="1"/>
    <row r="150" ht="17" hidden="1" thickTop="1"/>
    <row r="151" ht="17" hidden="1" thickTop="1"/>
    <row r="152" ht="17" hidden="1" thickTop="1"/>
    <row r="153" ht="17" hidden="1" thickTop="1"/>
    <row r="154" ht="17" hidden="1" thickTop="1"/>
    <row r="155" ht="17" hidden="1" thickTop="1"/>
    <row r="156" ht="17" hidden="1" thickTop="1"/>
    <row r="157" ht="17" hidden="1" thickTop="1"/>
    <row r="158" ht="17" hidden="1" thickTop="1"/>
    <row r="159" ht="17" hidden="1" thickTop="1"/>
    <row r="160" ht="17" hidden="1" thickTop="1"/>
    <row r="161" ht="17" hidden="1" thickTop="1"/>
    <row r="162" ht="17" hidden="1" thickTop="1"/>
    <row r="163" ht="17" hidden="1" thickTop="1"/>
    <row r="164" ht="17" hidden="1" thickTop="1"/>
    <row r="165" ht="17" hidden="1" thickTop="1"/>
    <row r="166" ht="17" hidden="1" thickTop="1"/>
    <row r="167" ht="17" hidden="1" thickTop="1"/>
    <row r="168" ht="17" hidden="1" thickTop="1"/>
    <row r="169" ht="17" hidden="1" thickTop="1"/>
    <row r="170" ht="17" hidden="1" thickTop="1"/>
    <row r="171" ht="17" hidden="1" thickTop="1"/>
    <row r="172" ht="17" hidden="1" thickTop="1"/>
    <row r="173" ht="17" hidden="1" thickTop="1"/>
    <row r="174" ht="17" hidden="1" thickTop="1"/>
    <row r="175" ht="17" hidden="1" thickTop="1"/>
    <row r="176" ht="17" hidden="1" thickTop="1"/>
    <row r="177" ht="17" hidden="1" thickTop="1"/>
    <row r="178" ht="17" hidden="1" thickTop="1"/>
    <row r="179" ht="17" hidden="1" thickTop="1"/>
    <row r="180" ht="17" hidden="1" thickTop="1"/>
    <row r="181" ht="17" hidden="1" thickTop="1"/>
    <row r="182" ht="17" hidden="1" thickTop="1"/>
    <row r="183" ht="17" hidden="1" thickTop="1"/>
    <row r="184" ht="17" hidden="1" thickTop="1"/>
    <row r="185" ht="17" hidden="1" thickTop="1"/>
    <row r="186" ht="17" hidden="1" thickTop="1"/>
    <row r="187" ht="17" hidden="1" thickTop="1"/>
    <row r="188" ht="17" hidden="1" thickTop="1"/>
    <row r="189" ht="17" hidden="1" thickTop="1"/>
    <row r="190" ht="17" hidden="1" thickTop="1"/>
    <row r="191" ht="17" hidden="1" thickTop="1"/>
    <row r="192" ht="17" hidden="1" thickTop="1"/>
    <row r="193" ht="17" hidden="1" thickTop="1"/>
    <row r="194" ht="17" hidden="1" thickTop="1"/>
    <row r="195" ht="17" hidden="1" thickTop="1"/>
    <row r="196" ht="17" hidden="1" thickTop="1"/>
    <row r="197" ht="17" hidden="1" thickTop="1"/>
    <row r="198" ht="17" hidden="1" thickTop="1"/>
    <row r="199" ht="17" hidden="1" thickTop="1"/>
    <row r="200" ht="17" hidden="1" thickTop="1"/>
    <row r="201" ht="17" hidden="1" thickTop="1"/>
    <row r="202" ht="17" hidden="1" thickTop="1"/>
    <row r="203" ht="17" hidden="1" thickTop="1"/>
    <row r="204" ht="17" hidden="1" thickTop="1"/>
    <row r="205" ht="17" hidden="1" thickTop="1"/>
    <row r="206" ht="17" hidden="1" thickTop="1"/>
    <row r="207" ht="17" hidden="1" thickTop="1"/>
    <row r="208" ht="17" hidden="1" thickTop="1"/>
    <row r="209" ht="17" hidden="1" thickTop="1"/>
    <row r="210" ht="17" hidden="1" thickTop="1"/>
    <row r="211" ht="17" hidden="1" thickTop="1"/>
    <row r="212" ht="17" hidden="1" thickTop="1"/>
    <row r="213" ht="17" hidden="1" thickTop="1"/>
    <row r="214" ht="17" hidden="1" thickTop="1"/>
    <row r="215" ht="17" hidden="1" thickTop="1"/>
    <row r="216" ht="17" hidden="1" thickTop="1"/>
    <row r="217" ht="17" hidden="1" thickTop="1"/>
    <row r="218" ht="17" hidden="1" thickTop="1"/>
    <row r="219" ht="17" hidden="1" thickTop="1"/>
    <row r="220" ht="17" hidden="1" thickTop="1"/>
    <row r="221" ht="17" hidden="1" thickTop="1"/>
    <row r="222" ht="17" hidden="1" thickTop="1"/>
    <row r="223" ht="17" hidden="1" thickTop="1"/>
    <row r="224" ht="17" hidden="1" thickTop="1"/>
    <row r="225" ht="17" hidden="1" thickTop="1"/>
    <row r="226" ht="17" hidden="1" thickTop="1"/>
    <row r="227" ht="17" hidden="1" thickTop="1"/>
    <row r="228" ht="17" hidden="1" thickTop="1"/>
    <row r="229" ht="17" hidden="1" thickTop="1"/>
    <row r="230" ht="17" hidden="1" thickTop="1"/>
    <row r="231" ht="17" hidden="1" thickTop="1"/>
    <row r="232" ht="17" hidden="1" thickTop="1"/>
    <row r="233" ht="17" hidden="1" thickTop="1"/>
    <row r="234" ht="17" hidden="1" thickTop="1"/>
    <row r="235" ht="17" hidden="1" thickTop="1"/>
    <row r="236" ht="17" hidden="1" thickTop="1"/>
    <row r="237" ht="17" hidden="1" thickTop="1"/>
    <row r="238" ht="17" hidden="1" thickTop="1"/>
    <row r="239" ht="17" hidden="1" thickTop="1"/>
    <row r="240" ht="17" hidden="1" thickTop="1"/>
    <row r="241" ht="17" hidden="1" thickTop="1"/>
    <row r="242" ht="17" hidden="1" thickTop="1"/>
    <row r="243" ht="17" hidden="1" thickTop="1"/>
    <row r="244" ht="17" hidden="1" thickTop="1"/>
    <row r="245" ht="17" hidden="1" thickTop="1"/>
    <row r="246" ht="17" hidden="1" thickTop="1"/>
    <row r="247" ht="17" hidden="1" thickTop="1"/>
    <row r="248" ht="17" hidden="1" thickTop="1"/>
    <row r="249" ht="17" hidden="1" thickTop="1"/>
    <row r="250" ht="17" hidden="1" thickTop="1"/>
    <row r="251" ht="17" hidden="1" thickTop="1"/>
    <row r="252" ht="17" hidden="1" thickTop="1"/>
    <row r="253" ht="17" hidden="1" thickTop="1"/>
    <row r="254" ht="17" hidden="1" thickTop="1"/>
    <row r="255" ht="17" hidden="1" thickTop="1"/>
    <row r="256" ht="17" hidden="1" thickTop="1"/>
    <row r="257" ht="17" hidden="1" thickTop="1"/>
    <row r="258" ht="17" hidden="1" thickTop="1"/>
    <row r="259" ht="17" hidden="1" thickTop="1"/>
    <row r="260" ht="17" hidden="1" thickTop="1"/>
    <row r="261" ht="17" hidden="1" thickTop="1"/>
    <row r="262" ht="17" hidden="1" thickTop="1"/>
    <row r="263" ht="17" hidden="1" thickTop="1"/>
    <row r="264" ht="17" hidden="1" thickTop="1"/>
    <row r="265" ht="17" hidden="1" thickTop="1"/>
    <row r="266" ht="17" hidden="1" thickTop="1"/>
    <row r="267" ht="17" hidden="1" thickTop="1"/>
    <row r="268" ht="17" hidden="1" thickTop="1"/>
    <row r="269" ht="17" hidden="1" thickTop="1"/>
    <row r="270" ht="17" hidden="1" thickTop="1"/>
    <row r="271" ht="17" hidden="1" thickTop="1"/>
    <row r="272" ht="17" hidden="1" thickTop="1"/>
    <row r="273" ht="17" hidden="1" thickTop="1"/>
    <row r="274" ht="17" hidden="1" thickTop="1"/>
    <row r="275" ht="17" hidden="1" thickTop="1"/>
    <row r="276" ht="17" hidden="1" thickTop="1"/>
    <row r="277" ht="17" hidden="1" thickTop="1"/>
    <row r="278" ht="17" hidden="1" thickTop="1"/>
    <row r="279" ht="17" hidden="1" thickTop="1"/>
    <row r="280" ht="17" hidden="1" thickTop="1"/>
    <row r="281" ht="17" hidden="1" thickTop="1"/>
    <row r="282" ht="17" hidden="1" thickTop="1"/>
    <row r="283" ht="17" hidden="1" thickTop="1"/>
    <row r="284" ht="17" hidden="1" thickTop="1"/>
    <row r="285" ht="17" hidden="1" thickTop="1"/>
    <row r="286" ht="17" hidden="1" thickTop="1"/>
    <row r="287" ht="17" hidden="1" thickTop="1"/>
    <row r="288" ht="17" hidden="1" thickTop="1"/>
  </sheetData>
  <mergeCells count="15">
    <mergeCell ref="G16:G17"/>
    <mergeCell ref="D14:F14"/>
    <mergeCell ref="D16:D17"/>
    <mergeCell ref="E16:E17"/>
    <mergeCell ref="F16:F17"/>
    <mergeCell ref="C16:C17"/>
    <mergeCell ref="D9:F9"/>
    <mergeCell ref="D11:F11"/>
    <mergeCell ref="D13:F13"/>
    <mergeCell ref="D1:F1"/>
    <mergeCell ref="D2:F2"/>
    <mergeCell ref="D3:F3"/>
    <mergeCell ref="D4:F4"/>
    <mergeCell ref="D6:F6"/>
    <mergeCell ref="D7:F7"/>
  </mergeCells>
  <conditionalFormatting sqref="E36:G110">
    <cfRule type="expression" dxfId="492" priority="24" stopIfTrue="1">
      <formula>IF($D36-INT($D36)&gt;0,TRUE,FALSE)</formula>
    </cfRule>
  </conditionalFormatting>
  <conditionalFormatting sqref="D19:G110">
    <cfRule type="expression" dxfId="491" priority="9">
      <formula>IF($D19-INT($D19)=0,TRUE,FALSE)</formula>
    </cfRule>
    <cfRule type="expression" dxfId="490" priority="29" stopIfTrue="1">
      <formula>IF($D19-INT($D19)&gt;0,TRUE,FALSE)</formula>
    </cfRule>
  </conditionalFormatting>
  <conditionalFormatting sqref="D19:H110">
    <cfRule type="expression" dxfId="489" priority="2">
      <formula>ROW()=CELL("ROW")</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V43492"/>
  <sheetViews>
    <sheetView showGridLines="0" topLeftCell="F7" zoomScale="60" zoomScaleNormal="60" zoomScaleSheetLayoutView="55" workbookViewId="0">
      <selection activeCell="S199" sqref="S199"/>
    </sheetView>
  </sheetViews>
  <sheetFormatPr baseColWidth="10" defaultColWidth="13.1640625" defaultRowHeight="16"/>
  <cols>
    <col min="1" max="1" width="3.5" style="64" bestFit="1" customWidth="1"/>
    <col min="2" max="2" width="6" style="41" customWidth="1"/>
    <col min="3" max="3" width="15.5" style="41" customWidth="1"/>
    <col min="4" max="4" width="26.83203125" style="41" customWidth="1"/>
    <col min="5" max="5" width="37.1640625" style="41" customWidth="1"/>
    <col min="6" max="7" width="14.6640625" style="41" customWidth="1"/>
    <col min="8" max="8" width="19.1640625" style="41" customWidth="1"/>
    <col min="9" max="9" width="32.83203125" style="41" customWidth="1"/>
    <col min="10" max="10" width="19.5" style="41" customWidth="1"/>
    <col min="11" max="11" width="18.83203125" style="41" customWidth="1"/>
    <col min="12" max="12" width="11.83203125" style="41" hidden="1" customWidth="1"/>
    <col min="13" max="13" width="19.83203125" style="41" customWidth="1"/>
    <col min="14" max="14" width="17.5" style="41" customWidth="1"/>
    <col min="15" max="15" width="22.83203125" style="41" customWidth="1"/>
    <col min="16" max="16" width="25.33203125" style="41" customWidth="1"/>
    <col min="17" max="17" width="15.83203125" style="41" customWidth="1"/>
    <col min="18" max="18" width="18.5" style="41" customWidth="1"/>
    <col min="19" max="19" width="20.6640625" style="41" customWidth="1"/>
    <col min="20" max="20" width="24.5" style="41" customWidth="1"/>
    <col min="21" max="21" width="23" style="41" customWidth="1"/>
    <col min="22" max="22" width="2.6640625" style="397" customWidth="1"/>
    <col min="23" max="16384" width="13.1640625" style="41"/>
  </cols>
  <sheetData>
    <row r="1" spans="1:22" s="120" customFormat="1" ht="18">
      <c r="A1" s="115"/>
      <c r="B1" s="573" t="s">
        <v>0</v>
      </c>
      <c r="C1" s="573"/>
      <c r="D1" s="573"/>
      <c r="E1" s="573"/>
      <c r="F1" s="573"/>
      <c r="G1" s="573"/>
      <c r="H1" s="573"/>
      <c r="I1" s="573"/>
      <c r="J1" s="573"/>
      <c r="K1" s="573"/>
      <c r="L1" s="573"/>
      <c r="M1" s="573"/>
      <c r="N1" s="573"/>
      <c r="O1" s="573"/>
      <c r="P1" s="573"/>
      <c r="Q1" s="573"/>
      <c r="R1" s="573"/>
      <c r="S1" s="573"/>
      <c r="T1" s="573"/>
      <c r="U1" s="573"/>
      <c r="V1" s="393"/>
    </row>
    <row r="2" spans="1:22" s="120" customFormat="1" ht="18">
      <c r="A2" s="115"/>
      <c r="B2" s="573" t="s">
        <v>1</v>
      </c>
      <c r="C2" s="573"/>
      <c r="D2" s="573"/>
      <c r="E2" s="573"/>
      <c r="F2" s="573"/>
      <c r="G2" s="573"/>
      <c r="H2" s="573"/>
      <c r="I2" s="573"/>
      <c r="J2" s="573"/>
      <c r="K2" s="573"/>
      <c r="L2" s="573"/>
      <c r="M2" s="573"/>
      <c r="N2" s="573"/>
      <c r="O2" s="573"/>
      <c r="P2" s="573"/>
      <c r="Q2" s="573"/>
      <c r="R2" s="573"/>
      <c r="S2" s="573"/>
      <c r="T2" s="573"/>
      <c r="U2" s="573"/>
      <c r="V2" s="393"/>
    </row>
    <row r="3" spans="1:22" s="120" customFormat="1" ht="18">
      <c r="A3" s="115"/>
      <c r="B3" s="573" t="s">
        <v>203</v>
      </c>
      <c r="C3" s="573"/>
      <c r="D3" s="573"/>
      <c r="E3" s="573"/>
      <c r="F3" s="573"/>
      <c r="G3" s="573"/>
      <c r="H3" s="573"/>
      <c r="I3" s="573"/>
      <c r="J3" s="573"/>
      <c r="K3" s="573"/>
      <c r="L3" s="573"/>
      <c r="M3" s="573"/>
      <c r="N3" s="573"/>
      <c r="O3" s="573"/>
      <c r="P3" s="573"/>
      <c r="Q3" s="573"/>
      <c r="R3" s="573"/>
      <c r="S3" s="573"/>
      <c r="T3" s="573"/>
      <c r="U3" s="573"/>
      <c r="V3" s="393"/>
    </row>
    <row r="4" spans="1:22" s="120" customFormat="1" ht="18">
      <c r="A4" s="115"/>
      <c r="B4" s="573" t="s">
        <v>199</v>
      </c>
      <c r="C4" s="573"/>
      <c r="D4" s="573"/>
      <c r="E4" s="573"/>
      <c r="F4" s="573"/>
      <c r="G4" s="573"/>
      <c r="H4" s="573"/>
      <c r="I4" s="573"/>
      <c r="J4" s="573"/>
      <c r="K4" s="573"/>
      <c r="L4" s="573"/>
      <c r="M4" s="573"/>
      <c r="N4" s="573"/>
      <c r="O4" s="573"/>
      <c r="P4" s="573"/>
      <c r="Q4" s="573"/>
      <c r="R4" s="573"/>
      <c r="S4" s="573"/>
      <c r="T4" s="573"/>
      <c r="U4" s="573"/>
      <c r="V4" s="393"/>
    </row>
    <row r="5" spans="1:22" s="120" customFormat="1" ht="18">
      <c r="A5" s="115"/>
      <c r="B5" s="116"/>
      <c r="C5" s="36"/>
      <c r="D5" s="36"/>
      <c r="E5" s="117"/>
      <c r="F5" s="117"/>
      <c r="G5" s="117"/>
      <c r="H5" s="117"/>
      <c r="I5" s="117"/>
      <c r="J5" s="117"/>
      <c r="K5" s="118"/>
      <c r="L5" s="118"/>
      <c r="M5" s="118"/>
      <c r="N5" s="118"/>
      <c r="O5" s="119"/>
      <c r="P5" s="119"/>
      <c r="Q5" s="119"/>
      <c r="R5" s="119"/>
      <c r="S5" s="119"/>
      <c r="T5" s="118"/>
      <c r="V5" s="394"/>
    </row>
    <row r="6" spans="1:22" s="120" customFormat="1" ht="18">
      <c r="A6" s="115"/>
      <c r="B6" s="573" t="s">
        <v>204</v>
      </c>
      <c r="C6" s="573"/>
      <c r="D6" s="573"/>
      <c r="E6" s="573"/>
      <c r="F6" s="573"/>
      <c r="G6" s="573"/>
      <c r="H6" s="573"/>
      <c r="I6" s="573"/>
      <c r="J6" s="573"/>
      <c r="K6" s="573"/>
      <c r="L6" s="573"/>
      <c r="M6" s="573"/>
      <c r="N6" s="573"/>
      <c r="O6" s="573"/>
      <c r="P6" s="573"/>
      <c r="Q6" s="573"/>
      <c r="R6" s="573"/>
      <c r="S6" s="573"/>
      <c r="T6" s="573"/>
      <c r="U6" s="573"/>
      <c r="V6" s="393"/>
    </row>
    <row r="7" spans="1:22" s="120" customFormat="1" ht="18">
      <c r="A7" s="115"/>
      <c r="B7" s="573" t="s">
        <v>291</v>
      </c>
      <c r="C7" s="573"/>
      <c r="D7" s="573"/>
      <c r="E7" s="573"/>
      <c r="F7" s="573"/>
      <c r="G7" s="573"/>
      <c r="H7" s="573"/>
      <c r="I7" s="573"/>
      <c r="J7" s="573"/>
      <c r="K7" s="573"/>
      <c r="L7" s="573"/>
      <c r="M7" s="573"/>
      <c r="N7" s="573"/>
      <c r="O7" s="573"/>
      <c r="P7" s="573"/>
      <c r="Q7" s="573"/>
      <c r="R7" s="573"/>
      <c r="S7" s="573"/>
      <c r="T7" s="573"/>
      <c r="U7" s="573"/>
      <c r="V7" s="393"/>
    </row>
    <row r="8" spans="1:22" s="120" customFormat="1" ht="18">
      <c r="A8" s="115"/>
      <c r="B8" s="116"/>
      <c r="C8" s="36"/>
      <c r="D8" s="36"/>
      <c r="E8" s="117"/>
      <c r="F8" s="117"/>
      <c r="G8" s="117"/>
      <c r="H8" s="117"/>
      <c r="I8" s="117"/>
      <c r="J8" s="117"/>
      <c r="K8" s="118"/>
      <c r="L8" s="118"/>
      <c r="M8" s="118"/>
      <c r="N8" s="118"/>
      <c r="O8" s="119"/>
      <c r="P8" s="119"/>
      <c r="Q8" s="119"/>
      <c r="R8" s="119"/>
      <c r="S8" s="119"/>
      <c r="T8" s="118"/>
      <c r="V8" s="394"/>
    </row>
    <row r="9" spans="1:22" s="120" customFormat="1" ht="18">
      <c r="A9" s="115"/>
      <c r="B9" s="573" t="s">
        <v>606</v>
      </c>
      <c r="C9" s="573"/>
      <c r="D9" s="573"/>
      <c r="E9" s="573"/>
      <c r="F9" s="573"/>
      <c r="G9" s="573"/>
      <c r="H9" s="573"/>
      <c r="I9" s="573"/>
      <c r="J9" s="573"/>
      <c r="K9" s="573"/>
      <c r="L9" s="573"/>
      <c r="M9" s="573"/>
      <c r="N9" s="573"/>
      <c r="O9" s="573"/>
      <c r="P9" s="573"/>
      <c r="Q9" s="573"/>
      <c r="R9" s="573"/>
      <c r="S9" s="573"/>
      <c r="T9" s="573"/>
      <c r="U9" s="573"/>
      <c r="V9" s="393"/>
    </row>
    <row r="10" spans="1:22" s="120" customFormat="1" ht="18">
      <c r="A10" s="115"/>
      <c r="B10" s="116"/>
      <c r="C10" s="121"/>
      <c r="D10" s="121"/>
      <c r="E10" s="117"/>
      <c r="F10" s="117"/>
      <c r="G10" s="117"/>
      <c r="H10" s="117"/>
      <c r="I10" s="117"/>
      <c r="J10" s="117"/>
      <c r="K10" s="118"/>
      <c r="L10" s="118"/>
      <c r="M10" s="118"/>
      <c r="N10" s="118"/>
      <c r="O10" s="117"/>
      <c r="P10" s="117"/>
      <c r="Q10" s="117"/>
      <c r="R10" s="117"/>
      <c r="S10" s="117"/>
      <c r="T10" s="118"/>
      <c r="V10" s="394"/>
    </row>
    <row r="11" spans="1:22" s="120" customFormat="1" ht="18">
      <c r="A11" s="115"/>
      <c r="B11" s="573" t="s">
        <v>607</v>
      </c>
      <c r="C11" s="573"/>
      <c r="D11" s="573"/>
      <c r="E11" s="573"/>
      <c r="F11" s="573"/>
      <c r="G11" s="573"/>
      <c r="H11" s="573"/>
      <c r="I11" s="573"/>
      <c r="J11" s="573"/>
      <c r="K11" s="573"/>
      <c r="L11" s="573"/>
      <c r="M11" s="573"/>
      <c r="N11" s="573"/>
      <c r="O11" s="573"/>
      <c r="P11" s="573"/>
      <c r="Q11" s="573"/>
      <c r="R11" s="573"/>
      <c r="S11" s="573"/>
      <c r="T11" s="573"/>
      <c r="U11" s="573"/>
      <c r="V11" s="393"/>
    </row>
    <row r="12" spans="1:22" s="120" customFormat="1" ht="18">
      <c r="A12" s="115"/>
      <c r="B12" s="116"/>
      <c r="C12" s="121"/>
      <c r="D12" s="121"/>
      <c r="E12" s="117"/>
      <c r="F12" s="117"/>
      <c r="G12" s="117"/>
      <c r="H12" s="117"/>
      <c r="I12" s="117"/>
      <c r="J12" s="117"/>
      <c r="K12" s="118"/>
      <c r="L12" s="118"/>
      <c r="M12" s="118"/>
      <c r="N12" s="118"/>
      <c r="O12" s="117"/>
      <c r="P12" s="117"/>
      <c r="Q12" s="117"/>
      <c r="R12" s="117"/>
      <c r="S12" s="117"/>
      <c r="T12" s="118"/>
      <c r="V12" s="394"/>
    </row>
    <row r="13" spans="1:22" s="120" customFormat="1" ht="18">
      <c r="A13" s="115"/>
      <c r="B13" s="580" t="s">
        <v>80</v>
      </c>
      <c r="C13" s="580"/>
      <c r="D13" s="580"/>
      <c r="E13" s="580"/>
      <c r="F13" s="580"/>
      <c r="G13" s="580"/>
      <c r="H13" s="580"/>
      <c r="I13" s="580"/>
      <c r="J13" s="580"/>
      <c r="K13" s="580"/>
      <c r="L13" s="580"/>
      <c r="M13" s="580"/>
      <c r="N13" s="580"/>
      <c r="O13" s="580"/>
      <c r="P13" s="580"/>
      <c r="Q13" s="580"/>
      <c r="R13" s="580"/>
      <c r="S13" s="580"/>
      <c r="T13" s="580"/>
      <c r="U13" s="580"/>
      <c r="V13" s="395"/>
    </row>
    <row r="14" spans="1:22" s="120" customFormat="1" ht="18">
      <c r="A14" s="115"/>
      <c r="B14" s="580" t="s">
        <v>56</v>
      </c>
      <c r="C14" s="580"/>
      <c r="D14" s="580"/>
      <c r="E14" s="580"/>
      <c r="F14" s="580"/>
      <c r="G14" s="580"/>
      <c r="H14" s="580"/>
      <c r="I14" s="580"/>
      <c r="J14" s="580"/>
      <c r="K14" s="580"/>
      <c r="L14" s="580"/>
      <c r="M14" s="580"/>
      <c r="N14" s="580"/>
      <c r="O14" s="580"/>
      <c r="P14" s="580"/>
      <c r="Q14" s="580"/>
      <c r="R14" s="580"/>
      <c r="S14" s="580"/>
      <c r="T14" s="580"/>
      <c r="U14" s="580"/>
      <c r="V14" s="395"/>
    </row>
    <row r="15" spans="1:22" s="40" customFormat="1" ht="14" thickBot="1">
      <c r="A15" s="35"/>
      <c r="B15" s="42"/>
      <c r="C15" s="42"/>
      <c r="D15" s="42"/>
      <c r="E15" s="37"/>
      <c r="F15" s="37"/>
      <c r="G15" s="37"/>
      <c r="H15" s="37"/>
      <c r="I15" s="37"/>
      <c r="J15" s="37"/>
      <c r="K15" s="38"/>
      <c r="L15" s="38"/>
      <c r="M15" s="38"/>
      <c r="N15" s="38"/>
      <c r="O15" s="39"/>
      <c r="P15" s="39"/>
      <c r="Q15" s="39"/>
      <c r="R15" s="39"/>
      <c r="S15" s="39"/>
      <c r="V15" s="392"/>
    </row>
    <row r="16" spans="1:22" s="40" customFormat="1" ht="13">
      <c r="A16" s="35"/>
      <c r="C16" s="43"/>
      <c r="H16" s="44"/>
      <c r="K16" s="45"/>
      <c r="L16" s="45"/>
      <c r="M16" s="45"/>
      <c r="N16" s="45"/>
      <c r="O16" s="71"/>
      <c r="P16" s="338" t="s">
        <v>71</v>
      </c>
      <c r="Q16" s="339" t="s">
        <v>70</v>
      </c>
      <c r="V16" s="392"/>
    </row>
    <row r="17" spans="1:22" s="40" customFormat="1" ht="14" thickBot="1">
      <c r="A17" s="35"/>
      <c r="B17" s="46"/>
      <c r="C17" s="47"/>
      <c r="D17" s="48"/>
      <c r="E17" s="48"/>
      <c r="F17" s="48"/>
      <c r="G17" s="44"/>
      <c r="H17" s="44"/>
      <c r="O17" s="72"/>
      <c r="P17" s="340">
        <v>29221</v>
      </c>
      <c r="Q17" s="341">
        <v>44242</v>
      </c>
      <c r="V17" s="392"/>
    </row>
    <row r="18" spans="1:22" s="40" customFormat="1" ht="13">
      <c r="A18" s="35"/>
      <c r="B18" s="49"/>
      <c r="C18" s="50"/>
      <c r="D18" s="49"/>
      <c r="E18" s="49"/>
      <c r="F18" s="49"/>
      <c r="G18" s="44"/>
      <c r="H18" s="44"/>
      <c r="O18" s="70"/>
      <c r="V18" s="392"/>
    </row>
    <row r="19" spans="1:22" s="40" customFormat="1" ht="13">
      <c r="A19" s="35"/>
      <c r="B19" s="51"/>
      <c r="C19" s="51"/>
      <c r="D19" s="51"/>
      <c r="E19" s="51"/>
      <c r="F19" s="51"/>
      <c r="G19" s="51"/>
      <c r="H19" s="51"/>
      <c r="I19" s="51"/>
      <c r="J19" s="51"/>
      <c r="K19" s="51"/>
      <c r="L19" s="51"/>
      <c r="M19" s="51"/>
      <c r="N19" s="51"/>
      <c r="O19" s="51"/>
      <c r="P19" s="51"/>
      <c r="Q19" s="51"/>
      <c r="R19" s="51"/>
      <c r="S19" s="51"/>
      <c r="T19" s="51"/>
      <c r="U19" s="51"/>
      <c r="V19" s="396"/>
    </row>
    <row r="20" spans="1:22" s="52" customFormat="1" ht="24" thickBot="1">
      <c r="A20" s="429">
        <v>1</v>
      </c>
      <c r="B20" s="618" t="s">
        <v>51</v>
      </c>
      <c r="C20" s="618"/>
      <c r="D20" s="618"/>
      <c r="E20" s="430">
        <v>1</v>
      </c>
      <c r="F20" s="431" t="s">
        <v>293</v>
      </c>
      <c r="G20" s="432"/>
      <c r="H20" s="432"/>
      <c r="I20" s="431"/>
      <c r="J20" s="431"/>
      <c r="K20" s="433"/>
      <c r="L20" s="433"/>
      <c r="M20" s="433"/>
      <c r="N20" s="432"/>
      <c r="O20" s="432"/>
      <c r="P20" s="434"/>
      <c r="Q20" s="434"/>
      <c r="R20" s="434"/>
      <c r="S20" s="434"/>
      <c r="T20" s="435"/>
    </row>
    <row r="21" spans="1:22" s="40" customFormat="1" ht="15.75" customHeight="1">
      <c r="A21" s="436"/>
      <c r="B21" s="624" t="s">
        <v>57</v>
      </c>
      <c r="C21" s="425" t="s">
        <v>58</v>
      </c>
      <c r="D21" s="334" t="s">
        <v>17</v>
      </c>
      <c r="E21" s="334"/>
      <c r="F21" s="334" t="s">
        <v>59</v>
      </c>
      <c r="G21" s="335"/>
      <c r="H21" s="619" t="s">
        <v>60</v>
      </c>
      <c r="I21" s="619" t="s">
        <v>18</v>
      </c>
      <c r="J21" s="619" t="s">
        <v>61</v>
      </c>
      <c r="K21" s="619" t="s">
        <v>62</v>
      </c>
      <c r="L21" s="425"/>
      <c r="M21" s="619" t="s">
        <v>63</v>
      </c>
      <c r="N21" s="620" t="s">
        <v>64</v>
      </c>
      <c r="O21" s="619" t="s">
        <v>216</v>
      </c>
      <c r="P21" s="622" t="s">
        <v>65</v>
      </c>
      <c r="Q21" s="623"/>
      <c r="R21" s="557" t="s">
        <v>279</v>
      </c>
      <c r="S21" s="626" t="s">
        <v>280</v>
      </c>
      <c r="T21" s="574" t="s">
        <v>22</v>
      </c>
      <c r="U21" s="575"/>
      <c r="V21" s="437"/>
    </row>
    <row r="22" spans="1:22" s="40" customFormat="1" ht="100" customHeight="1">
      <c r="A22" s="436"/>
      <c r="B22" s="625"/>
      <c r="C22" s="426" t="s">
        <v>66</v>
      </c>
      <c r="D22" s="336" t="s">
        <v>3</v>
      </c>
      <c r="E22" s="336" t="s">
        <v>19</v>
      </c>
      <c r="F22" s="336" t="s">
        <v>67</v>
      </c>
      <c r="G22" s="337" t="s">
        <v>68</v>
      </c>
      <c r="H22" s="604"/>
      <c r="I22" s="604"/>
      <c r="J22" s="604"/>
      <c r="K22" s="604"/>
      <c r="L22" s="426"/>
      <c r="M22" s="604"/>
      <c r="N22" s="621"/>
      <c r="O22" s="604"/>
      <c r="P22" s="426" t="s">
        <v>213</v>
      </c>
      <c r="Q22" s="336" t="s">
        <v>83</v>
      </c>
      <c r="R22" s="558"/>
      <c r="S22" s="627"/>
      <c r="T22" s="576"/>
      <c r="U22" s="577"/>
      <c r="V22" s="437"/>
    </row>
    <row r="23" spans="1:22" s="40" customFormat="1" ht="13">
      <c r="A23" s="436"/>
      <c r="B23" s="53"/>
      <c r="C23" s="54"/>
      <c r="D23" s="54"/>
      <c r="E23" s="54"/>
      <c r="F23" s="54"/>
      <c r="G23" s="54"/>
      <c r="H23" s="54"/>
      <c r="I23" s="54"/>
      <c r="J23" s="54"/>
      <c r="K23" s="54"/>
      <c r="L23" s="54"/>
      <c r="M23" s="54"/>
      <c r="N23" s="54"/>
      <c r="O23" s="54"/>
      <c r="P23" s="54"/>
      <c r="Q23" s="54"/>
      <c r="R23" s="438"/>
      <c r="S23" s="439"/>
      <c r="T23" s="440"/>
      <c r="U23" s="55"/>
    </row>
    <row r="24" spans="1:22" s="58" customFormat="1" ht="102" customHeight="1">
      <c r="A24" s="441" t="s">
        <v>69</v>
      </c>
      <c r="B24" s="56">
        <v>1</v>
      </c>
      <c r="C24" s="349" t="s">
        <v>498</v>
      </c>
      <c r="D24" s="349" t="s">
        <v>499</v>
      </c>
      <c r="E24" s="349" t="s">
        <v>500</v>
      </c>
      <c r="F24" s="349" t="s">
        <v>376</v>
      </c>
      <c r="G24" s="350">
        <v>0.35</v>
      </c>
      <c r="H24" s="350" t="s">
        <v>25</v>
      </c>
      <c r="I24" s="351" t="s">
        <v>314</v>
      </c>
      <c r="J24" s="352">
        <v>38912</v>
      </c>
      <c r="K24" s="471">
        <v>12.1666667</v>
      </c>
      <c r="L24" s="390">
        <v>11</v>
      </c>
      <c r="M24" s="352">
        <v>39980</v>
      </c>
      <c r="N24" s="365">
        <v>23.4666666</v>
      </c>
      <c r="O24" s="355">
        <v>1134.51</v>
      </c>
      <c r="P24" s="274">
        <v>397.07849999999996</v>
      </c>
      <c r="Q24" s="442">
        <v>397.07850000000002</v>
      </c>
      <c r="R24" s="391" t="s">
        <v>237</v>
      </c>
      <c r="S24" s="391" t="s">
        <v>283</v>
      </c>
      <c r="T24" s="578"/>
      <c r="U24" s="579"/>
      <c r="V24" s="443"/>
    </row>
    <row r="25" spans="1:22" s="58" customFormat="1" ht="45.75" customHeight="1">
      <c r="A25" s="441" t="s">
        <v>608</v>
      </c>
      <c r="B25" s="559">
        <v>2</v>
      </c>
      <c r="C25" s="561" t="s">
        <v>474</v>
      </c>
      <c r="D25" s="561" t="s">
        <v>501</v>
      </c>
      <c r="E25" s="561" t="s">
        <v>502</v>
      </c>
      <c r="F25" s="353" t="s">
        <v>376</v>
      </c>
      <c r="G25" s="350">
        <v>0.75</v>
      </c>
      <c r="H25" s="563" t="s">
        <v>25</v>
      </c>
      <c r="I25" s="351" t="s">
        <v>314</v>
      </c>
      <c r="J25" s="565">
        <v>38691</v>
      </c>
      <c r="K25" s="567">
        <v>3.0333332999999998</v>
      </c>
      <c r="L25" s="390">
        <v>12</v>
      </c>
      <c r="M25" s="565">
        <v>40057</v>
      </c>
      <c r="N25" s="569">
        <v>42.533333399999997</v>
      </c>
      <c r="O25" s="355">
        <v>4420.34</v>
      </c>
      <c r="P25" s="274">
        <v>3315.2550000000001</v>
      </c>
      <c r="Q25" s="442">
        <v>3315.2550000000001</v>
      </c>
      <c r="R25" s="391" t="s">
        <v>236</v>
      </c>
      <c r="S25" s="391" t="s">
        <v>283</v>
      </c>
      <c r="T25" s="578"/>
      <c r="U25" s="579"/>
      <c r="V25" s="443"/>
    </row>
    <row r="26" spans="1:22" s="58" customFormat="1" ht="57.75" customHeight="1">
      <c r="A26" s="441" t="s">
        <v>609</v>
      </c>
      <c r="B26" s="560"/>
      <c r="C26" s="562"/>
      <c r="D26" s="562"/>
      <c r="E26" s="562"/>
      <c r="F26" s="349" t="s">
        <v>376</v>
      </c>
      <c r="G26" s="350">
        <v>0.125</v>
      </c>
      <c r="H26" s="564"/>
      <c r="I26" s="351" t="s">
        <v>311</v>
      </c>
      <c r="J26" s="566"/>
      <c r="K26" s="568"/>
      <c r="L26" s="390">
        <v>10</v>
      </c>
      <c r="M26" s="566"/>
      <c r="N26" s="570"/>
      <c r="O26" s="355">
        <v>4420.34</v>
      </c>
      <c r="P26" s="274">
        <v>552.54250000000002</v>
      </c>
      <c r="Q26" s="442">
        <v>552.54250000000002</v>
      </c>
      <c r="R26" s="391" t="s">
        <v>236</v>
      </c>
      <c r="S26" s="391" t="s">
        <v>283</v>
      </c>
      <c r="T26" s="578"/>
      <c r="U26" s="579"/>
      <c r="V26" s="443"/>
    </row>
    <row r="27" spans="1:22" s="58" customFormat="1" ht="61.5" customHeight="1">
      <c r="A27" s="441" t="s">
        <v>610</v>
      </c>
      <c r="B27" s="559">
        <v>3</v>
      </c>
      <c r="C27" s="561" t="s">
        <v>474</v>
      </c>
      <c r="D27" s="561" t="s">
        <v>503</v>
      </c>
      <c r="E27" s="571" t="s">
        <v>504</v>
      </c>
      <c r="F27" s="354" t="s">
        <v>376</v>
      </c>
      <c r="G27" s="350">
        <v>0.125</v>
      </c>
      <c r="H27" s="563" t="s">
        <v>25</v>
      </c>
      <c r="I27" s="351" t="s">
        <v>311</v>
      </c>
      <c r="J27" s="565">
        <v>38691</v>
      </c>
      <c r="K27" s="567">
        <v>0.86666670000000001</v>
      </c>
      <c r="L27" s="390">
        <v>13</v>
      </c>
      <c r="M27" s="565">
        <v>40162</v>
      </c>
      <c r="N27" s="569">
        <v>48.2</v>
      </c>
      <c r="O27" s="355">
        <v>6037.42</v>
      </c>
      <c r="P27" s="274">
        <v>754.67750000000001</v>
      </c>
      <c r="Q27" s="442">
        <v>754.67750000000001</v>
      </c>
      <c r="R27" s="391" t="s">
        <v>236</v>
      </c>
      <c r="S27" s="391" t="s">
        <v>283</v>
      </c>
      <c r="T27" s="578"/>
      <c r="U27" s="579"/>
      <c r="V27" s="443"/>
    </row>
    <row r="28" spans="1:22" s="58" customFormat="1" ht="56.25" customHeight="1">
      <c r="A28" s="441" t="s">
        <v>611</v>
      </c>
      <c r="B28" s="560"/>
      <c r="C28" s="562"/>
      <c r="D28" s="562"/>
      <c r="E28" s="572"/>
      <c r="F28" s="354" t="s">
        <v>376</v>
      </c>
      <c r="G28" s="350">
        <v>0.75</v>
      </c>
      <c r="H28" s="564"/>
      <c r="I28" s="351" t="s">
        <v>314</v>
      </c>
      <c r="J28" s="566"/>
      <c r="K28" s="568"/>
      <c r="L28" s="390">
        <v>10</v>
      </c>
      <c r="M28" s="566"/>
      <c r="N28" s="570"/>
      <c r="O28" s="355">
        <v>6037.42</v>
      </c>
      <c r="P28" s="274">
        <v>4528.0650000000005</v>
      </c>
      <c r="Q28" s="442">
        <v>4528.0649999999996</v>
      </c>
      <c r="R28" s="391" t="s">
        <v>236</v>
      </c>
      <c r="S28" s="391" t="s">
        <v>283</v>
      </c>
      <c r="T28" s="578"/>
      <c r="U28" s="579"/>
      <c r="V28" s="443"/>
    </row>
    <row r="29" spans="1:22" s="58" customFormat="1" ht="121.5" customHeight="1">
      <c r="A29" s="441" t="s">
        <v>612</v>
      </c>
      <c r="B29" s="68">
        <v>4</v>
      </c>
      <c r="C29" s="354" t="s">
        <v>505</v>
      </c>
      <c r="D29" s="354" t="s">
        <v>506</v>
      </c>
      <c r="E29" s="472" t="s">
        <v>507</v>
      </c>
      <c r="F29" s="354" t="s">
        <v>376</v>
      </c>
      <c r="G29" s="350">
        <v>0.9</v>
      </c>
      <c r="H29" s="350" t="s">
        <v>25</v>
      </c>
      <c r="I29" s="351" t="s">
        <v>310</v>
      </c>
      <c r="J29" s="352">
        <v>42933</v>
      </c>
      <c r="K29" s="389"/>
      <c r="L29" s="390">
        <v>14</v>
      </c>
      <c r="M29" s="352">
        <v>43131</v>
      </c>
      <c r="N29" s="365">
        <v>6.6333333000000003</v>
      </c>
      <c r="O29" s="355">
        <v>655</v>
      </c>
      <c r="P29" s="274">
        <v>589.5</v>
      </c>
      <c r="Q29" s="442">
        <v>589.5</v>
      </c>
      <c r="R29" s="391" t="s">
        <v>236</v>
      </c>
      <c r="S29" s="391" t="s">
        <v>283</v>
      </c>
      <c r="T29" s="578"/>
      <c r="U29" s="579"/>
      <c r="V29" s="443"/>
    </row>
    <row r="30" spans="1:22" s="58" customFormat="1" ht="52.5" customHeight="1">
      <c r="A30" s="441" t="s">
        <v>613</v>
      </c>
      <c r="B30" s="559">
        <v>5</v>
      </c>
      <c r="C30" s="561" t="s">
        <v>498</v>
      </c>
      <c r="D30" s="561" t="s">
        <v>508</v>
      </c>
      <c r="E30" s="561" t="s">
        <v>509</v>
      </c>
      <c r="F30" s="354" t="s">
        <v>376</v>
      </c>
      <c r="G30" s="350">
        <v>0.25</v>
      </c>
      <c r="H30" s="563" t="s">
        <v>25</v>
      </c>
      <c r="I30" s="351" t="s">
        <v>311</v>
      </c>
      <c r="J30" s="565">
        <v>43269</v>
      </c>
      <c r="K30" s="567">
        <v>0.63333329999999999</v>
      </c>
      <c r="L30" s="390">
        <v>15</v>
      </c>
      <c r="M30" s="565">
        <v>43742</v>
      </c>
      <c r="N30" s="569">
        <v>15.1666667</v>
      </c>
      <c r="O30" s="355">
        <v>2522.0100000000002</v>
      </c>
      <c r="P30" s="57">
        <v>630.50250000000005</v>
      </c>
      <c r="Q30" s="442">
        <v>630.50250000000005</v>
      </c>
      <c r="R30" s="391" t="s">
        <v>237</v>
      </c>
      <c r="S30" s="391" t="s">
        <v>283</v>
      </c>
      <c r="T30" s="578"/>
      <c r="U30" s="579"/>
      <c r="V30" s="443"/>
    </row>
    <row r="31" spans="1:22" s="58" customFormat="1" ht="55.5" customHeight="1">
      <c r="A31" s="441" t="s">
        <v>614</v>
      </c>
      <c r="B31" s="560"/>
      <c r="C31" s="562"/>
      <c r="D31" s="562"/>
      <c r="E31" s="562"/>
      <c r="F31" s="354" t="s">
        <v>376</v>
      </c>
      <c r="G31" s="350">
        <v>0.52</v>
      </c>
      <c r="H31" s="564"/>
      <c r="I31" s="351" t="s">
        <v>310</v>
      </c>
      <c r="J31" s="566"/>
      <c r="K31" s="568"/>
      <c r="L31" s="390">
        <v>10</v>
      </c>
      <c r="M31" s="566"/>
      <c r="N31" s="570"/>
      <c r="O31" s="356">
        <v>2522.0100000000002</v>
      </c>
      <c r="P31" s="57">
        <v>1311.4452000000001</v>
      </c>
      <c r="Q31" s="442">
        <v>1311.4452000000001</v>
      </c>
      <c r="R31" s="391" t="s">
        <v>237</v>
      </c>
      <c r="S31" s="391" t="s">
        <v>283</v>
      </c>
      <c r="T31" s="578"/>
      <c r="U31" s="579"/>
      <c r="V31" s="443"/>
    </row>
    <row r="32" spans="1:22" s="58" customFormat="1" ht="15.75" customHeight="1">
      <c r="A32" s="441" t="s">
        <v>615</v>
      </c>
      <c r="B32" s="68">
        <v>6</v>
      </c>
      <c r="C32" s="354"/>
      <c r="D32" s="354"/>
      <c r="E32" s="354"/>
      <c r="F32" s="354"/>
      <c r="G32" s="350"/>
      <c r="H32" s="350"/>
      <c r="I32" s="351"/>
      <c r="J32" s="352"/>
      <c r="K32" s="389" t="s">
        <v>582</v>
      </c>
      <c r="L32" s="390">
        <v>16</v>
      </c>
      <c r="M32" s="352"/>
      <c r="N32" s="365" t="s">
        <v>582</v>
      </c>
      <c r="O32" s="356"/>
      <c r="P32" s="57" t="s">
        <v>582</v>
      </c>
      <c r="Q32" s="442" t="s">
        <v>582</v>
      </c>
      <c r="R32" s="391"/>
      <c r="S32" s="391"/>
      <c r="T32" s="578"/>
      <c r="U32" s="579"/>
      <c r="V32" s="443"/>
    </row>
    <row r="33" spans="1:22" s="58" customFormat="1" ht="15.75" customHeight="1">
      <c r="A33" s="441" t="s">
        <v>616</v>
      </c>
      <c r="B33" s="68">
        <v>7</v>
      </c>
      <c r="C33" s="354"/>
      <c r="D33" s="354"/>
      <c r="E33" s="354"/>
      <c r="F33" s="354"/>
      <c r="G33" s="350"/>
      <c r="H33" s="350"/>
      <c r="I33" s="351"/>
      <c r="J33" s="352"/>
      <c r="K33" s="389" t="s">
        <v>582</v>
      </c>
      <c r="L33" s="390">
        <v>17</v>
      </c>
      <c r="M33" s="352"/>
      <c r="N33" s="365" t="s">
        <v>582</v>
      </c>
      <c r="O33" s="356"/>
      <c r="P33" s="57" t="s">
        <v>582</v>
      </c>
      <c r="Q33" s="442" t="s">
        <v>582</v>
      </c>
      <c r="R33" s="391"/>
      <c r="S33" s="391"/>
      <c r="T33" s="578"/>
      <c r="U33" s="579"/>
      <c r="V33" s="443"/>
    </row>
    <row r="34" spans="1:22" s="40" customFormat="1" ht="13">
      <c r="A34" s="436"/>
      <c r="B34" s="60"/>
      <c r="C34" s="61"/>
      <c r="D34" s="61"/>
      <c r="E34" s="61"/>
      <c r="F34" s="61"/>
      <c r="G34" s="61"/>
      <c r="H34" s="61"/>
      <c r="I34" s="61"/>
      <c r="J34" s="61"/>
      <c r="K34" s="61"/>
      <c r="L34" s="61"/>
      <c r="M34" s="61"/>
      <c r="N34" s="319"/>
      <c r="O34" s="61"/>
      <c r="P34" s="61"/>
      <c r="Q34" s="319"/>
      <c r="R34" s="61"/>
      <c r="S34" s="61"/>
      <c r="T34" s="62"/>
      <c r="U34" s="63"/>
    </row>
    <row r="35" spans="1:22" s="40" customFormat="1" ht="17.25" customHeight="1" thickBot="1">
      <c r="A35" s="444"/>
      <c r="B35" s="342"/>
      <c r="C35" s="343"/>
      <c r="D35" s="343"/>
      <c r="E35" s="343"/>
      <c r="F35" s="343"/>
      <c r="G35" s="343"/>
      <c r="H35" s="343"/>
      <c r="I35" s="343"/>
      <c r="J35" s="343"/>
      <c r="K35" s="343"/>
      <c r="L35" s="343"/>
      <c r="M35" s="343"/>
      <c r="N35" s="344"/>
      <c r="O35" s="343"/>
      <c r="P35" s="343"/>
      <c r="Q35" s="345"/>
      <c r="R35" s="345"/>
      <c r="S35" s="346"/>
      <c r="T35" s="347"/>
      <c r="U35" s="348"/>
      <c r="V35" s="440"/>
    </row>
    <row r="36" spans="1:22" ht="17.25" customHeight="1">
      <c r="B36" s="65"/>
      <c r="C36" s="65"/>
      <c r="D36" s="65"/>
      <c r="E36" s="65"/>
      <c r="F36" s="65"/>
      <c r="G36" s="67"/>
      <c r="H36" s="67"/>
      <c r="I36" s="67"/>
      <c r="J36" s="67"/>
      <c r="K36" s="67"/>
      <c r="L36" s="67"/>
      <c r="M36" s="67"/>
      <c r="N36" s="67"/>
      <c r="O36" s="67"/>
      <c r="P36" s="67"/>
      <c r="Q36" s="67"/>
      <c r="R36" s="67"/>
      <c r="S36" s="67"/>
      <c r="T36" s="67"/>
      <c r="U36" s="67"/>
      <c r="V36" s="67"/>
    </row>
    <row r="37" spans="1:22" s="40" customFormat="1" ht="16.5" customHeight="1" thickBot="1">
      <c r="A37" s="436"/>
      <c r="B37" s="598" t="s">
        <v>72</v>
      </c>
      <c r="C37" s="598"/>
      <c r="D37" s="598"/>
      <c r="E37" s="598"/>
      <c r="F37" s="598"/>
      <c r="G37" s="598"/>
      <c r="H37" s="598"/>
      <c r="I37" s="598"/>
      <c r="J37" s="598"/>
      <c r="K37" s="598"/>
      <c r="L37" s="598"/>
      <c r="M37" s="598"/>
      <c r="N37" s="598"/>
      <c r="O37" s="598"/>
      <c r="P37" s="598"/>
      <c r="Q37" s="598"/>
      <c r="R37" s="598"/>
      <c r="S37" s="598"/>
      <c r="T37" s="598"/>
      <c r="U37" s="598"/>
      <c r="V37" s="445"/>
    </row>
    <row r="38" spans="1:22" s="43" customFormat="1" ht="22.5" customHeight="1">
      <c r="A38" s="145" t="s">
        <v>617</v>
      </c>
      <c r="B38" s="606" t="s">
        <v>69</v>
      </c>
      <c r="C38" s="593" t="s">
        <v>97</v>
      </c>
      <c r="D38" s="593"/>
      <c r="E38" s="593"/>
      <c r="F38" s="593"/>
      <c r="G38" s="593"/>
      <c r="H38" s="593"/>
      <c r="I38" s="593"/>
      <c r="J38" s="593"/>
      <c r="K38" s="593"/>
      <c r="L38" s="446"/>
      <c r="M38" s="446"/>
      <c r="N38" s="605" t="s">
        <v>95</v>
      </c>
      <c r="O38" s="590" t="s">
        <v>107</v>
      </c>
      <c r="P38" s="591"/>
      <c r="Q38" s="591"/>
      <c r="R38" s="585"/>
      <c r="S38" s="584" t="s">
        <v>214</v>
      </c>
      <c r="T38" s="585"/>
      <c r="U38" s="581" t="s">
        <v>6</v>
      </c>
      <c r="V38" s="447"/>
    </row>
    <row r="39" spans="1:22" s="43" customFormat="1" ht="22.5" customHeight="1">
      <c r="A39" s="145" t="s">
        <v>618</v>
      </c>
      <c r="B39" s="607"/>
      <c r="C39" s="593" t="s">
        <v>98</v>
      </c>
      <c r="D39" s="593"/>
      <c r="E39" s="609"/>
      <c r="F39" s="423">
        <v>5</v>
      </c>
      <c r="G39" s="592" t="s">
        <v>99</v>
      </c>
      <c r="H39" s="593"/>
      <c r="I39" s="610" t="s">
        <v>268</v>
      </c>
      <c r="J39" s="602"/>
      <c r="K39" s="611"/>
      <c r="L39" s="446"/>
      <c r="M39" s="410" t="s">
        <v>288</v>
      </c>
      <c r="N39" s="600"/>
      <c r="O39" s="592"/>
      <c r="P39" s="593"/>
      <c r="Q39" s="593"/>
      <c r="R39" s="594"/>
      <c r="S39" s="586"/>
      <c r="T39" s="587"/>
      <c r="U39" s="582"/>
      <c r="V39" s="447"/>
    </row>
    <row r="40" spans="1:22" s="43" customFormat="1" ht="51.75" customHeight="1" thickBot="1">
      <c r="A40" s="145" t="s">
        <v>619</v>
      </c>
      <c r="B40" s="607"/>
      <c r="C40" s="602" t="s">
        <v>96</v>
      </c>
      <c r="D40" s="603"/>
      <c r="E40" s="427" t="s">
        <v>100</v>
      </c>
      <c r="F40" s="424" t="s">
        <v>82</v>
      </c>
      <c r="G40" s="426" t="s">
        <v>81</v>
      </c>
      <c r="H40" s="422" t="s">
        <v>265</v>
      </c>
      <c r="I40" s="424" t="s">
        <v>269</v>
      </c>
      <c r="J40" s="426" t="s">
        <v>620</v>
      </c>
      <c r="K40" s="424" t="s">
        <v>102</v>
      </c>
      <c r="L40" s="446"/>
      <c r="M40" s="409" t="s">
        <v>289</v>
      </c>
      <c r="N40" s="601"/>
      <c r="O40" s="615" t="s">
        <v>108</v>
      </c>
      <c r="P40" s="616"/>
      <c r="Q40" s="617"/>
      <c r="R40" s="448">
        <v>5</v>
      </c>
      <c r="S40" s="588"/>
      <c r="T40" s="589"/>
      <c r="U40" s="583"/>
      <c r="V40" s="447"/>
    </row>
    <row r="41" spans="1:22" s="43" customFormat="1" ht="15.75" customHeight="1">
      <c r="A41" s="145" t="s">
        <v>621</v>
      </c>
      <c r="B41" s="607"/>
      <c r="C41" s="75">
        <v>1</v>
      </c>
      <c r="D41" s="135" t="s">
        <v>310</v>
      </c>
      <c r="E41" s="141">
        <v>0.4</v>
      </c>
      <c r="F41" s="449">
        <v>1900.9452000000001</v>
      </c>
      <c r="G41" s="381">
        <v>21.8</v>
      </c>
      <c r="H41" s="296">
        <v>87.199321100000006</v>
      </c>
      <c r="I41" s="450" t="s">
        <v>25</v>
      </c>
      <c r="J41" s="451" t="s">
        <v>25</v>
      </c>
      <c r="K41" s="452" t="s">
        <v>6</v>
      </c>
      <c r="L41" s="453"/>
      <c r="M41" s="454" t="s">
        <v>25</v>
      </c>
      <c r="N41" s="599" t="s">
        <v>103</v>
      </c>
      <c r="O41" s="455"/>
      <c r="P41" s="455"/>
      <c r="Q41" s="455"/>
      <c r="R41" s="456"/>
      <c r="S41" s="584" t="s">
        <v>76</v>
      </c>
      <c r="T41" s="591"/>
      <c r="U41" s="585"/>
      <c r="V41" s="457"/>
    </row>
    <row r="42" spans="1:22" s="43" customFormat="1" ht="15.75" customHeight="1" thickBot="1">
      <c r="A42" s="145" t="s">
        <v>622</v>
      </c>
      <c r="B42" s="607"/>
      <c r="C42" s="75">
        <v>2</v>
      </c>
      <c r="D42" s="135" t="s">
        <v>311</v>
      </c>
      <c r="E42" s="141">
        <v>0.15</v>
      </c>
      <c r="F42" s="449">
        <v>1937.7225000000001</v>
      </c>
      <c r="G42" s="381">
        <v>105.9000001</v>
      </c>
      <c r="H42" s="296">
        <v>18.297662899999999</v>
      </c>
      <c r="I42" s="450" t="s">
        <v>24</v>
      </c>
      <c r="J42" s="451" t="s">
        <v>24</v>
      </c>
      <c r="K42" s="452" t="s">
        <v>582</v>
      </c>
      <c r="L42" s="453"/>
      <c r="M42" s="454" t="s">
        <v>24</v>
      </c>
      <c r="N42" s="600"/>
      <c r="O42" s="458"/>
      <c r="P42" s="457"/>
      <c r="Q42" s="458"/>
      <c r="R42" s="459"/>
      <c r="S42" s="588"/>
      <c r="T42" s="614"/>
      <c r="U42" s="589"/>
      <c r="V42" s="457"/>
    </row>
    <row r="43" spans="1:22" s="43" customFormat="1" ht="15.75" customHeight="1" thickBot="1">
      <c r="A43" s="145" t="s">
        <v>623</v>
      </c>
      <c r="B43" s="607"/>
      <c r="C43" s="75">
        <v>3</v>
      </c>
      <c r="D43" s="135" t="s">
        <v>312</v>
      </c>
      <c r="E43" s="141">
        <v>0.15</v>
      </c>
      <c r="F43" s="449">
        <v>0</v>
      </c>
      <c r="G43" s="381">
        <v>0</v>
      </c>
      <c r="H43" s="296" t="s">
        <v>624</v>
      </c>
      <c r="I43" s="450" t="s">
        <v>24</v>
      </c>
      <c r="J43" s="451" t="s">
        <v>24</v>
      </c>
      <c r="K43" s="452" t="s">
        <v>582</v>
      </c>
      <c r="L43" s="453"/>
      <c r="M43" s="454" t="s">
        <v>24</v>
      </c>
      <c r="N43" s="601"/>
      <c r="O43" s="460"/>
      <c r="P43" s="461"/>
      <c r="Q43" s="462"/>
      <c r="R43" s="463"/>
      <c r="S43" s="464"/>
      <c r="T43" s="464"/>
      <c r="U43" s="465"/>
      <c r="V43" s="447"/>
    </row>
    <row r="44" spans="1:22" s="43" customFormat="1" ht="15.75" customHeight="1">
      <c r="A44" s="145" t="s">
        <v>625</v>
      </c>
      <c r="B44" s="607"/>
      <c r="C44" s="75">
        <v>4</v>
      </c>
      <c r="D44" s="135" t="s">
        <v>313</v>
      </c>
      <c r="E44" s="141">
        <v>0.2</v>
      </c>
      <c r="F44" s="449">
        <v>0</v>
      </c>
      <c r="G44" s="381">
        <v>0</v>
      </c>
      <c r="H44" s="296" t="s">
        <v>624</v>
      </c>
      <c r="I44" s="450" t="s">
        <v>24</v>
      </c>
      <c r="J44" s="451" t="s">
        <v>24</v>
      </c>
      <c r="K44" s="452" t="s">
        <v>582</v>
      </c>
      <c r="L44" s="453"/>
      <c r="M44" s="454" t="s">
        <v>24</v>
      </c>
      <c r="N44" s="407" t="s">
        <v>281</v>
      </c>
      <c r="O44" s="610" t="s">
        <v>266</v>
      </c>
      <c r="P44" s="602"/>
      <c r="Q44" s="602"/>
      <c r="R44" s="603"/>
      <c r="S44" s="447"/>
      <c r="T44" s="447"/>
      <c r="U44" s="466"/>
      <c r="V44" s="447"/>
    </row>
    <row r="45" spans="1:22" s="43" customFormat="1" ht="24.75" customHeight="1">
      <c r="A45" s="145" t="s">
        <v>626</v>
      </c>
      <c r="B45" s="607"/>
      <c r="C45" s="75">
        <v>5</v>
      </c>
      <c r="D45" s="135" t="s">
        <v>314</v>
      </c>
      <c r="E45" s="141">
        <v>0.1</v>
      </c>
      <c r="F45" s="449">
        <v>8240.3984999999993</v>
      </c>
      <c r="G45" s="381">
        <v>114.2</v>
      </c>
      <c r="H45" s="296">
        <v>72.157605099999998</v>
      </c>
      <c r="I45" s="450" t="s">
        <v>24</v>
      </c>
      <c r="J45" s="451" t="s">
        <v>24</v>
      </c>
      <c r="K45" s="452" t="s">
        <v>582</v>
      </c>
      <c r="L45" s="453"/>
      <c r="M45" s="454" t="s">
        <v>24</v>
      </c>
      <c r="N45" s="612">
        <v>1</v>
      </c>
      <c r="O45" s="426" t="s">
        <v>109</v>
      </c>
      <c r="P45" s="426" t="s">
        <v>627</v>
      </c>
      <c r="Q45" s="604" t="s">
        <v>260</v>
      </c>
      <c r="R45" s="604"/>
      <c r="S45" s="447"/>
      <c r="T45" s="447"/>
      <c r="U45" s="466"/>
      <c r="V45" s="447"/>
    </row>
    <row r="46" spans="1:22" s="43" customFormat="1" ht="16.5" customHeight="1" thickBot="1">
      <c r="A46" s="145" t="s">
        <v>628</v>
      </c>
      <c r="B46" s="607"/>
      <c r="C46" s="142">
        <v>6</v>
      </c>
      <c r="D46" s="143" t="s">
        <v>582</v>
      </c>
      <c r="E46" s="144" t="s">
        <v>582</v>
      </c>
      <c r="F46" s="382" t="s">
        <v>582</v>
      </c>
      <c r="G46" s="382" t="s">
        <v>582</v>
      </c>
      <c r="H46" s="296" t="s">
        <v>582</v>
      </c>
      <c r="I46" s="450" t="s">
        <v>582</v>
      </c>
      <c r="J46" s="451" t="s">
        <v>582</v>
      </c>
      <c r="K46" s="452" t="s">
        <v>582</v>
      </c>
      <c r="L46" s="453"/>
      <c r="M46" s="454" t="s">
        <v>582</v>
      </c>
      <c r="N46" s="613"/>
      <c r="O46" s="412">
        <v>6</v>
      </c>
      <c r="P46" s="470">
        <v>73.4739048</v>
      </c>
      <c r="Q46" s="597">
        <v>88.816663199999994</v>
      </c>
      <c r="R46" s="597"/>
      <c r="S46" s="447"/>
      <c r="T46" s="447"/>
      <c r="U46" s="466"/>
      <c r="V46" s="447"/>
    </row>
    <row r="47" spans="1:22" s="43" customFormat="1" ht="16.5" customHeight="1" thickBot="1">
      <c r="A47" s="145" t="s">
        <v>629</v>
      </c>
      <c r="B47" s="608"/>
      <c r="C47" s="595"/>
      <c r="D47" s="596"/>
      <c r="E47" s="596"/>
      <c r="F47" s="380"/>
      <c r="G47" s="379"/>
      <c r="H47" s="596" t="s">
        <v>104</v>
      </c>
      <c r="I47" s="596"/>
      <c r="J47" s="596"/>
      <c r="K47" s="467" t="s">
        <v>6</v>
      </c>
      <c r="L47" s="468"/>
      <c r="M47" s="467"/>
      <c r="N47" s="406"/>
      <c r="O47" s="408"/>
      <c r="P47" s="408"/>
      <c r="Q47" s="408"/>
      <c r="R47" s="408"/>
      <c r="S47" s="408"/>
      <c r="T47" s="413"/>
      <c r="U47" s="414"/>
      <c r="V47" s="447"/>
    </row>
    <row r="48" spans="1:22" ht="15.75" customHeight="1">
      <c r="A48" s="66"/>
      <c r="B48" s="67"/>
      <c r="C48" s="67"/>
      <c r="D48" s="67"/>
      <c r="E48" s="67"/>
      <c r="F48" s="67"/>
      <c r="G48" s="67"/>
      <c r="H48" s="67"/>
      <c r="I48" s="67"/>
      <c r="J48" s="67"/>
      <c r="K48" s="74"/>
      <c r="L48" s="74"/>
      <c r="M48" s="67"/>
      <c r="N48" s="74"/>
      <c r="O48" s="146"/>
      <c r="P48" s="74"/>
      <c r="Q48" s="74"/>
      <c r="R48" s="74"/>
      <c r="S48" s="67"/>
      <c r="T48" s="67"/>
      <c r="U48" s="67"/>
      <c r="V48" s="67"/>
    </row>
    <row r="49" spans="1:22">
      <c r="B49" s="411"/>
      <c r="C49" s="411"/>
      <c r="D49" s="411"/>
      <c r="E49" s="411"/>
      <c r="F49" s="411"/>
      <c r="G49" s="411"/>
      <c r="H49" s="411"/>
      <c r="I49" s="411"/>
      <c r="J49" s="411"/>
      <c r="K49" s="411"/>
      <c r="L49" s="411"/>
      <c r="M49" s="411"/>
      <c r="N49" s="411"/>
      <c r="O49" s="411"/>
      <c r="P49" s="411"/>
      <c r="Q49" s="411"/>
      <c r="R49" s="411"/>
      <c r="S49" s="411"/>
      <c r="T49" s="411"/>
      <c r="U49" s="411"/>
      <c r="V49" s="411"/>
    </row>
    <row r="50" spans="1:22" ht="25" customHeight="1">
      <c r="V50" s="41"/>
    </row>
    <row r="51" spans="1:22" ht="25" customHeight="1">
      <c r="V51" s="41"/>
    </row>
    <row r="52" spans="1:22" s="52" customFormat="1" ht="24" thickBot="1">
      <c r="A52" s="429">
        <v>3</v>
      </c>
      <c r="B52" s="618" t="s">
        <v>51</v>
      </c>
      <c r="C52" s="618"/>
      <c r="D52" s="618"/>
      <c r="E52" s="430">
        <v>3</v>
      </c>
      <c r="F52" s="431" t="s">
        <v>294</v>
      </c>
      <c r="G52" s="432"/>
      <c r="H52" s="432"/>
      <c r="I52" s="431"/>
      <c r="J52" s="431"/>
      <c r="K52" s="433"/>
      <c r="L52" s="433"/>
      <c r="M52" s="433"/>
      <c r="N52" s="432"/>
      <c r="O52" s="432"/>
      <c r="P52" s="434"/>
      <c r="Q52" s="434"/>
      <c r="R52" s="434"/>
      <c r="S52" s="434"/>
      <c r="T52" s="435"/>
    </row>
    <row r="53" spans="1:22" s="40" customFormat="1" ht="15.75" customHeight="1">
      <c r="A53" s="436"/>
      <c r="B53" s="624" t="s">
        <v>57</v>
      </c>
      <c r="C53" s="425" t="s">
        <v>58</v>
      </c>
      <c r="D53" s="334" t="s">
        <v>17</v>
      </c>
      <c r="E53" s="334"/>
      <c r="F53" s="334" t="s">
        <v>59</v>
      </c>
      <c r="G53" s="335"/>
      <c r="H53" s="619" t="s">
        <v>60</v>
      </c>
      <c r="I53" s="619" t="s">
        <v>18</v>
      </c>
      <c r="J53" s="619" t="s">
        <v>61</v>
      </c>
      <c r="K53" s="619" t="s">
        <v>62</v>
      </c>
      <c r="L53" s="425"/>
      <c r="M53" s="619" t="s">
        <v>63</v>
      </c>
      <c r="N53" s="620" t="s">
        <v>64</v>
      </c>
      <c r="O53" s="619" t="s">
        <v>216</v>
      </c>
      <c r="P53" s="622" t="s">
        <v>65</v>
      </c>
      <c r="Q53" s="623"/>
      <c r="R53" s="557" t="s">
        <v>279</v>
      </c>
      <c r="S53" s="626" t="s">
        <v>280</v>
      </c>
      <c r="T53" s="574" t="s">
        <v>22</v>
      </c>
      <c r="U53" s="575"/>
      <c r="V53" s="437"/>
    </row>
    <row r="54" spans="1:22" s="40" customFormat="1" ht="100" customHeight="1">
      <c r="A54" s="436"/>
      <c r="B54" s="625"/>
      <c r="C54" s="426" t="s">
        <v>66</v>
      </c>
      <c r="D54" s="336" t="s">
        <v>3</v>
      </c>
      <c r="E54" s="336" t="s">
        <v>19</v>
      </c>
      <c r="F54" s="336" t="s">
        <v>67</v>
      </c>
      <c r="G54" s="337" t="s">
        <v>68</v>
      </c>
      <c r="H54" s="604"/>
      <c r="I54" s="604"/>
      <c r="J54" s="604"/>
      <c r="K54" s="604"/>
      <c r="L54" s="426"/>
      <c r="M54" s="604"/>
      <c r="N54" s="621"/>
      <c r="O54" s="604"/>
      <c r="P54" s="426" t="s">
        <v>213</v>
      </c>
      <c r="Q54" s="336" t="s">
        <v>83</v>
      </c>
      <c r="R54" s="558"/>
      <c r="S54" s="627"/>
      <c r="T54" s="576"/>
      <c r="U54" s="577"/>
      <c r="V54" s="437"/>
    </row>
    <row r="55" spans="1:22" s="40" customFormat="1" ht="13">
      <c r="A55" s="436"/>
      <c r="B55" s="53"/>
      <c r="C55" s="54"/>
      <c r="D55" s="54"/>
      <c r="E55" s="54"/>
      <c r="F55" s="54"/>
      <c r="G55" s="54"/>
      <c r="H55" s="54"/>
      <c r="I55" s="54"/>
      <c r="J55" s="54"/>
      <c r="K55" s="54"/>
      <c r="L55" s="54"/>
      <c r="M55" s="54"/>
      <c r="N55" s="54"/>
      <c r="O55" s="54"/>
      <c r="P55" s="54"/>
      <c r="Q55" s="54"/>
      <c r="R55" s="438"/>
      <c r="S55" s="439"/>
      <c r="T55" s="440"/>
      <c r="U55" s="55"/>
    </row>
    <row r="56" spans="1:22" s="58" customFormat="1" ht="99.75" customHeight="1">
      <c r="A56" s="441" t="s">
        <v>103</v>
      </c>
      <c r="B56" s="56">
        <v>1</v>
      </c>
      <c r="C56" s="349" t="s">
        <v>381</v>
      </c>
      <c r="D56" s="349" t="s">
        <v>510</v>
      </c>
      <c r="E56" s="473" t="s">
        <v>511</v>
      </c>
      <c r="F56" s="349" t="s">
        <v>390</v>
      </c>
      <c r="G56" s="350">
        <v>1</v>
      </c>
      <c r="H56" s="474" t="s">
        <v>25</v>
      </c>
      <c r="I56" s="351" t="s">
        <v>316</v>
      </c>
      <c r="J56" s="352">
        <v>39847</v>
      </c>
      <c r="K56" s="389">
        <v>2</v>
      </c>
      <c r="L56" s="390">
        <v>31</v>
      </c>
      <c r="M56" s="352">
        <v>40420</v>
      </c>
      <c r="N56" s="365">
        <v>17.1333333</v>
      </c>
      <c r="O56" s="355">
        <v>1729.99</v>
      </c>
      <c r="P56" s="274">
        <v>1729.99</v>
      </c>
      <c r="Q56" s="442">
        <v>1729.99</v>
      </c>
      <c r="R56" s="391" t="s">
        <v>237</v>
      </c>
      <c r="S56" s="391" t="s">
        <v>283</v>
      </c>
      <c r="T56" s="578"/>
      <c r="U56" s="579"/>
      <c r="V56" s="443"/>
    </row>
    <row r="57" spans="1:22" s="58" customFormat="1" ht="126" customHeight="1">
      <c r="A57" s="441" t="s">
        <v>630</v>
      </c>
      <c r="B57" s="56">
        <v>2</v>
      </c>
      <c r="C57" s="353" t="s">
        <v>381</v>
      </c>
      <c r="D57" s="353" t="s">
        <v>512</v>
      </c>
      <c r="E57" s="485" t="s">
        <v>513</v>
      </c>
      <c r="F57" s="353" t="s">
        <v>376</v>
      </c>
      <c r="G57" s="350">
        <v>0.4</v>
      </c>
      <c r="H57" s="350" t="s">
        <v>25</v>
      </c>
      <c r="I57" s="351" t="s">
        <v>316</v>
      </c>
      <c r="J57" s="352">
        <v>42394</v>
      </c>
      <c r="K57" s="389" t="s">
        <v>582</v>
      </c>
      <c r="L57" s="390">
        <v>32</v>
      </c>
      <c r="M57" s="352">
        <v>43115</v>
      </c>
      <c r="N57" s="365">
        <v>24.066666699999999</v>
      </c>
      <c r="O57" s="355">
        <v>2412.8113439881627</v>
      </c>
      <c r="P57" s="274">
        <v>965.12453759526511</v>
      </c>
      <c r="Q57" s="442">
        <v>965.12453760000005</v>
      </c>
      <c r="R57" s="391" t="s">
        <v>237</v>
      </c>
      <c r="S57" s="391" t="s">
        <v>283</v>
      </c>
      <c r="T57" s="578"/>
      <c r="U57" s="579"/>
      <c r="V57" s="443"/>
    </row>
    <row r="58" spans="1:22" s="58" customFormat="1" ht="85.5" customHeight="1">
      <c r="A58" s="441" t="s">
        <v>631</v>
      </c>
      <c r="B58" s="59">
        <v>3</v>
      </c>
      <c r="C58" s="349" t="s">
        <v>381</v>
      </c>
      <c r="D58" s="349" t="s">
        <v>514</v>
      </c>
      <c r="E58" s="473" t="s">
        <v>515</v>
      </c>
      <c r="F58" s="349" t="s">
        <v>376</v>
      </c>
      <c r="G58" s="350">
        <v>0.4</v>
      </c>
      <c r="H58" s="474" t="s">
        <v>25</v>
      </c>
      <c r="I58" s="351" t="s">
        <v>316</v>
      </c>
      <c r="J58" s="352">
        <v>42395</v>
      </c>
      <c r="K58" s="389" t="s">
        <v>582</v>
      </c>
      <c r="L58" s="390">
        <v>33</v>
      </c>
      <c r="M58" s="352">
        <v>43444</v>
      </c>
      <c r="N58" s="365">
        <v>35</v>
      </c>
      <c r="O58" s="355">
        <v>7168.0484561761914</v>
      </c>
      <c r="P58" s="274">
        <v>2867.2193824704768</v>
      </c>
      <c r="Q58" s="442">
        <v>2867.2193824999999</v>
      </c>
      <c r="R58" s="391" t="s">
        <v>237</v>
      </c>
      <c r="S58" s="391" t="s">
        <v>283</v>
      </c>
      <c r="T58" s="578"/>
      <c r="U58" s="579"/>
      <c r="V58" s="443"/>
    </row>
    <row r="59" spans="1:22" s="58" customFormat="1" ht="101.25" customHeight="1">
      <c r="A59" s="441" t="s">
        <v>632</v>
      </c>
      <c r="B59" s="68">
        <v>4</v>
      </c>
      <c r="C59" s="354" t="s">
        <v>381</v>
      </c>
      <c r="D59" s="354" t="s">
        <v>516</v>
      </c>
      <c r="E59" s="472" t="s">
        <v>517</v>
      </c>
      <c r="F59" s="354" t="s">
        <v>376</v>
      </c>
      <c r="G59" s="350">
        <v>0.5</v>
      </c>
      <c r="H59" s="350" t="s">
        <v>25</v>
      </c>
      <c r="I59" s="351" t="s">
        <v>316</v>
      </c>
      <c r="J59" s="352">
        <v>39778</v>
      </c>
      <c r="K59" s="389" t="s">
        <v>582</v>
      </c>
      <c r="L59" s="390">
        <v>34</v>
      </c>
      <c r="M59" s="352">
        <v>41496</v>
      </c>
      <c r="N59" s="365">
        <v>57.3</v>
      </c>
      <c r="O59" s="355">
        <v>9182.99</v>
      </c>
      <c r="P59" s="274">
        <v>4591.4949999999999</v>
      </c>
      <c r="Q59" s="442">
        <v>4591.4949999999999</v>
      </c>
      <c r="R59" s="391" t="s">
        <v>236</v>
      </c>
      <c r="S59" s="391" t="s">
        <v>283</v>
      </c>
      <c r="T59" s="578"/>
      <c r="U59" s="579"/>
      <c r="V59" s="443"/>
    </row>
    <row r="60" spans="1:22" s="58" customFormat="1" ht="67.5" customHeight="1">
      <c r="A60" s="441" t="s">
        <v>633</v>
      </c>
      <c r="B60" s="68">
        <v>5</v>
      </c>
      <c r="C60" s="476" t="s">
        <v>518</v>
      </c>
      <c r="D60" s="354"/>
      <c r="E60" s="477" t="s">
        <v>519</v>
      </c>
      <c r="F60" s="354" t="s">
        <v>390</v>
      </c>
      <c r="G60" s="350">
        <v>1</v>
      </c>
      <c r="H60" s="350" t="s">
        <v>25</v>
      </c>
      <c r="I60" s="351" t="s">
        <v>317</v>
      </c>
      <c r="J60" s="352">
        <v>39727</v>
      </c>
      <c r="K60" s="389" t="s">
        <v>582</v>
      </c>
      <c r="L60" s="390">
        <v>35</v>
      </c>
      <c r="M60" s="352">
        <v>39958</v>
      </c>
      <c r="N60" s="365">
        <v>7.7333333</v>
      </c>
      <c r="O60" s="355">
        <v>1955.01</v>
      </c>
      <c r="P60" s="274">
        <v>1955.01</v>
      </c>
      <c r="Q60" s="442">
        <v>1955.01</v>
      </c>
      <c r="R60" s="391" t="s">
        <v>239</v>
      </c>
      <c r="S60" s="391" t="s">
        <v>283</v>
      </c>
      <c r="T60" s="578"/>
      <c r="U60" s="579"/>
      <c r="V60" s="443"/>
    </row>
    <row r="61" spans="1:22" s="58" customFormat="1" ht="89.25" customHeight="1">
      <c r="A61" s="441" t="s">
        <v>634</v>
      </c>
      <c r="B61" s="68">
        <v>6</v>
      </c>
      <c r="C61" s="476" t="s">
        <v>518</v>
      </c>
      <c r="D61" s="354"/>
      <c r="E61" s="478" t="s">
        <v>520</v>
      </c>
      <c r="F61" s="354" t="s">
        <v>390</v>
      </c>
      <c r="G61" s="350">
        <v>1</v>
      </c>
      <c r="H61" s="350" t="s">
        <v>25</v>
      </c>
      <c r="I61" s="351" t="s">
        <v>317</v>
      </c>
      <c r="J61" s="352">
        <v>39247</v>
      </c>
      <c r="K61" s="389" t="s">
        <v>582</v>
      </c>
      <c r="L61" s="390">
        <v>36</v>
      </c>
      <c r="M61" s="352">
        <v>39718</v>
      </c>
      <c r="N61" s="365">
        <v>15.7333333</v>
      </c>
      <c r="O61" s="355">
        <v>1730.82</v>
      </c>
      <c r="P61" s="274">
        <v>1730.82</v>
      </c>
      <c r="Q61" s="442">
        <v>1730.82</v>
      </c>
      <c r="R61" s="391" t="s">
        <v>236</v>
      </c>
      <c r="S61" s="391" t="s">
        <v>283</v>
      </c>
      <c r="T61" s="578"/>
      <c r="U61" s="579"/>
      <c r="V61" s="443"/>
    </row>
    <row r="62" spans="1:22" s="58" customFormat="1" ht="15.75" customHeight="1">
      <c r="A62" s="441" t="s">
        <v>635</v>
      </c>
      <c r="B62" s="68">
        <v>7</v>
      </c>
      <c r="C62" s="354"/>
      <c r="D62" s="354"/>
      <c r="E62" s="354"/>
      <c r="F62" s="354"/>
      <c r="G62" s="350"/>
      <c r="H62" s="350"/>
      <c r="I62" s="351"/>
      <c r="J62" s="352"/>
      <c r="K62" s="389" t="s">
        <v>582</v>
      </c>
      <c r="L62" s="390">
        <v>37</v>
      </c>
      <c r="M62" s="352"/>
      <c r="N62" s="365" t="s">
        <v>582</v>
      </c>
      <c r="O62" s="355"/>
      <c r="P62" s="57" t="s">
        <v>582</v>
      </c>
      <c r="Q62" s="442" t="s">
        <v>582</v>
      </c>
      <c r="R62" s="391"/>
      <c r="S62" s="391"/>
      <c r="T62" s="578"/>
      <c r="U62" s="579"/>
      <c r="V62" s="443"/>
    </row>
    <row r="63" spans="1:22" s="58" customFormat="1" ht="15.75" customHeight="1">
      <c r="A63" s="441" t="s">
        <v>636</v>
      </c>
      <c r="B63" s="68">
        <v>8</v>
      </c>
      <c r="C63" s="354"/>
      <c r="D63" s="354"/>
      <c r="E63" s="354"/>
      <c r="F63" s="354"/>
      <c r="G63" s="350"/>
      <c r="H63" s="350"/>
      <c r="I63" s="351"/>
      <c r="J63" s="352"/>
      <c r="K63" s="389" t="s">
        <v>582</v>
      </c>
      <c r="L63" s="390">
        <v>38</v>
      </c>
      <c r="M63" s="352"/>
      <c r="N63" s="365" t="s">
        <v>582</v>
      </c>
      <c r="O63" s="356"/>
      <c r="P63" s="57" t="s">
        <v>582</v>
      </c>
      <c r="Q63" s="442" t="s">
        <v>582</v>
      </c>
      <c r="R63" s="391"/>
      <c r="S63" s="391"/>
      <c r="T63" s="578"/>
      <c r="U63" s="579"/>
      <c r="V63" s="443"/>
    </row>
    <row r="64" spans="1:22" s="58" customFormat="1" ht="15.75" customHeight="1">
      <c r="A64" s="441" t="s">
        <v>637</v>
      </c>
      <c r="B64" s="68">
        <v>9</v>
      </c>
      <c r="C64" s="354"/>
      <c r="D64" s="354"/>
      <c r="E64" s="354"/>
      <c r="F64" s="354"/>
      <c r="G64" s="350"/>
      <c r="H64" s="350"/>
      <c r="I64" s="351"/>
      <c r="J64" s="352"/>
      <c r="K64" s="389" t="s">
        <v>582</v>
      </c>
      <c r="L64" s="390">
        <v>39</v>
      </c>
      <c r="M64" s="352"/>
      <c r="N64" s="365" t="s">
        <v>582</v>
      </c>
      <c r="O64" s="356"/>
      <c r="P64" s="57" t="s">
        <v>582</v>
      </c>
      <c r="Q64" s="442" t="s">
        <v>582</v>
      </c>
      <c r="R64" s="391"/>
      <c r="S64" s="391"/>
      <c r="T64" s="578"/>
      <c r="U64" s="579"/>
      <c r="V64" s="443"/>
    </row>
    <row r="65" spans="1:22" s="58" customFormat="1" ht="15.75" customHeight="1">
      <c r="A65" s="441" t="s">
        <v>638</v>
      </c>
      <c r="B65" s="68">
        <v>10</v>
      </c>
      <c r="C65" s="354"/>
      <c r="D65" s="354"/>
      <c r="E65" s="354"/>
      <c r="F65" s="354"/>
      <c r="G65" s="350"/>
      <c r="H65" s="350"/>
      <c r="I65" s="351"/>
      <c r="J65" s="352"/>
      <c r="K65" s="389" t="s">
        <v>582</v>
      </c>
      <c r="L65" s="390">
        <v>40</v>
      </c>
      <c r="M65" s="352"/>
      <c r="N65" s="365" t="s">
        <v>582</v>
      </c>
      <c r="O65" s="356"/>
      <c r="P65" s="57" t="s">
        <v>582</v>
      </c>
      <c r="Q65" s="442" t="s">
        <v>582</v>
      </c>
      <c r="R65" s="391"/>
      <c r="S65" s="391"/>
      <c r="T65" s="578"/>
      <c r="U65" s="579"/>
      <c r="V65" s="443"/>
    </row>
    <row r="66" spans="1:22" s="40" customFormat="1" ht="13">
      <c r="A66" s="436"/>
      <c r="B66" s="60"/>
      <c r="C66" s="61"/>
      <c r="D66" s="61"/>
      <c r="E66" s="61"/>
      <c r="F66" s="61"/>
      <c r="G66" s="61"/>
      <c r="H66" s="61"/>
      <c r="I66" s="61"/>
      <c r="J66" s="61"/>
      <c r="K66" s="61"/>
      <c r="L66" s="61"/>
      <c r="M66" s="61"/>
      <c r="N66" s="319"/>
      <c r="O66" s="61"/>
      <c r="P66" s="61"/>
      <c r="Q66" s="319"/>
      <c r="R66" s="61"/>
      <c r="S66" s="61"/>
      <c r="T66" s="62"/>
      <c r="U66" s="63"/>
    </row>
    <row r="67" spans="1:22" s="40" customFormat="1" ht="17.25" customHeight="1" thickBot="1">
      <c r="A67" s="444"/>
      <c r="B67" s="342"/>
      <c r="C67" s="343"/>
      <c r="D67" s="343"/>
      <c r="E67" s="343"/>
      <c r="F67" s="343"/>
      <c r="G67" s="343"/>
      <c r="H67" s="343"/>
      <c r="I67" s="343"/>
      <c r="J67" s="343"/>
      <c r="K67" s="343"/>
      <c r="L67" s="343"/>
      <c r="M67" s="343"/>
      <c r="N67" s="344"/>
      <c r="O67" s="343"/>
      <c r="P67" s="343"/>
      <c r="Q67" s="345"/>
      <c r="R67" s="345"/>
      <c r="S67" s="346"/>
      <c r="T67" s="347"/>
      <c r="U67" s="348"/>
      <c r="V67" s="440"/>
    </row>
    <row r="68" spans="1:22" ht="17.25" customHeight="1">
      <c r="B68" s="65"/>
      <c r="C68" s="65"/>
      <c r="D68" s="65"/>
      <c r="E68" s="65"/>
      <c r="F68" s="65"/>
      <c r="G68" s="67"/>
      <c r="H68" s="67"/>
      <c r="I68" s="67"/>
      <c r="J68" s="67"/>
      <c r="K68" s="67"/>
      <c r="L68" s="67"/>
      <c r="M68" s="67"/>
      <c r="N68" s="67"/>
      <c r="O68" s="67"/>
      <c r="P68" s="67"/>
      <c r="Q68" s="67"/>
      <c r="R68" s="67"/>
      <c r="S68" s="67"/>
      <c r="T68" s="67"/>
      <c r="U68" s="67"/>
      <c r="V68" s="67"/>
    </row>
    <row r="69" spans="1:22" s="40" customFormat="1" ht="16.5" customHeight="1" thickBot="1">
      <c r="A69" s="436"/>
      <c r="B69" s="598" t="s">
        <v>72</v>
      </c>
      <c r="C69" s="598"/>
      <c r="D69" s="598"/>
      <c r="E69" s="598"/>
      <c r="F69" s="598"/>
      <c r="G69" s="598"/>
      <c r="H69" s="598"/>
      <c r="I69" s="598"/>
      <c r="J69" s="598"/>
      <c r="K69" s="598"/>
      <c r="L69" s="598"/>
      <c r="M69" s="598"/>
      <c r="N69" s="598"/>
      <c r="O69" s="598"/>
      <c r="P69" s="598"/>
      <c r="Q69" s="598"/>
      <c r="R69" s="598"/>
      <c r="S69" s="598"/>
      <c r="T69" s="598"/>
      <c r="U69" s="598"/>
      <c r="V69" s="445"/>
    </row>
    <row r="70" spans="1:22" s="43" customFormat="1" ht="22.5" customHeight="1">
      <c r="A70" s="145" t="s">
        <v>639</v>
      </c>
      <c r="B70" s="606" t="s">
        <v>69</v>
      </c>
      <c r="C70" s="593" t="s">
        <v>97</v>
      </c>
      <c r="D70" s="593"/>
      <c r="E70" s="593"/>
      <c r="F70" s="593"/>
      <c r="G70" s="593"/>
      <c r="H70" s="593"/>
      <c r="I70" s="593"/>
      <c r="J70" s="593"/>
      <c r="K70" s="593"/>
      <c r="L70" s="446"/>
      <c r="M70" s="446"/>
      <c r="N70" s="605" t="s">
        <v>95</v>
      </c>
      <c r="O70" s="590" t="s">
        <v>107</v>
      </c>
      <c r="P70" s="591"/>
      <c r="Q70" s="591"/>
      <c r="R70" s="585"/>
      <c r="S70" s="584" t="s">
        <v>214</v>
      </c>
      <c r="T70" s="585"/>
      <c r="U70" s="581" t="s">
        <v>6</v>
      </c>
      <c r="V70" s="447"/>
    </row>
    <row r="71" spans="1:22" s="43" customFormat="1" ht="22.5" customHeight="1">
      <c r="A71" s="145" t="s">
        <v>640</v>
      </c>
      <c r="B71" s="607"/>
      <c r="C71" s="593" t="s">
        <v>98</v>
      </c>
      <c r="D71" s="593"/>
      <c r="E71" s="609"/>
      <c r="F71" s="423">
        <v>3</v>
      </c>
      <c r="G71" s="592" t="s">
        <v>99</v>
      </c>
      <c r="H71" s="593"/>
      <c r="I71" s="610" t="s">
        <v>268</v>
      </c>
      <c r="J71" s="602"/>
      <c r="K71" s="611"/>
      <c r="L71" s="446"/>
      <c r="M71" s="410" t="s">
        <v>288</v>
      </c>
      <c r="N71" s="600"/>
      <c r="O71" s="592"/>
      <c r="P71" s="593"/>
      <c r="Q71" s="593"/>
      <c r="R71" s="594"/>
      <c r="S71" s="586"/>
      <c r="T71" s="587"/>
      <c r="U71" s="582"/>
      <c r="V71" s="447"/>
    </row>
    <row r="72" spans="1:22" s="43" customFormat="1" ht="51.75" customHeight="1" thickBot="1">
      <c r="A72" s="145" t="s">
        <v>641</v>
      </c>
      <c r="B72" s="607"/>
      <c r="C72" s="602" t="s">
        <v>96</v>
      </c>
      <c r="D72" s="603"/>
      <c r="E72" s="427" t="s">
        <v>100</v>
      </c>
      <c r="F72" s="424" t="s">
        <v>82</v>
      </c>
      <c r="G72" s="426" t="s">
        <v>81</v>
      </c>
      <c r="H72" s="422" t="s">
        <v>265</v>
      </c>
      <c r="I72" s="424" t="s">
        <v>269</v>
      </c>
      <c r="J72" s="426" t="s">
        <v>620</v>
      </c>
      <c r="K72" s="424" t="s">
        <v>102</v>
      </c>
      <c r="L72" s="446"/>
      <c r="M72" s="409" t="s">
        <v>289</v>
      </c>
      <c r="N72" s="601"/>
      <c r="O72" s="615" t="s">
        <v>108</v>
      </c>
      <c r="P72" s="616"/>
      <c r="Q72" s="617"/>
      <c r="R72" s="448">
        <v>6</v>
      </c>
      <c r="S72" s="588"/>
      <c r="T72" s="589"/>
      <c r="U72" s="583"/>
      <c r="V72" s="447"/>
    </row>
    <row r="73" spans="1:22" s="43" customFormat="1" ht="15.75" customHeight="1">
      <c r="A73" s="145" t="s">
        <v>642</v>
      </c>
      <c r="B73" s="607"/>
      <c r="C73" s="75">
        <v>1</v>
      </c>
      <c r="D73" s="135" t="s">
        <v>315</v>
      </c>
      <c r="E73" s="141">
        <v>0.3</v>
      </c>
      <c r="F73" s="449">
        <v>0</v>
      </c>
      <c r="G73" s="381">
        <v>0</v>
      </c>
      <c r="H73" s="296" t="s">
        <v>624</v>
      </c>
      <c r="I73" s="450" t="s">
        <v>24</v>
      </c>
      <c r="J73" s="451" t="s">
        <v>24</v>
      </c>
      <c r="K73" s="452" t="s">
        <v>582</v>
      </c>
      <c r="L73" s="453"/>
      <c r="M73" s="454" t="s">
        <v>25</v>
      </c>
      <c r="N73" s="599" t="s">
        <v>103</v>
      </c>
      <c r="O73" s="455"/>
      <c r="P73" s="455"/>
      <c r="Q73" s="455"/>
      <c r="R73" s="456"/>
      <c r="S73" s="584" t="s">
        <v>76</v>
      </c>
      <c r="T73" s="591"/>
      <c r="U73" s="585"/>
      <c r="V73" s="457"/>
    </row>
    <row r="74" spans="1:22" s="43" customFormat="1" ht="36.75" customHeight="1" thickBot="1">
      <c r="A74" s="145" t="s">
        <v>643</v>
      </c>
      <c r="B74" s="607"/>
      <c r="C74" s="75">
        <v>2</v>
      </c>
      <c r="D74" s="135" t="s">
        <v>316</v>
      </c>
      <c r="E74" s="141">
        <v>0.3</v>
      </c>
      <c r="F74" s="449">
        <v>10153.828920100001</v>
      </c>
      <c r="G74" s="381">
        <v>133.5</v>
      </c>
      <c r="H74" s="296">
        <v>76.058643599999996</v>
      </c>
      <c r="I74" s="450" t="s">
        <v>24</v>
      </c>
      <c r="J74" s="451" t="s">
        <v>24</v>
      </c>
      <c r="K74" s="452" t="s">
        <v>582</v>
      </c>
      <c r="L74" s="453"/>
      <c r="M74" s="454" t="s">
        <v>25</v>
      </c>
      <c r="N74" s="600"/>
      <c r="O74" s="458"/>
      <c r="P74" s="457"/>
      <c r="Q74" s="458"/>
      <c r="R74" s="459"/>
      <c r="S74" s="588"/>
      <c r="T74" s="614"/>
      <c r="U74" s="589"/>
      <c r="V74" s="457"/>
    </row>
    <row r="75" spans="1:22" s="43" customFormat="1" ht="15.75" customHeight="1" thickBot="1">
      <c r="A75" s="145" t="s">
        <v>644</v>
      </c>
      <c r="B75" s="607"/>
      <c r="C75" s="75">
        <v>3</v>
      </c>
      <c r="D75" s="135" t="s">
        <v>317</v>
      </c>
      <c r="E75" s="141">
        <v>0.4</v>
      </c>
      <c r="F75" s="449">
        <v>3685.83</v>
      </c>
      <c r="G75" s="381">
        <v>23.4666666</v>
      </c>
      <c r="H75" s="296">
        <v>157.06661980000001</v>
      </c>
      <c r="I75" s="450" t="s">
        <v>25</v>
      </c>
      <c r="J75" s="451" t="s">
        <v>25</v>
      </c>
      <c r="K75" s="452" t="s">
        <v>6</v>
      </c>
      <c r="L75" s="453"/>
      <c r="M75" s="454" t="s">
        <v>25</v>
      </c>
      <c r="N75" s="601"/>
      <c r="O75" s="460"/>
      <c r="P75" s="461"/>
      <c r="Q75" s="462"/>
      <c r="R75" s="463"/>
      <c r="S75" s="464"/>
      <c r="T75" s="464"/>
      <c r="U75" s="465"/>
      <c r="V75" s="447"/>
    </row>
    <row r="76" spans="1:22" s="43" customFormat="1" ht="15.75" customHeight="1">
      <c r="A76" s="145" t="s">
        <v>645</v>
      </c>
      <c r="B76" s="607"/>
      <c r="C76" s="75">
        <v>4</v>
      </c>
      <c r="D76" s="135" t="s">
        <v>582</v>
      </c>
      <c r="E76" s="141" t="s">
        <v>582</v>
      </c>
      <c r="F76" s="449" t="s">
        <v>582</v>
      </c>
      <c r="G76" s="381" t="s">
        <v>582</v>
      </c>
      <c r="H76" s="296" t="s">
        <v>582</v>
      </c>
      <c r="I76" s="450" t="s">
        <v>582</v>
      </c>
      <c r="J76" s="451" t="s">
        <v>582</v>
      </c>
      <c r="K76" s="452" t="s">
        <v>582</v>
      </c>
      <c r="L76" s="453"/>
      <c r="M76" s="454" t="s">
        <v>582</v>
      </c>
      <c r="N76" s="407" t="s">
        <v>281</v>
      </c>
      <c r="O76" s="610" t="s">
        <v>266</v>
      </c>
      <c r="P76" s="602"/>
      <c r="Q76" s="602"/>
      <c r="R76" s="603"/>
      <c r="S76" s="447"/>
      <c r="T76" s="447"/>
      <c r="U76" s="466"/>
      <c r="V76" s="447"/>
    </row>
    <row r="77" spans="1:22" s="43" customFormat="1" ht="24.75" customHeight="1">
      <c r="A77" s="145" t="s">
        <v>646</v>
      </c>
      <c r="B77" s="607"/>
      <c r="C77" s="75">
        <v>5</v>
      </c>
      <c r="D77" s="135" t="s">
        <v>582</v>
      </c>
      <c r="E77" s="141" t="s">
        <v>582</v>
      </c>
      <c r="F77" s="449" t="s">
        <v>582</v>
      </c>
      <c r="G77" s="381" t="s">
        <v>582</v>
      </c>
      <c r="H77" s="296" t="s">
        <v>582</v>
      </c>
      <c r="I77" s="450" t="s">
        <v>582</v>
      </c>
      <c r="J77" s="451" t="s">
        <v>582</v>
      </c>
      <c r="K77" s="452" t="s">
        <v>582</v>
      </c>
      <c r="L77" s="453"/>
      <c r="M77" s="454" t="s">
        <v>582</v>
      </c>
      <c r="N77" s="612">
        <v>3</v>
      </c>
      <c r="O77" s="426" t="s">
        <v>109</v>
      </c>
      <c r="P77" s="426" t="s">
        <v>627</v>
      </c>
      <c r="Q77" s="604" t="s">
        <v>260</v>
      </c>
      <c r="R77" s="604"/>
      <c r="S77" s="447"/>
      <c r="T77" s="447"/>
      <c r="U77" s="466"/>
      <c r="V77" s="447"/>
    </row>
    <row r="78" spans="1:22" s="43" customFormat="1" ht="16.5" customHeight="1" thickBot="1">
      <c r="A78" s="145" t="s">
        <v>647</v>
      </c>
      <c r="B78" s="607"/>
      <c r="C78" s="142">
        <v>6</v>
      </c>
      <c r="D78" s="143" t="s">
        <v>582</v>
      </c>
      <c r="E78" s="144" t="s">
        <v>582</v>
      </c>
      <c r="F78" s="382" t="s">
        <v>582</v>
      </c>
      <c r="G78" s="382" t="s">
        <v>582</v>
      </c>
      <c r="H78" s="296" t="s">
        <v>582</v>
      </c>
      <c r="I78" s="450" t="s">
        <v>582</v>
      </c>
      <c r="J78" s="451" t="s">
        <v>582</v>
      </c>
      <c r="K78" s="452" t="s">
        <v>582</v>
      </c>
      <c r="L78" s="453"/>
      <c r="M78" s="454" t="s">
        <v>582</v>
      </c>
      <c r="N78" s="613"/>
      <c r="O78" s="412">
        <v>6</v>
      </c>
      <c r="P78" s="470">
        <v>73.4739048</v>
      </c>
      <c r="Q78" s="597">
        <v>88.169413399999996</v>
      </c>
      <c r="R78" s="597"/>
      <c r="S78" s="447"/>
      <c r="T78" s="447"/>
      <c r="U78" s="466"/>
      <c r="V78" s="447"/>
    </row>
    <row r="79" spans="1:22" s="43" customFormat="1" ht="16.5" customHeight="1" thickBot="1">
      <c r="A79" s="145" t="s">
        <v>648</v>
      </c>
      <c r="B79" s="608"/>
      <c r="C79" s="595"/>
      <c r="D79" s="596"/>
      <c r="E79" s="596"/>
      <c r="F79" s="380"/>
      <c r="G79" s="379"/>
      <c r="H79" s="596" t="s">
        <v>104</v>
      </c>
      <c r="I79" s="596"/>
      <c r="J79" s="596"/>
      <c r="K79" s="467" t="s">
        <v>6</v>
      </c>
      <c r="L79" s="468"/>
      <c r="M79" s="467"/>
      <c r="N79" s="406"/>
      <c r="O79" s="408"/>
      <c r="P79" s="408"/>
      <c r="Q79" s="408"/>
      <c r="R79" s="408"/>
      <c r="S79" s="408"/>
      <c r="T79" s="413"/>
      <c r="U79" s="414"/>
      <c r="V79" s="447"/>
    </row>
    <row r="80" spans="1:22" ht="25" customHeight="1">
      <c r="V80" s="41"/>
    </row>
    <row r="81" spans="1:22" ht="25" customHeight="1">
      <c r="V81" s="41"/>
    </row>
    <row r="82" spans="1:22" s="52" customFormat="1" ht="24" thickBot="1">
      <c r="A82" s="429">
        <v>5</v>
      </c>
      <c r="B82" s="618" t="s">
        <v>51</v>
      </c>
      <c r="C82" s="618"/>
      <c r="D82" s="618"/>
      <c r="E82" s="430">
        <v>5</v>
      </c>
      <c r="F82" s="431" t="s">
        <v>295</v>
      </c>
      <c r="G82" s="432"/>
      <c r="H82" s="432"/>
      <c r="I82" s="431"/>
      <c r="J82" s="431"/>
      <c r="K82" s="433"/>
      <c r="L82" s="433"/>
      <c r="M82" s="433"/>
      <c r="N82" s="432"/>
      <c r="O82" s="432"/>
      <c r="P82" s="434"/>
      <c r="Q82" s="434"/>
      <c r="R82" s="434"/>
      <c r="S82" s="434"/>
      <c r="T82" s="435"/>
    </row>
    <row r="83" spans="1:22" s="40" customFormat="1" ht="15.75" customHeight="1">
      <c r="A83" s="436"/>
      <c r="B83" s="624" t="s">
        <v>57</v>
      </c>
      <c r="C83" s="425" t="s">
        <v>58</v>
      </c>
      <c r="D83" s="334" t="s">
        <v>17</v>
      </c>
      <c r="E83" s="334"/>
      <c r="F83" s="334" t="s">
        <v>59</v>
      </c>
      <c r="G83" s="335"/>
      <c r="H83" s="619" t="s">
        <v>60</v>
      </c>
      <c r="I83" s="619" t="s">
        <v>18</v>
      </c>
      <c r="J83" s="619" t="s">
        <v>61</v>
      </c>
      <c r="K83" s="619" t="s">
        <v>62</v>
      </c>
      <c r="L83" s="425"/>
      <c r="M83" s="619" t="s">
        <v>63</v>
      </c>
      <c r="N83" s="620" t="s">
        <v>64</v>
      </c>
      <c r="O83" s="619" t="s">
        <v>216</v>
      </c>
      <c r="P83" s="622" t="s">
        <v>65</v>
      </c>
      <c r="Q83" s="623"/>
      <c r="R83" s="557" t="s">
        <v>279</v>
      </c>
      <c r="S83" s="626" t="s">
        <v>280</v>
      </c>
      <c r="T83" s="574" t="s">
        <v>22</v>
      </c>
      <c r="U83" s="575"/>
      <c r="V83" s="437"/>
    </row>
    <row r="84" spans="1:22" s="40" customFormat="1" ht="100" customHeight="1">
      <c r="A84" s="436"/>
      <c r="B84" s="625"/>
      <c r="C84" s="426" t="s">
        <v>66</v>
      </c>
      <c r="D84" s="336" t="s">
        <v>3</v>
      </c>
      <c r="E84" s="336" t="s">
        <v>19</v>
      </c>
      <c r="F84" s="336" t="s">
        <v>67</v>
      </c>
      <c r="G84" s="337" t="s">
        <v>68</v>
      </c>
      <c r="H84" s="604"/>
      <c r="I84" s="604"/>
      <c r="J84" s="604"/>
      <c r="K84" s="604"/>
      <c r="L84" s="426"/>
      <c r="M84" s="604"/>
      <c r="N84" s="621"/>
      <c r="O84" s="604"/>
      <c r="P84" s="426" t="s">
        <v>213</v>
      </c>
      <c r="Q84" s="336" t="s">
        <v>83</v>
      </c>
      <c r="R84" s="558"/>
      <c r="S84" s="627"/>
      <c r="T84" s="576"/>
      <c r="U84" s="577"/>
      <c r="V84" s="437"/>
    </row>
    <row r="85" spans="1:22" s="40" customFormat="1" ht="13">
      <c r="A85" s="436"/>
      <c r="B85" s="53"/>
      <c r="C85" s="54"/>
      <c r="D85" s="54"/>
      <c r="E85" s="54"/>
      <c r="F85" s="54"/>
      <c r="G85" s="54"/>
      <c r="H85" s="54"/>
      <c r="I85" s="54"/>
      <c r="J85" s="54"/>
      <c r="K85" s="54"/>
      <c r="L85" s="54"/>
      <c r="M85" s="54"/>
      <c r="N85" s="54"/>
      <c r="O85" s="54"/>
      <c r="P85" s="54"/>
      <c r="Q85" s="54"/>
      <c r="R85" s="438"/>
      <c r="S85" s="439"/>
      <c r="T85" s="440"/>
      <c r="U85" s="55"/>
    </row>
    <row r="86" spans="1:22" s="58" customFormat="1" ht="60" customHeight="1">
      <c r="A86" s="441" t="s">
        <v>649</v>
      </c>
      <c r="B86" s="56">
        <v>1</v>
      </c>
      <c r="C86" s="349" t="s">
        <v>405</v>
      </c>
      <c r="D86" s="349" t="s">
        <v>521</v>
      </c>
      <c r="E86" s="349" t="s">
        <v>522</v>
      </c>
      <c r="F86" s="349" t="s">
        <v>390</v>
      </c>
      <c r="G86" s="350">
        <v>1</v>
      </c>
      <c r="H86" s="350" t="s">
        <v>25</v>
      </c>
      <c r="I86" s="351" t="s">
        <v>318</v>
      </c>
      <c r="J86" s="352">
        <v>37964</v>
      </c>
      <c r="K86" s="389" t="s">
        <v>582</v>
      </c>
      <c r="L86" s="390">
        <v>51</v>
      </c>
      <c r="M86" s="352">
        <v>38572</v>
      </c>
      <c r="N86" s="365">
        <v>20.3</v>
      </c>
      <c r="O86" s="355">
        <v>3127.11</v>
      </c>
      <c r="P86" s="274">
        <v>3127.11</v>
      </c>
      <c r="Q86" s="442">
        <v>3127.11</v>
      </c>
      <c r="R86" s="391" t="s">
        <v>239</v>
      </c>
      <c r="S86" s="391" t="s">
        <v>284</v>
      </c>
      <c r="T86" s="578"/>
      <c r="U86" s="579"/>
      <c r="V86" s="443"/>
    </row>
    <row r="87" spans="1:22" s="58" customFormat="1" ht="82.5" customHeight="1">
      <c r="A87" s="441" t="s">
        <v>650</v>
      </c>
      <c r="B87" s="56">
        <v>2</v>
      </c>
      <c r="C87" s="353" t="s">
        <v>381</v>
      </c>
      <c r="D87" s="353" t="s">
        <v>523</v>
      </c>
      <c r="E87" s="479" t="s">
        <v>524</v>
      </c>
      <c r="F87" s="353" t="s">
        <v>376</v>
      </c>
      <c r="G87" s="350">
        <v>0.55000000000000004</v>
      </c>
      <c r="H87" s="350" t="s">
        <v>25</v>
      </c>
      <c r="I87" s="351" t="s">
        <v>318</v>
      </c>
      <c r="J87" s="352">
        <v>39856</v>
      </c>
      <c r="K87" s="389" t="s">
        <v>582</v>
      </c>
      <c r="L87" s="390">
        <v>52</v>
      </c>
      <c r="M87" s="352">
        <v>40979</v>
      </c>
      <c r="N87" s="365">
        <v>37.466666699999998</v>
      </c>
      <c r="O87" s="355">
        <v>6565.94</v>
      </c>
      <c r="P87" s="274">
        <v>3611.2670000000003</v>
      </c>
      <c r="Q87" s="442">
        <v>3611.2669999999998</v>
      </c>
      <c r="R87" s="391" t="s">
        <v>236</v>
      </c>
      <c r="S87" s="391" t="s">
        <v>283</v>
      </c>
      <c r="T87" s="578"/>
      <c r="U87" s="579"/>
      <c r="V87" s="443"/>
    </row>
    <row r="88" spans="1:22" s="58" customFormat="1" ht="97.5" customHeight="1">
      <c r="A88" s="441" t="s">
        <v>651</v>
      </c>
      <c r="B88" s="59">
        <v>3</v>
      </c>
      <c r="C88" s="349" t="s">
        <v>381</v>
      </c>
      <c r="D88" s="349" t="s">
        <v>525</v>
      </c>
      <c r="E88" s="473" t="s">
        <v>526</v>
      </c>
      <c r="F88" s="349" t="s">
        <v>390</v>
      </c>
      <c r="G88" s="350">
        <v>1</v>
      </c>
      <c r="H88" s="350" t="s">
        <v>25</v>
      </c>
      <c r="I88" s="351" t="s">
        <v>318</v>
      </c>
      <c r="J88" s="352">
        <v>38348</v>
      </c>
      <c r="K88" s="389">
        <v>1.0333333</v>
      </c>
      <c r="L88" s="390">
        <v>53</v>
      </c>
      <c r="M88" s="352">
        <v>38833</v>
      </c>
      <c r="N88" s="365">
        <v>15.1666667</v>
      </c>
      <c r="O88" s="355">
        <v>1527.37</v>
      </c>
      <c r="P88" s="274">
        <v>1527.37</v>
      </c>
      <c r="Q88" s="442">
        <v>1527.37</v>
      </c>
      <c r="R88" s="391" t="s">
        <v>236</v>
      </c>
      <c r="S88" s="391" t="s">
        <v>283</v>
      </c>
      <c r="T88" s="578"/>
      <c r="U88" s="579"/>
      <c r="V88" s="443"/>
    </row>
    <row r="89" spans="1:22" s="58" customFormat="1" ht="74.25" customHeight="1">
      <c r="A89" s="441" t="s">
        <v>652</v>
      </c>
      <c r="B89" s="68">
        <v>4</v>
      </c>
      <c r="C89" s="354" t="s">
        <v>527</v>
      </c>
      <c r="D89" s="354" t="s">
        <v>528</v>
      </c>
      <c r="E89" s="472" t="s">
        <v>529</v>
      </c>
      <c r="F89" s="354" t="s">
        <v>376</v>
      </c>
      <c r="G89" s="350">
        <v>0.55000000000000004</v>
      </c>
      <c r="H89" s="350" t="s">
        <v>25</v>
      </c>
      <c r="I89" s="351" t="s">
        <v>320</v>
      </c>
      <c r="J89" s="352">
        <v>43041</v>
      </c>
      <c r="K89" s="471">
        <v>1.0666667000000001</v>
      </c>
      <c r="L89" s="390">
        <v>54</v>
      </c>
      <c r="M89" s="352">
        <v>43710</v>
      </c>
      <c r="N89" s="365">
        <v>21.266666600000001</v>
      </c>
      <c r="O89" s="355">
        <v>1266.1099999999999</v>
      </c>
      <c r="P89" s="274">
        <v>696.3605</v>
      </c>
      <c r="Q89" s="442">
        <v>696.3605</v>
      </c>
      <c r="R89" s="391" t="s">
        <v>239</v>
      </c>
      <c r="S89" s="391" t="s">
        <v>283</v>
      </c>
      <c r="T89" s="578"/>
      <c r="U89" s="579"/>
      <c r="V89" s="443"/>
    </row>
    <row r="90" spans="1:22" s="58" customFormat="1" ht="45" customHeight="1">
      <c r="A90" s="441" t="s">
        <v>653</v>
      </c>
      <c r="B90" s="68">
        <v>5</v>
      </c>
      <c r="C90" s="476" t="s">
        <v>530</v>
      </c>
      <c r="D90" s="354" t="s">
        <v>531</v>
      </c>
      <c r="E90" s="354" t="s">
        <v>532</v>
      </c>
      <c r="F90" s="354" t="s">
        <v>390</v>
      </c>
      <c r="G90" s="350">
        <v>1</v>
      </c>
      <c r="H90" s="350" t="s">
        <v>25</v>
      </c>
      <c r="I90" s="351" t="s">
        <v>319</v>
      </c>
      <c r="J90" s="352">
        <v>36348</v>
      </c>
      <c r="K90" s="389" t="s">
        <v>582</v>
      </c>
      <c r="L90" s="390">
        <v>55</v>
      </c>
      <c r="M90" s="352">
        <v>36431</v>
      </c>
      <c r="N90" s="365">
        <v>2.8</v>
      </c>
      <c r="O90" s="355">
        <v>119.69</v>
      </c>
      <c r="P90" s="274">
        <v>119.69</v>
      </c>
      <c r="Q90" s="442">
        <v>119.69</v>
      </c>
      <c r="R90" s="391" t="s">
        <v>239</v>
      </c>
      <c r="S90" s="391" t="s">
        <v>283</v>
      </c>
      <c r="T90" s="578"/>
      <c r="U90" s="579"/>
      <c r="V90" s="443"/>
    </row>
    <row r="91" spans="1:22" s="58" customFormat="1" ht="63.75" customHeight="1">
      <c r="A91" s="441" t="s">
        <v>654</v>
      </c>
      <c r="B91" s="68">
        <v>6</v>
      </c>
      <c r="C91" s="354" t="s">
        <v>381</v>
      </c>
      <c r="D91" s="354" t="s">
        <v>533</v>
      </c>
      <c r="E91" s="472" t="s">
        <v>534</v>
      </c>
      <c r="F91" s="354" t="s">
        <v>376</v>
      </c>
      <c r="G91" s="350">
        <v>0.4</v>
      </c>
      <c r="H91" s="350" t="s">
        <v>25</v>
      </c>
      <c r="I91" s="351" t="s">
        <v>321</v>
      </c>
      <c r="J91" s="352">
        <v>41639</v>
      </c>
      <c r="K91" s="389" t="s">
        <v>582</v>
      </c>
      <c r="L91" s="390">
        <v>56</v>
      </c>
      <c r="M91" s="352">
        <v>42124</v>
      </c>
      <c r="N91" s="365">
        <v>16.2</v>
      </c>
      <c r="O91" s="355">
        <v>2247.2399999999998</v>
      </c>
      <c r="P91" s="274">
        <v>898.89599999999996</v>
      </c>
      <c r="Q91" s="442">
        <v>898.89599999999996</v>
      </c>
      <c r="R91" s="391" t="s">
        <v>236</v>
      </c>
      <c r="S91" s="391" t="s">
        <v>283</v>
      </c>
      <c r="T91" s="578"/>
      <c r="U91" s="579"/>
      <c r="V91" s="443"/>
    </row>
    <row r="92" spans="1:22" s="58" customFormat="1" ht="15.75" customHeight="1">
      <c r="A92" s="441" t="s">
        <v>655</v>
      </c>
      <c r="B92" s="68">
        <v>7</v>
      </c>
      <c r="C92" s="354"/>
      <c r="D92" s="354"/>
      <c r="E92" s="354"/>
      <c r="F92" s="354"/>
      <c r="G92" s="350"/>
      <c r="H92" s="350"/>
      <c r="I92" s="351"/>
      <c r="J92" s="352"/>
      <c r="K92" s="389" t="s">
        <v>582</v>
      </c>
      <c r="L92" s="390">
        <v>57</v>
      </c>
      <c r="M92" s="352"/>
      <c r="N92" s="365" t="s">
        <v>582</v>
      </c>
      <c r="O92" s="355"/>
      <c r="P92" s="57" t="s">
        <v>582</v>
      </c>
      <c r="Q92" s="442" t="s">
        <v>582</v>
      </c>
      <c r="R92" s="391"/>
      <c r="S92" s="391"/>
      <c r="T92" s="578"/>
      <c r="U92" s="579"/>
      <c r="V92" s="443"/>
    </row>
    <row r="93" spans="1:22" s="58" customFormat="1" ht="15.75" customHeight="1">
      <c r="A93" s="441" t="s">
        <v>656</v>
      </c>
      <c r="B93" s="68">
        <v>8</v>
      </c>
      <c r="C93" s="354"/>
      <c r="D93" s="354"/>
      <c r="E93" s="354"/>
      <c r="F93" s="354"/>
      <c r="G93" s="350"/>
      <c r="H93" s="350"/>
      <c r="I93" s="351"/>
      <c r="J93" s="352"/>
      <c r="K93" s="389" t="s">
        <v>582</v>
      </c>
      <c r="L93" s="390">
        <v>58</v>
      </c>
      <c r="M93" s="352"/>
      <c r="N93" s="365" t="s">
        <v>582</v>
      </c>
      <c r="O93" s="356"/>
      <c r="P93" s="57" t="s">
        <v>582</v>
      </c>
      <c r="Q93" s="442" t="s">
        <v>582</v>
      </c>
      <c r="R93" s="391"/>
      <c r="S93" s="391"/>
      <c r="T93" s="578"/>
      <c r="U93" s="579"/>
      <c r="V93" s="443"/>
    </row>
    <row r="94" spans="1:22" s="58" customFormat="1" ht="15.75" customHeight="1">
      <c r="A94" s="441" t="s">
        <v>657</v>
      </c>
      <c r="B94" s="68">
        <v>9</v>
      </c>
      <c r="C94" s="354"/>
      <c r="D94" s="354"/>
      <c r="E94" s="354"/>
      <c r="F94" s="354"/>
      <c r="G94" s="350"/>
      <c r="H94" s="350"/>
      <c r="I94" s="351"/>
      <c r="J94" s="352"/>
      <c r="K94" s="389" t="s">
        <v>582</v>
      </c>
      <c r="L94" s="390">
        <v>59</v>
      </c>
      <c r="M94" s="352"/>
      <c r="N94" s="365" t="s">
        <v>582</v>
      </c>
      <c r="O94" s="356"/>
      <c r="P94" s="57" t="s">
        <v>582</v>
      </c>
      <c r="Q94" s="442" t="s">
        <v>582</v>
      </c>
      <c r="R94" s="391"/>
      <c r="S94" s="391"/>
      <c r="T94" s="578"/>
      <c r="U94" s="579"/>
      <c r="V94" s="443"/>
    </row>
    <row r="95" spans="1:22" s="58" customFormat="1" ht="15.75" customHeight="1">
      <c r="A95" s="441" t="s">
        <v>658</v>
      </c>
      <c r="B95" s="68">
        <v>10</v>
      </c>
      <c r="C95" s="354"/>
      <c r="D95" s="354"/>
      <c r="E95" s="354"/>
      <c r="F95" s="354"/>
      <c r="G95" s="350"/>
      <c r="H95" s="350"/>
      <c r="I95" s="351"/>
      <c r="J95" s="352"/>
      <c r="K95" s="389" t="s">
        <v>582</v>
      </c>
      <c r="L95" s="390">
        <v>60</v>
      </c>
      <c r="M95" s="352"/>
      <c r="N95" s="365" t="s">
        <v>582</v>
      </c>
      <c r="O95" s="356"/>
      <c r="P95" s="57" t="s">
        <v>582</v>
      </c>
      <c r="Q95" s="442" t="s">
        <v>582</v>
      </c>
      <c r="R95" s="391"/>
      <c r="S95" s="391"/>
      <c r="T95" s="578"/>
      <c r="U95" s="579"/>
      <c r="V95" s="443"/>
    </row>
    <row r="96" spans="1:22" s="40" customFormat="1" ht="13">
      <c r="A96" s="436"/>
      <c r="B96" s="60"/>
      <c r="C96" s="61"/>
      <c r="D96" s="61"/>
      <c r="E96" s="61"/>
      <c r="F96" s="61"/>
      <c r="G96" s="61"/>
      <c r="H96" s="61"/>
      <c r="I96" s="61"/>
      <c r="J96" s="61"/>
      <c r="K96" s="61"/>
      <c r="L96" s="61"/>
      <c r="M96" s="61"/>
      <c r="N96" s="319"/>
      <c r="O96" s="61"/>
      <c r="P96" s="61"/>
      <c r="Q96" s="319"/>
      <c r="R96" s="61"/>
      <c r="S96" s="61"/>
      <c r="T96" s="62"/>
      <c r="U96" s="63"/>
    </row>
    <row r="97" spans="1:22" s="40" customFormat="1" ht="17.25" customHeight="1" thickBot="1">
      <c r="A97" s="444"/>
      <c r="B97" s="342"/>
      <c r="C97" s="343"/>
      <c r="D97" s="343"/>
      <c r="E97" s="343"/>
      <c r="F97" s="343"/>
      <c r="G97" s="343"/>
      <c r="H97" s="343"/>
      <c r="I97" s="343"/>
      <c r="J97" s="343"/>
      <c r="K97" s="343"/>
      <c r="L97" s="343"/>
      <c r="M97" s="343"/>
      <c r="N97" s="344"/>
      <c r="O97" s="343"/>
      <c r="P97" s="343"/>
      <c r="Q97" s="345"/>
      <c r="R97" s="345"/>
      <c r="S97" s="346"/>
      <c r="T97" s="347"/>
      <c r="U97" s="348"/>
      <c r="V97" s="440"/>
    </row>
    <row r="98" spans="1:22" ht="17.25" customHeight="1">
      <c r="B98" s="65"/>
      <c r="C98" s="65"/>
      <c r="D98" s="65"/>
      <c r="E98" s="65"/>
      <c r="F98" s="65"/>
      <c r="G98" s="67"/>
      <c r="H98" s="67"/>
      <c r="I98" s="67"/>
      <c r="J98" s="67"/>
      <c r="K98" s="67"/>
      <c r="L98" s="67"/>
      <c r="M98" s="67"/>
      <c r="N98" s="67"/>
      <c r="O98" s="67"/>
      <c r="P98" s="67"/>
      <c r="Q98" s="67"/>
      <c r="R98" s="67"/>
      <c r="S98" s="67"/>
      <c r="T98" s="67"/>
      <c r="U98" s="67"/>
      <c r="V98" s="67"/>
    </row>
    <row r="99" spans="1:22" s="40" customFormat="1" ht="16.5" customHeight="1" thickBot="1">
      <c r="A99" s="436"/>
      <c r="B99" s="598" t="s">
        <v>72</v>
      </c>
      <c r="C99" s="598"/>
      <c r="D99" s="598"/>
      <c r="E99" s="598"/>
      <c r="F99" s="598"/>
      <c r="G99" s="598"/>
      <c r="H99" s="598"/>
      <c r="I99" s="598"/>
      <c r="J99" s="598"/>
      <c r="K99" s="598"/>
      <c r="L99" s="598"/>
      <c r="M99" s="598"/>
      <c r="N99" s="598"/>
      <c r="O99" s="598"/>
      <c r="P99" s="598"/>
      <c r="Q99" s="598"/>
      <c r="R99" s="598"/>
      <c r="S99" s="598"/>
      <c r="T99" s="598"/>
      <c r="U99" s="598"/>
      <c r="V99" s="445"/>
    </row>
    <row r="100" spans="1:22" s="43" customFormat="1" ht="22.5" customHeight="1">
      <c r="A100" s="145" t="s">
        <v>659</v>
      </c>
      <c r="B100" s="606" t="s">
        <v>69</v>
      </c>
      <c r="C100" s="593" t="s">
        <v>97</v>
      </c>
      <c r="D100" s="593"/>
      <c r="E100" s="593"/>
      <c r="F100" s="593"/>
      <c r="G100" s="593"/>
      <c r="H100" s="593"/>
      <c r="I100" s="593"/>
      <c r="J100" s="593"/>
      <c r="K100" s="593"/>
      <c r="L100" s="446"/>
      <c r="M100" s="446"/>
      <c r="N100" s="605" t="s">
        <v>95</v>
      </c>
      <c r="O100" s="590" t="s">
        <v>107</v>
      </c>
      <c r="P100" s="591"/>
      <c r="Q100" s="591"/>
      <c r="R100" s="585"/>
      <c r="S100" s="584" t="s">
        <v>214</v>
      </c>
      <c r="T100" s="585"/>
      <c r="U100" s="581" t="s">
        <v>6</v>
      </c>
      <c r="V100" s="447"/>
    </row>
    <row r="101" spans="1:22" s="43" customFormat="1" ht="22.5" customHeight="1">
      <c r="A101" s="145" t="s">
        <v>660</v>
      </c>
      <c r="B101" s="607"/>
      <c r="C101" s="593" t="s">
        <v>98</v>
      </c>
      <c r="D101" s="593"/>
      <c r="E101" s="609"/>
      <c r="F101" s="423">
        <v>4</v>
      </c>
      <c r="G101" s="592" t="s">
        <v>99</v>
      </c>
      <c r="H101" s="593"/>
      <c r="I101" s="610" t="s">
        <v>268</v>
      </c>
      <c r="J101" s="602"/>
      <c r="K101" s="611"/>
      <c r="L101" s="446"/>
      <c r="M101" s="410" t="s">
        <v>288</v>
      </c>
      <c r="N101" s="600"/>
      <c r="O101" s="592"/>
      <c r="P101" s="593"/>
      <c r="Q101" s="593"/>
      <c r="R101" s="594"/>
      <c r="S101" s="586"/>
      <c r="T101" s="587"/>
      <c r="U101" s="582"/>
      <c r="V101" s="447"/>
    </row>
    <row r="102" spans="1:22" s="43" customFormat="1" ht="51.75" customHeight="1" thickBot="1">
      <c r="A102" s="145" t="s">
        <v>661</v>
      </c>
      <c r="B102" s="607"/>
      <c r="C102" s="602" t="s">
        <v>96</v>
      </c>
      <c r="D102" s="603"/>
      <c r="E102" s="427" t="s">
        <v>100</v>
      </c>
      <c r="F102" s="424" t="s">
        <v>82</v>
      </c>
      <c r="G102" s="426" t="s">
        <v>81</v>
      </c>
      <c r="H102" s="422" t="s">
        <v>265</v>
      </c>
      <c r="I102" s="424" t="s">
        <v>269</v>
      </c>
      <c r="J102" s="426" t="s">
        <v>620</v>
      </c>
      <c r="K102" s="424" t="s">
        <v>102</v>
      </c>
      <c r="L102" s="446"/>
      <c r="M102" s="409" t="s">
        <v>289</v>
      </c>
      <c r="N102" s="601"/>
      <c r="O102" s="615" t="s">
        <v>108</v>
      </c>
      <c r="P102" s="616"/>
      <c r="Q102" s="617"/>
      <c r="R102" s="448">
        <v>6</v>
      </c>
      <c r="S102" s="588"/>
      <c r="T102" s="589"/>
      <c r="U102" s="583"/>
      <c r="V102" s="447"/>
    </row>
    <row r="103" spans="1:22" s="43" customFormat="1" ht="36.75" customHeight="1">
      <c r="A103" s="145" t="s">
        <v>662</v>
      </c>
      <c r="B103" s="607"/>
      <c r="C103" s="75">
        <v>1</v>
      </c>
      <c r="D103" s="135" t="s">
        <v>318</v>
      </c>
      <c r="E103" s="141">
        <v>0.4</v>
      </c>
      <c r="F103" s="449">
        <v>8265.7469999999994</v>
      </c>
      <c r="G103" s="381">
        <v>72.933333400000009</v>
      </c>
      <c r="H103" s="296">
        <v>113.3329112</v>
      </c>
      <c r="I103" s="450" t="s">
        <v>25</v>
      </c>
      <c r="J103" s="451" t="s">
        <v>25</v>
      </c>
      <c r="K103" s="452" t="s">
        <v>6</v>
      </c>
      <c r="L103" s="453"/>
      <c r="M103" s="454" t="s">
        <v>25</v>
      </c>
      <c r="N103" s="599" t="s">
        <v>103</v>
      </c>
      <c r="O103" s="455"/>
      <c r="P103" s="455"/>
      <c r="Q103" s="455"/>
      <c r="R103" s="456"/>
      <c r="S103" s="584" t="s">
        <v>76</v>
      </c>
      <c r="T103" s="591"/>
      <c r="U103" s="585"/>
      <c r="V103" s="457"/>
    </row>
    <row r="104" spans="1:22" s="43" customFormat="1" ht="25.5" customHeight="1" thickBot="1">
      <c r="A104" s="145" t="s">
        <v>663</v>
      </c>
      <c r="B104" s="607"/>
      <c r="C104" s="75">
        <v>2</v>
      </c>
      <c r="D104" s="135" t="s">
        <v>319</v>
      </c>
      <c r="E104" s="141">
        <v>0.3</v>
      </c>
      <c r="F104" s="449">
        <v>119.69</v>
      </c>
      <c r="G104" s="381">
        <v>2.8</v>
      </c>
      <c r="H104" s="296">
        <v>42.746428600000002</v>
      </c>
      <c r="I104" s="450" t="s">
        <v>24</v>
      </c>
      <c r="J104" s="451" t="s">
        <v>24</v>
      </c>
      <c r="K104" s="452" t="s">
        <v>582</v>
      </c>
      <c r="L104" s="453"/>
      <c r="M104" s="454" t="s">
        <v>25</v>
      </c>
      <c r="N104" s="600"/>
      <c r="O104" s="458"/>
      <c r="P104" s="457"/>
      <c r="Q104" s="458"/>
      <c r="R104" s="459"/>
      <c r="S104" s="588"/>
      <c r="T104" s="614"/>
      <c r="U104" s="589"/>
      <c r="V104" s="457"/>
    </row>
    <row r="105" spans="1:22" s="43" customFormat="1" ht="15.75" customHeight="1" thickBot="1">
      <c r="A105" s="145" t="s">
        <v>664</v>
      </c>
      <c r="B105" s="607"/>
      <c r="C105" s="75">
        <v>3</v>
      </c>
      <c r="D105" s="135" t="s">
        <v>320</v>
      </c>
      <c r="E105" s="141">
        <v>0.1</v>
      </c>
      <c r="F105" s="449">
        <v>696.3605</v>
      </c>
      <c r="G105" s="381">
        <v>21.266666600000001</v>
      </c>
      <c r="H105" s="296">
        <v>32.744224199999998</v>
      </c>
      <c r="I105" s="450" t="s">
        <v>24</v>
      </c>
      <c r="J105" s="451" t="s">
        <v>24</v>
      </c>
      <c r="K105" s="452" t="s">
        <v>582</v>
      </c>
      <c r="L105" s="453"/>
      <c r="M105" s="454" t="s">
        <v>24</v>
      </c>
      <c r="N105" s="601"/>
      <c r="O105" s="460"/>
      <c r="P105" s="461"/>
      <c r="Q105" s="462"/>
      <c r="R105" s="463"/>
      <c r="S105" s="464"/>
      <c r="T105" s="464"/>
      <c r="U105" s="465"/>
      <c r="V105" s="447"/>
    </row>
    <row r="106" spans="1:22" s="43" customFormat="1" ht="24.75" customHeight="1">
      <c r="A106" s="145" t="s">
        <v>665</v>
      </c>
      <c r="B106" s="607"/>
      <c r="C106" s="75">
        <v>4</v>
      </c>
      <c r="D106" s="135" t="s">
        <v>321</v>
      </c>
      <c r="E106" s="141">
        <v>0.2</v>
      </c>
      <c r="F106" s="449">
        <v>898.89599999999996</v>
      </c>
      <c r="G106" s="381">
        <v>16.2</v>
      </c>
      <c r="H106" s="296">
        <v>55.487407400000002</v>
      </c>
      <c r="I106" s="450" t="s">
        <v>24</v>
      </c>
      <c r="J106" s="451" t="s">
        <v>24</v>
      </c>
      <c r="K106" s="452" t="s">
        <v>582</v>
      </c>
      <c r="L106" s="453"/>
      <c r="M106" s="454" t="s">
        <v>24</v>
      </c>
      <c r="N106" s="407" t="s">
        <v>281</v>
      </c>
      <c r="O106" s="610" t="s">
        <v>266</v>
      </c>
      <c r="P106" s="602"/>
      <c r="Q106" s="602"/>
      <c r="R106" s="603"/>
      <c r="S106" s="447"/>
      <c r="T106" s="447"/>
      <c r="U106" s="466"/>
      <c r="V106" s="447"/>
    </row>
    <row r="107" spans="1:22" s="43" customFormat="1" ht="24.75" customHeight="1">
      <c r="A107" s="145" t="s">
        <v>666</v>
      </c>
      <c r="B107" s="607"/>
      <c r="C107" s="75">
        <v>5</v>
      </c>
      <c r="D107" s="135" t="s">
        <v>582</v>
      </c>
      <c r="E107" s="141" t="s">
        <v>582</v>
      </c>
      <c r="F107" s="449" t="s">
        <v>582</v>
      </c>
      <c r="G107" s="381" t="s">
        <v>582</v>
      </c>
      <c r="H107" s="296" t="s">
        <v>582</v>
      </c>
      <c r="I107" s="450" t="s">
        <v>582</v>
      </c>
      <c r="J107" s="451" t="s">
        <v>582</v>
      </c>
      <c r="K107" s="452" t="s">
        <v>582</v>
      </c>
      <c r="L107" s="453"/>
      <c r="M107" s="454" t="s">
        <v>582</v>
      </c>
      <c r="N107" s="612">
        <v>5</v>
      </c>
      <c r="O107" s="426" t="s">
        <v>109</v>
      </c>
      <c r="P107" s="426" t="s">
        <v>627</v>
      </c>
      <c r="Q107" s="604" t="s">
        <v>260</v>
      </c>
      <c r="R107" s="604"/>
      <c r="S107" s="447"/>
      <c r="T107" s="447"/>
      <c r="U107" s="466"/>
      <c r="V107" s="447"/>
    </row>
    <row r="108" spans="1:22" s="43" customFormat="1" ht="16.5" customHeight="1" thickBot="1">
      <c r="A108" s="145" t="s">
        <v>667</v>
      </c>
      <c r="B108" s="607"/>
      <c r="C108" s="142">
        <v>6</v>
      </c>
      <c r="D108" s="143" t="s">
        <v>582</v>
      </c>
      <c r="E108" s="144" t="s">
        <v>582</v>
      </c>
      <c r="F108" s="382" t="s">
        <v>582</v>
      </c>
      <c r="G108" s="382" t="s">
        <v>582</v>
      </c>
      <c r="H108" s="296" t="s">
        <v>582</v>
      </c>
      <c r="I108" s="450" t="s">
        <v>582</v>
      </c>
      <c r="J108" s="451" t="s">
        <v>582</v>
      </c>
      <c r="K108" s="452" t="s">
        <v>582</v>
      </c>
      <c r="L108" s="453"/>
      <c r="M108" s="454" t="s">
        <v>582</v>
      </c>
      <c r="N108" s="613"/>
      <c r="O108" s="412">
        <v>6</v>
      </c>
      <c r="P108" s="470">
        <v>73.4739048</v>
      </c>
      <c r="Q108" s="597">
        <v>88.168670500000005</v>
      </c>
      <c r="R108" s="597"/>
      <c r="S108" s="447"/>
      <c r="T108" s="447"/>
      <c r="U108" s="466"/>
      <c r="V108" s="447"/>
    </row>
    <row r="109" spans="1:22" s="43" customFormat="1" ht="16.5" customHeight="1" thickBot="1">
      <c r="A109" s="145" t="s">
        <v>668</v>
      </c>
      <c r="B109" s="608"/>
      <c r="C109" s="595"/>
      <c r="D109" s="596"/>
      <c r="E109" s="596"/>
      <c r="F109" s="380"/>
      <c r="G109" s="379"/>
      <c r="H109" s="596" t="s">
        <v>104</v>
      </c>
      <c r="I109" s="596"/>
      <c r="J109" s="596"/>
      <c r="K109" s="467" t="s">
        <v>6</v>
      </c>
      <c r="L109" s="468"/>
      <c r="M109" s="467"/>
      <c r="N109" s="406"/>
      <c r="O109" s="408"/>
      <c r="P109" s="408"/>
      <c r="Q109" s="408"/>
      <c r="R109" s="408"/>
      <c r="S109" s="408"/>
      <c r="T109" s="413"/>
      <c r="U109" s="414"/>
      <c r="V109" s="447"/>
    </row>
    <row r="110" spans="1:22" ht="25" customHeight="1">
      <c r="V110" s="41"/>
    </row>
    <row r="111" spans="1:22" ht="25" customHeight="1">
      <c r="V111" s="41"/>
    </row>
    <row r="112" spans="1:22" s="52" customFormat="1" ht="24" thickBot="1">
      <c r="A112" s="429">
        <v>6</v>
      </c>
      <c r="B112" s="618" t="s">
        <v>51</v>
      </c>
      <c r="C112" s="618"/>
      <c r="D112" s="618"/>
      <c r="E112" s="430">
        <v>6</v>
      </c>
      <c r="F112" s="431" t="s">
        <v>296</v>
      </c>
      <c r="G112" s="432"/>
      <c r="H112" s="432"/>
      <c r="I112" s="431"/>
      <c r="J112" s="431"/>
      <c r="K112" s="433"/>
      <c r="L112" s="433"/>
      <c r="M112" s="433"/>
      <c r="N112" s="432"/>
      <c r="O112" s="432"/>
      <c r="P112" s="434"/>
      <c r="Q112" s="434"/>
      <c r="R112" s="434"/>
      <c r="S112" s="434"/>
      <c r="T112" s="435"/>
    </row>
    <row r="113" spans="1:22" s="40" customFormat="1" ht="15.75" customHeight="1">
      <c r="A113" s="436"/>
      <c r="B113" s="624" t="s">
        <v>57</v>
      </c>
      <c r="C113" s="425" t="s">
        <v>58</v>
      </c>
      <c r="D113" s="334" t="s">
        <v>17</v>
      </c>
      <c r="E113" s="334"/>
      <c r="F113" s="334" t="s">
        <v>59</v>
      </c>
      <c r="G113" s="335"/>
      <c r="H113" s="619" t="s">
        <v>60</v>
      </c>
      <c r="I113" s="619" t="s">
        <v>18</v>
      </c>
      <c r="J113" s="619" t="s">
        <v>61</v>
      </c>
      <c r="K113" s="619" t="s">
        <v>62</v>
      </c>
      <c r="L113" s="425"/>
      <c r="M113" s="619" t="s">
        <v>63</v>
      </c>
      <c r="N113" s="620" t="s">
        <v>64</v>
      </c>
      <c r="O113" s="619" t="s">
        <v>216</v>
      </c>
      <c r="P113" s="622" t="s">
        <v>65</v>
      </c>
      <c r="Q113" s="623"/>
      <c r="R113" s="557" t="s">
        <v>279</v>
      </c>
      <c r="S113" s="626" t="s">
        <v>280</v>
      </c>
      <c r="T113" s="574" t="s">
        <v>22</v>
      </c>
      <c r="U113" s="575"/>
      <c r="V113" s="437"/>
    </row>
    <row r="114" spans="1:22" s="40" customFormat="1" ht="100" customHeight="1">
      <c r="A114" s="436"/>
      <c r="B114" s="625"/>
      <c r="C114" s="426" t="s">
        <v>66</v>
      </c>
      <c r="D114" s="336" t="s">
        <v>3</v>
      </c>
      <c r="E114" s="336" t="s">
        <v>19</v>
      </c>
      <c r="F114" s="336" t="s">
        <v>67</v>
      </c>
      <c r="G114" s="337" t="s">
        <v>68</v>
      </c>
      <c r="H114" s="604"/>
      <c r="I114" s="604"/>
      <c r="J114" s="604"/>
      <c r="K114" s="604"/>
      <c r="L114" s="426"/>
      <c r="M114" s="604"/>
      <c r="N114" s="621"/>
      <c r="O114" s="604"/>
      <c r="P114" s="426" t="s">
        <v>213</v>
      </c>
      <c r="Q114" s="336" t="s">
        <v>83</v>
      </c>
      <c r="R114" s="558"/>
      <c r="S114" s="627"/>
      <c r="T114" s="576"/>
      <c r="U114" s="577"/>
      <c r="V114" s="437"/>
    </row>
    <row r="115" spans="1:22" s="40" customFormat="1" ht="13">
      <c r="A115" s="436"/>
      <c r="B115" s="53"/>
      <c r="C115" s="54"/>
      <c r="D115" s="54"/>
      <c r="E115" s="54"/>
      <c r="F115" s="54"/>
      <c r="G115" s="54"/>
      <c r="H115" s="54"/>
      <c r="I115" s="54"/>
      <c r="J115" s="54"/>
      <c r="K115" s="54"/>
      <c r="L115" s="54"/>
      <c r="M115" s="54"/>
      <c r="N115" s="54"/>
      <c r="O115" s="54"/>
      <c r="P115" s="54"/>
      <c r="Q115" s="54"/>
      <c r="R115" s="438"/>
      <c r="S115" s="439"/>
      <c r="T115" s="440"/>
      <c r="U115" s="55"/>
    </row>
    <row r="116" spans="1:22" s="58" customFormat="1" ht="74.25" customHeight="1">
      <c r="A116" s="441" t="s">
        <v>669</v>
      </c>
      <c r="B116" s="56">
        <v>1</v>
      </c>
      <c r="C116" s="349" t="s">
        <v>381</v>
      </c>
      <c r="D116" s="480" t="s">
        <v>535</v>
      </c>
      <c r="E116" s="349" t="s">
        <v>536</v>
      </c>
      <c r="F116" s="349" t="s">
        <v>376</v>
      </c>
      <c r="G116" s="350">
        <v>0.5</v>
      </c>
      <c r="H116" s="350" t="s">
        <v>25</v>
      </c>
      <c r="I116" s="351" t="s">
        <v>325</v>
      </c>
      <c r="J116" s="352">
        <v>38338</v>
      </c>
      <c r="K116" s="389" t="s">
        <v>582</v>
      </c>
      <c r="L116" s="390">
        <v>61</v>
      </c>
      <c r="M116" s="352">
        <v>40296</v>
      </c>
      <c r="N116" s="365">
        <v>65.3</v>
      </c>
      <c r="O116" s="355">
        <v>10895.16</v>
      </c>
      <c r="P116" s="274">
        <v>5447.58</v>
      </c>
      <c r="Q116" s="442">
        <v>5447.58</v>
      </c>
      <c r="R116" s="391" t="s">
        <v>236</v>
      </c>
      <c r="S116" s="391" t="s">
        <v>283</v>
      </c>
      <c r="T116" s="628"/>
      <c r="U116" s="579"/>
      <c r="V116" s="443"/>
    </row>
    <row r="117" spans="1:22" s="58" customFormat="1" ht="98.25" customHeight="1">
      <c r="A117" s="441" t="s">
        <v>670</v>
      </c>
      <c r="B117" s="56">
        <v>2</v>
      </c>
      <c r="C117" s="481" t="s">
        <v>537</v>
      </c>
      <c r="D117" s="353" t="s">
        <v>538</v>
      </c>
      <c r="E117" s="353" t="s">
        <v>539</v>
      </c>
      <c r="F117" s="353" t="s">
        <v>376</v>
      </c>
      <c r="G117" s="350">
        <v>0.7</v>
      </c>
      <c r="H117" s="350" t="s">
        <v>25</v>
      </c>
      <c r="I117" s="351" t="s">
        <v>323</v>
      </c>
      <c r="J117" s="352">
        <v>41919</v>
      </c>
      <c r="K117" s="389">
        <v>4</v>
      </c>
      <c r="L117" s="390">
        <v>62</v>
      </c>
      <c r="M117" s="352">
        <v>43261</v>
      </c>
      <c r="N117" s="365">
        <v>40.766666700000002</v>
      </c>
      <c r="O117" s="355">
        <v>3742.05</v>
      </c>
      <c r="P117" s="274">
        <v>2619.4349999999999</v>
      </c>
      <c r="Q117" s="442">
        <v>2619.4349999999999</v>
      </c>
      <c r="R117" s="391" t="s">
        <v>239</v>
      </c>
      <c r="S117" s="391" t="s">
        <v>284</v>
      </c>
      <c r="T117" s="578"/>
      <c r="U117" s="579"/>
      <c r="V117" s="443"/>
    </row>
    <row r="118" spans="1:22" s="58" customFormat="1" ht="96" customHeight="1">
      <c r="A118" s="441" t="s">
        <v>671</v>
      </c>
      <c r="B118" s="59">
        <v>3</v>
      </c>
      <c r="C118" s="349" t="s">
        <v>540</v>
      </c>
      <c r="D118" s="349" t="s">
        <v>541</v>
      </c>
      <c r="E118" s="482" t="s">
        <v>542</v>
      </c>
      <c r="F118" s="349" t="s">
        <v>376</v>
      </c>
      <c r="G118" s="350">
        <v>0.5</v>
      </c>
      <c r="H118" s="350" t="s">
        <v>25</v>
      </c>
      <c r="I118" s="351" t="s">
        <v>325</v>
      </c>
      <c r="J118" s="352">
        <v>35450</v>
      </c>
      <c r="K118" s="389" t="s">
        <v>582</v>
      </c>
      <c r="L118" s="390">
        <v>63</v>
      </c>
      <c r="M118" s="352">
        <v>35728</v>
      </c>
      <c r="N118" s="365">
        <v>9.3000000000000007</v>
      </c>
      <c r="O118" s="355">
        <v>3179.58</v>
      </c>
      <c r="P118" s="274">
        <v>1589.79</v>
      </c>
      <c r="Q118" s="442">
        <v>1589.79</v>
      </c>
      <c r="R118" s="391" t="s">
        <v>239</v>
      </c>
      <c r="S118" s="391" t="s">
        <v>284</v>
      </c>
      <c r="T118" s="578"/>
      <c r="U118" s="579"/>
      <c r="V118" s="443"/>
    </row>
    <row r="119" spans="1:22" s="58" customFormat="1" ht="117" customHeight="1">
      <c r="A119" s="441" t="s">
        <v>672</v>
      </c>
      <c r="B119" s="68">
        <v>4</v>
      </c>
      <c r="C119" s="354" t="s">
        <v>405</v>
      </c>
      <c r="D119" s="354" t="s">
        <v>543</v>
      </c>
      <c r="E119" s="483" t="s">
        <v>544</v>
      </c>
      <c r="F119" s="354" t="s">
        <v>390</v>
      </c>
      <c r="G119" s="350">
        <v>1</v>
      </c>
      <c r="H119" s="350" t="s">
        <v>25</v>
      </c>
      <c r="I119" s="351" t="s">
        <v>324</v>
      </c>
      <c r="J119" s="352">
        <v>38917</v>
      </c>
      <c r="K119" s="389">
        <v>1.1666666999999999</v>
      </c>
      <c r="L119" s="390">
        <v>64</v>
      </c>
      <c r="M119" s="352">
        <v>39286</v>
      </c>
      <c r="N119" s="365">
        <v>11.166666599999999</v>
      </c>
      <c r="O119" s="355">
        <v>1370.47</v>
      </c>
      <c r="P119" s="274">
        <v>1370.47</v>
      </c>
      <c r="Q119" s="442">
        <v>1370.47</v>
      </c>
      <c r="R119" s="391" t="s">
        <v>239</v>
      </c>
      <c r="S119" s="391" t="s">
        <v>284</v>
      </c>
      <c r="T119" s="578"/>
      <c r="U119" s="579"/>
      <c r="V119" s="443"/>
    </row>
    <row r="120" spans="1:22" s="58" customFormat="1" ht="87" customHeight="1">
      <c r="A120" s="441" t="s">
        <v>673</v>
      </c>
      <c r="B120" s="68">
        <v>5</v>
      </c>
      <c r="C120" s="354" t="s">
        <v>405</v>
      </c>
      <c r="D120" s="354" t="s">
        <v>545</v>
      </c>
      <c r="E120" s="483" t="s">
        <v>546</v>
      </c>
      <c r="F120" s="354" t="s">
        <v>376</v>
      </c>
      <c r="G120" s="350">
        <v>0.3</v>
      </c>
      <c r="H120" s="350" t="s">
        <v>25</v>
      </c>
      <c r="I120" s="351" t="s">
        <v>322</v>
      </c>
      <c r="J120" s="352">
        <v>39134</v>
      </c>
      <c r="K120" s="389">
        <v>1.3666666999999999</v>
      </c>
      <c r="L120" s="390">
        <v>65</v>
      </c>
      <c r="M120" s="352" t="s">
        <v>547</v>
      </c>
      <c r="N120" s="365" t="s">
        <v>674</v>
      </c>
      <c r="O120" s="355">
        <v>2474.19</v>
      </c>
      <c r="P120" s="274">
        <v>742.25699999999995</v>
      </c>
      <c r="Q120" s="442" t="s">
        <v>582</v>
      </c>
      <c r="R120" s="391" t="s">
        <v>239</v>
      </c>
      <c r="S120" s="391" t="s">
        <v>283</v>
      </c>
      <c r="T120" s="578"/>
      <c r="U120" s="579"/>
      <c r="V120" s="443"/>
    </row>
    <row r="121" spans="1:22" s="58" customFormat="1" ht="93.75" customHeight="1">
      <c r="A121" s="441" t="s">
        <v>675</v>
      </c>
      <c r="B121" s="68">
        <v>6</v>
      </c>
      <c r="C121" s="354" t="s">
        <v>548</v>
      </c>
      <c r="D121" s="354" t="s">
        <v>549</v>
      </c>
      <c r="E121" s="354" t="s">
        <v>550</v>
      </c>
      <c r="F121" s="354" t="s">
        <v>376</v>
      </c>
      <c r="G121" s="350">
        <v>0.4</v>
      </c>
      <c r="H121" s="350" t="s">
        <v>25</v>
      </c>
      <c r="I121" s="351" t="s">
        <v>322</v>
      </c>
      <c r="J121" s="352">
        <v>41988</v>
      </c>
      <c r="K121" s="389">
        <v>1.5</v>
      </c>
      <c r="L121" s="390">
        <v>66</v>
      </c>
      <c r="M121" s="352">
        <v>42672</v>
      </c>
      <c r="N121" s="365">
        <v>21.3333333</v>
      </c>
      <c r="O121" s="355">
        <v>3147.32</v>
      </c>
      <c r="P121" s="274">
        <v>1258.9280000000001</v>
      </c>
      <c r="Q121" s="442">
        <v>1258.9280000000001</v>
      </c>
      <c r="R121" s="391" t="s">
        <v>239</v>
      </c>
      <c r="S121" s="391" t="s">
        <v>283</v>
      </c>
      <c r="T121" s="578"/>
      <c r="U121" s="579"/>
      <c r="V121" s="443"/>
    </row>
    <row r="122" spans="1:22" s="58" customFormat="1" ht="15.75" customHeight="1">
      <c r="A122" s="441" t="s">
        <v>676</v>
      </c>
      <c r="B122" s="68">
        <v>7</v>
      </c>
      <c r="C122" s="354"/>
      <c r="D122" s="354"/>
      <c r="E122" s="354"/>
      <c r="F122" s="354"/>
      <c r="G122" s="350"/>
      <c r="H122" s="350"/>
      <c r="I122" s="351"/>
      <c r="J122" s="352"/>
      <c r="K122" s="389" t="s">
        <v>582</v>
      </c>
      <c r="L122" s="390">
        <v>67</v>
      </c>
      <c r="M122" s="352"/>
      <c r="N122" s="365" t="s">
        <v>582</v>
      </c>
      <c r="O122" s="355"/>
      <c r="P122" s="57" t="s">
        <v>582</v>
      </c>
      <c r="Q122" s="442" t="s">
        <v>582</v>
      </c>
      <c r="R122" s="391"/>
      <c r="S122" s="391"/>
      <c r="T122" s="578"/>
      <c r="U122" s="579"/>
      <c r="V122" s="443"/>
    </row>
    <row r="123" spans="1:22" s="58" customFormat="1" ht="15.75" customHeight="1">
      <c r="A123" s="441" t="s">
        <v>677</v>
      </c>
      <c r="B123" s="68">
        <v>8</v>
      </c>
      <c r="C123" s="354"/>
      <c r="D123" s="354"/>
      <c r="E123" s="354"/>
      <c r="F123" s="354"/>
      <c r="G123" s="350"/>
      <c r="H123" s="350"/>
      <c r="I123" s="351"/>
      <c r="J123" s="352"/>
      <c r="K123" s="389" t="s">
        <v>582</v>
      </c>
      <c r="L123" s="390">
        <v>68</v>
      </c>
      <c r="M123" s="352"/>
      <c r="N123" s="365" t="s">
        <v>582</v>
      </c>
      <c r="O123" s="356"/>
      <c r="P123" s="57" t="s">
        <v>582</v>
      </c>
      <c r="Q123" s="442" t="s">
        <v>582</v>
      </c>
      <c r="R123" s="391"/>
      <c r="S123" s="391"/>
      <c r="T123" s="578"/>
      <c r="U123" s="579"/>
      <c r="V123" s="443"/>
    </row>
    <row r="124" spans="1:22" s="58" customFormat="1" ht="15.75" customHeight="1">
      <c r="A124" s="441" t="s">
        <v>678</v>
      </c>
      <c r="B124" s="68">
        <v>9</v>
      </c>
      <c r="C124" s="354"/>
      <c r="D124" s="354"/>
      <c r="E124" s="354"/>
      <c r="F124" s="354"/>
      <c r="G124" s="350"/>
      <c r="H124" s="350"/>
      <c r="I124" s="351"/>
      <c r="J124" s="352"/>
      <c r="K124" s="389" t="s">
        <v>582</v>
      </c>
      <c r="L124" s="390">
        <v>69</v>
      </c>
      <c r="M124" s="352"/>
      <c r="N124" s="365" t="s">
        <v>582</v>
      </c>
      <c r="O124" s="356"/>
      <c r="P124" s="57" t="s">
        <v>582</v>
      </c>
      <c r="Q124" s="442" t="s">
        <v>582</v>
      </c>
      <c r="R124" s="391"/>
      <c r="S124" s="391"/>
      <c r="T124" s="578"/>
      <c r="U124" s="579"/>
      <c r="V124" s="443"/>
    </row>
    <row r="125" spans="1:22" s="58" customFormat="1" ht="15.75" customHeight="1">
      <c r="A125" s="441" t="s">
        <v>679</v>
      </c>
      <c r="B125" s="68">
        <v>10</v>
      </c>
      <c r="C125" s="354"/>
      <c r="D125" s="354"/>
      <c r="E125" s="354"/>
      <c r="F125" s="354"/>
      <c r="G125" s="350"/>
      <c r="H125" s="350"/>
      <c r="I125" s="351"/>
      <c r="J125" s="352"/>
      <c r="K125" s="389" t="s">
        <v>582</v>
      </c>
      <c r="L125" s="390">
        <v>70</v>
      </c>
      <c r="M125" s="352"/>
      <c r="N125" s="365" t="s">
        <v>582</v>
      </c>
      <c r="O125" s="356"/>
      <c r="P125" s="57" t="s">
        <v>582</v>
      </c>
      <c r="Q125" s="442" t="s">
        <v>582</v>
      </c>
      <c r="R125" s="391"/>
      <c r="S125" s="391"/>
      <c r="T125" s="578"/>
      <c r="U125" s="579"/>
      <c r="V125" s="443"/>
    </row>
    <row r="126" spans="1:22" s="40" customFormat="1" ht="13">
      <c r="A126" s="436"/>
      <c r="B126" s="60"/>
      <c r="C126" s="61"/>
      <c r="D126" s="61"/>
      <c r="E126" s="61"/>
      <c r="F126" s="61"/>
      <c r="G126" s="61"/>
      <c r="H126" s="61"/>
      <c r="I126" s="61"/>
      <c r="J126" s="61"/>
      <c r="K126" s="61"/>
      <c r="L126" s="61"/>
      <c r="M126" s="61"/>
      <c r="N126" s="319"/>
      <c r="O126" s="61"/>
      <c r="P126" s="61"/>
      <c r="Q126" s="319"/>
      <c r="R126" s="61"/>
      <c r="S126" s="61"/>
      <c r="T126" s="62"/>
      <c r="U126" s="63"/>
    </row>
    <row r="127" spans="1:22" s="40" customFormat="1" ht="17.25" customHeight="1" thickBot="1">
      <c r="A127" s="444"/>
      <c r="B127" s="342"/>
      <c r="C127" s="343"/>
      <c r="D127" s="343"/>
      <c r="E127" s="343"/>
      <c r="F127" s="343"/>
      <c r="G127" s="343"/>
      <c r="H127" s="343"/>
      <c r="I127" s="343"/>
      <c r="J127" s="343"/>
      <c r="K127" s="343"/>
      <c r="L127" s="343"/>
      <c r="M127" s="343"/>
      <c r="N127" s="344"/>
      <c r="O127" s="343"/>
      <c r="P127" s="343"/>
      <c r="Q127" s="345"/>
      <c r="R127" s="345"/>
      <c r="S127" s="346"/>
      <c r="T127" s="347"/>
      <c r="U127" s="348"/>
      <c r="V127" s="440"/>
    </row>
    <row r="128" spans="1:22" ht="17.25" customHeight="1">
      <c r="B128" s="65"/>
      <c r="C128" s="65"/>
      <c r="D128" s="65"/>
      <c r="E128" s="65"/>
      <c r="F128" s="65"/>
      <c r="G128" s="67"/>
      <c r="H128" s="67"/>
      <c r="I128" s="67"/>
      <c r="J128" s="67"/>
      <c r="K128" s="67"/>
      <c r="L128" s="67"/>
      <c r="M128" s="67"/>
      <c r="N128" s="67"/>
      <c r="O128" s="67"/>
      <c r="P128" s="67"/>
      <c r="Q128" s="67"/>
      <c r="R128" s="67"/>
      <c r="S128" s="67"/>
      <c r="T128" s="67"/>
      <c r="U128" s="67"/>
      <c r="V128" s="67"/>
    </row>
    <row r="129" spans="1:22" s="40" customFormat="1" ht="16.5" customHeight="1" thickBot="1">
      <c r="A129" s="436"/>
      <c r="B129" s="598" t="s">
        <v>72</v>
      </c>
      <c r="C129" s="598"/>
      <c r="D129" s="598"/>
      <c r="E129" s="598"/>
      <c r="F129" s="598"/>
      <c r="G129" s="598"/>
      <c r="H129" s="598"/>
      <c r="I129" s="598"/>
      <c r="J129" s="598"/>
      <c r="K129" s="598"/>
      <c r="L129" s="598"/>
      <c r="M129" s="598"/>
      <c r="N129" s="598"/>
      <c r="O129" s="598"/>
      <c r="P129" s="598"/>
      <c r="Q129" s="598"/>
      <c r="R129" s="598"/>
      <c r="S129" s="598"/>
      <c r="T129" s="598"/>
      <c r="U129" s="598"/>
      <c r="V129" s="445"/>
    </row>
    <row r="130" spans="1:22" s="43" customFormat="1" ht="22.5" customHeight="1">
      <c r="A130" s="145" t="s">
        <v>680</v>
      </c>
      <c r="B130" s="606" t="s">
        <v>69</v>
      </c>
      <c r="C130" s="593" t="s">
        <v>97</v>
      </c>
      <c r="D130" s="593"/>
      <c r="E130" s="593"/>
      <c r="F130" s="593"/>
      <c r="G130" s="593"/>
      <c r="H130" s="593"/>
      <c r="I130" s="593"/>
      <c r="J130" s="593"/>
      <c r="K130" s="593"/>
      <c r="L130" s="446"/>
      <c r="M130" s="446"/>
      <c r="N130" s="605" t="s">
        <v>95</v>
      </c>
      <c r="O130" s="590" t="s">
        <v>107</v>
      </c>
      <c r="P130" s="591"/>
      <c r="Q130" s="591"/>
      <c r="R130" s="585"/>
      <c r="S130" s="584" t="s">
        <v>214</v>
      </c>
      <c r="T130" s="585"/>
      <c r="U130" s="581" t="s">
        <v>32</v>
      </c>
      <c r="V130" s="447"/>
    </row>
    <row r="131" spans="1:22" s="43" customFormat="1" ht="22.5" customHeight="1">
      <c r="A131" s="145" t="s">
        <v>681</v>
      </c>
      <c r="B131" s="607"/>
      <c r="C131" s="593" t="s">
        <v>98</v>
      </c>
      <c r="D131" s="593"/>
      <c r="E131" s="609"/>
      <c r="F131" s="423">
        <v>5</v>
      </c>
      <c r="G131" s="592" t="s">
        <v>99</v>
      </c>
      <c r="H131" s="593"/>
      <c r="I131" s="610" t="s">
        <v>268</v>
      </c>
      <c r="J131" s="602"/>
      <c r="K131" s="611"/>
      <c r="L131" s="446"/>
      <c r="M131" s="410" t="s">
        <v>288</v>
      </c>
      <c r="N131" s="600"/>
      <c r="O131" s="592"/>
      <c r="P131" s="593"/>
      <c r="Q131" s="593"/>
      <c r="R131" s="594"/>
      <c r="S131" s="586"/>
      <c r="T131" s="587"/>
      <c r="U131" s="582"/>
      <c r="V131" s="447"/>
    </row>
    <row r="132" spans="1:22" s="43" customFormat="1" ht="51.75" customHeight="1" thickBot="1">
      <c r="A132" s="145" t="s">
        <v>682</v>
      </c>
      <c r="B132" s="607"/>
      <c r="C132" s="602" t="s">
        <v>96</v>
      </c>
      <c r="D132" s="603"/>
      <c r="E132" s="427" t="s">
        <v>100</v>
      </c>
      <c r="F132" s="424" t="s">
        <v>82</v>
      </c>
      <c r="G132" s="426" t="s">
        <v>81</v>
      </c>
      <c r="H132" s="422" t="s">
        <v>265</v>
      </c>
      <c r="I132" s="424" t="s">
        <v>269</v>
      </c>
      <c r="J132" s="426" t="s">
        <v>620</v>
      </c>
      <c r="K132" s="424" t="s">
        <v>102</v>
      </c>
      <c r="L132" s="446"/>
      <c r="M132" s="409" t="s">
        <v>289</v>
      </c>
      <c r="N132" s="601"/>
      <c r="O132" s="615" t="s">
        <v>108</v>
      </c>
      <c r="P132" s="616"/>
      <c r="Q132" s="617"/>
      <c r="R132" s="448">
        <v>6</v>
      </c>
      <c r="S132" s="588"/>
      <c r="T132" s="589"/>
      <c r="U132" s="583"/>
      <c r="V132" s="447"/>
    </row>
    <row r="133" spans="1:22" s="43" customFormat="1" ht="15.75" customHeight="1">
      <c r="A133" s="145" t="s">
        <v>683</v>
      </c>
      <c r="B133" s="607"/>
      <c r="C133" s="75">
        <v>1</v>
      </c>
      <c r="D133" s="135" t="s">
        <v>322</v>
      </c>
      <c r="E133" s="141">
        <v>0.25</v>
      </c>
      <c r="F133" s="449">
        <v>1258.9280000000001</v>
      </c>
      <c r="G133" s="381">
        <v>21.3333333</v>
      </c>
      <c r="H133" s="296">
        <v>59.012250100000003</v>
      </c>
      <c r="I133" s="450" t="s">
        <v>24</v>
      </c>
      <c r="J133" s="451" t="s">
        <v>24</v>
      </c>
      <c r="K133" s="452" t="s">
        <v>582</v>
      </c>
      <c r="L133" s="453"/>
      <c r="M133" s="454" t="s">
        <v>25</v>
      </c>
      <c r="N133" s="599" t="s">
        <v>103</v>
      </c>
      <c r="O133" s="455"/>
      <c r="P133" s="455"/>
      <c r="Q133" s="455"/>
      <c r="R133" s="456"/>
      <c r="S133" s="584" t="s">
        <v>76</v>
      </c>
      <c r="T133" s="591"/>
      <c r="U133" s="585"/>
      <c r="V133" s="457"/>
    </row>
    <row r="134" spans="1:22" s="43" customFormat="1" ht="15.75" customHeight="1" thickBot="1">
      <c r="A134" s="145" t="s">
        <v>684</v>
      </c>
      <c r="B134" s="607"/>
      <c r="C134" s="75">
        <v>2</v>
      </c>
      <c r="D134" s="135" t="s">
        <v>323</v>
      </c>
      <c r="E134" s="141">
        <v>0.125</v>
      </c>
      <c r="F134" s="449">
        <v>2619.4349999999999</v>
      </c>
      <c r="G134" s="381">
        <v>40.766666700000002</v>
      </c>
      <c r="H134" s="296">
        <v>64.254333599999995</v>
      </c>
      <c r="I134" s="450" t="s">
        <v>24</v>
      </c>
      <c r="J134" s="451" t="s">
        <v>24</v>
      </c>
      <c r="K134" s="452" t="s">
        <v>582</v>
      </c>
      <c r="L134" s="453"/>
      <c r="M134" s="454" t="s">
        <v>24</v>
      </c>
      <c r="N134" s="600"/>
      <c r="O134" s="458"/>
      <c r="P134" s="457"/>
      <c r="Q134" s="458"/>
      <c r="R134" s="459"/>
      <c r="S134" s="588"/>
      <c r="T134" s="614"/>
      <c r="U134" s="589"/>
      <c r="V134" s="457"/>
    </row>
    <row r="135" spans="1:22" s="43" customFormat="1" ht="15.75" customHeight="1" thickBot="1">
      <c r="A135" s="145" t="s">
        <v>685</v>
      </c>
      <c r="B135" s="607"/>
      <c r="C135" s="75">
        <v>3</v>
      </c>
      <c r="D135" s="135" t="s">
        <v>324</v>
      </c>
      <c r="E135" s="141">
        <v>0.4</v>
      </c>
      <c r="F135" s="449">
        <v>1370.47</v>
      </c>
      <c r="G135" s="381">
        <v>11.166666599999999</v>
      </c>
      <c r="H135" s="296">
        <v>122.7286574</v>
      </c>
      <c r="I135" s="450" t="s">
        <v>25</v>
      </c>
      <c r="J135" s="451" t="s">
        <v>25</v>
      </c>
      <c r="K135" s="452" t="s">
        <v>6</v>
      </c>
      <c r="L135" s="453"/>
      <c r="M135" s="454" t="s">
        <v>25</v>
      </c>
      <c r="N135" s="601"/>
      <c r="O135" s="460"/>
      <c r="P135" s="461"/>
      <c r="Q135" s="462"/>
      <c r="R135" s="463"/>
      <c r="S135" s="464"/>
      <c r="T135" s="464"/>
      <c r="U135" s="465"/>
      <c r="V135" s="447"/>
    </row>
    <row r="136" spans="1:22" s="43" customFormat="1" ht="15.75" customHeight="1">
      <c r="A136" s="145" t="s">
        <v>686</v>
      </c>
      <c r="B136" s="607"/>
      <c r="C136" s="75">
        <v>4</v>
      </c>
      <c r="D136" s="135" t="s">
        <v>325</v>
      </c>
      <c r="E136" s="141">
        <v>0.125</v>
      </c>
      <c r="F136" s="449">
        <v>7037.37</v>
      </c>
      <c r="G136" s="381">
        <v>74.599999999999994</v>
      </c>
      <c r="H136" s="296">
        <v>94.334718499999994</v>
      </c>
      <c r="I136" s="450" t="s">
        <v>24</v>
      </c>
      <c r="J136" s="451" t="s">
        <v>24</v>
      </c>
      <c r="K136" s="452" t="s">
        <v>582</v>
      </c>
      <c r="L136" s="453"/>
      <c r="M136" s="454" t="s">
        <v>24</v>
      </c>
      <c r="N136" s="407" t="s">
        <v>281</v>
      </c>
      <c r="O136" s="610" t="s">
        <v>266</v>
      </c>
      <c r="P136" s="602"/>
      <c r="Q136" s="602"/>
      <c r="R136" s="603"/>
      <c r="S136" s="447"/>
      <c r="T136" s="447"/>
      <c r="U136" s="466"/>
      <c r="V136" s="447"/>
    </row>
    <row r="137" spans="1:22" s="43" customFormat="1" ht="24.75" customHeight="1">
      <c r="A137" s="145" t="s">
        <v>687</v>
      </c>
      <c r="B137" s="607"/>
      <c r="C137" s="75">
        <v>5</v>
      </c>
      <c r="D137" s="135" t="s">
        <v>326</v>
      </c>
      <c r="E137" s="141">
        <v>0.1</v>
      </c>
      <c r="F137" s="449">
        <v>0</v>
      </c>
      <c r="G137" s="381">
        <v>0</v>
      </c>
      <c r="H137" s="296" t="s">
        <v>624</v>
      </c>
      <c r="I137" s="450" t="s">
        <v>24</v>
      </c>
      <c r="J137" s="451" t="s">
        <v>24</v>
      </c>
      <c r="K137" s="452" t="s">
        <v>582</v>
      </c>
      <c r="L137" s="453"/>
      <c r="M137" s="454" t="s">
        <v>24</v>
      </c>
      <c r="N137" s="612">
        <v>6</v>
      </c>
      <c r="O137" s="426" t="s">
        <v>109</v>
      </c>
      <c r="P137" s="426" t="s">
        <v>627</v>
      </c>
      <c r="Q137" s="604" t="s">
        <v>260</v>
      </c>
      <c r="R137" s="604"/>
      <c r="S137" s="447"/>
      <c r="T137" s="447"/>
      <c r="U137" s="466"/>
      <c r="V137" s="447"/>
    </row>
    <row r="138" spans="1:22" s="43" customFormat="1" ht="16.5" customHeight="1" thickBot="1">
      <c r="A138" s="145" t="s">
        <v>688</v>
      </c>
      <c r="B138" s="607"/>
      <c r="C138" s="142">
        <v>6</v>
      </c>
      <c r="D138" s="143" t="s">
        <v>582</v>
      </c>
      <c r="E138" s="144" t="s">
        <v>582</v>
      </c>
      <c r="F138" s="382" t="s">
        <v>582</v>
      </c>
      <c r="G138" s="382" t="s">
        <v>582</v>
      </c>
      <c r="H138" s="296" t="s">
        <v>582</v>
      </c>
      <c r="I138" s="450" t="s">
        <v>582</v>
      </c>
      <c r="J138" s="451" t="s">
        <v>582</v>
      </c>
      <c r="K138" s="452" t="s">
        <v>582</v>
      </c>
      <c r="L138" s="453"/>
      <c r="M138" s="454" t="s">
        <v>582</v>
      </c>
      <c r="N138" s="613"/>
      <c r="O138" s="412">
        <v>6</v>
      </c>
      <c r="P138" s="470">
        <v>73.4739048</v>
      </c>
      <c r="Q138" s="597">
        <v>0</v>
      </c>
      <c r="R138" s="597"/>
      <c r="S138" s="447"/>
      <c r="T138" s="447"/>
      <c r="U138" s="466"/>
      <c r="V138" s="447"/>
    </row>
    <row r="139" spans="1:22" s="43" customFormat="1" ht="16.5" customHeight="1" thickBot="1">
      <c r="A139" s="145" t="s">
        <v>689</v>
      </c>
      <c r="B139" s="608"/>
      <c r="C139" s="595"/>
      <c r="D139" s="596"/>
      <c r="E139" s="596"/>
      <c r="F139" s="380"/>
      <c r="G139" s="379"/>
      <c r="H139" s="596" t="s">
        <v>104</v>
      </c>
      <c r="I139" s="596"/>
      <c r="J139" s="596"/>
      <c r="K139" s="467" t="s">
        <v>6</v>
      </c>
      <c r="L139" s="468"/>
      <c r="M139" s="467"/>
      <c r="N139" s="406"/>
      <c r="O139" s="408"/>
      <c r="P139" s="408"/>
      <c r="Q139" s="408"/>
      <c r="R139" s="408"/>
      <c r="S139" s="408"/>
      <c r="T139" s="413"/>
      <c r="U139" s="414"/>
      <c r="V139" s="447"/>
    </row>
    <row r="140" spans="1:22" ht="25" customHeight="1">
      <c r="V140" s="41"/>
    </row>
    <row r="141" spans="1:22" ht="25" customHeight="1">
      <c r="V141" s="41"/>
    </row>
    <row r="142" spans="1:22" s="52" customFormat="1" ht="24" thickBot="1">
      <c r="A142" s="429">
        <v>7</v>
      </c>
      <c r="B142" s="618" t="s">
        <v>51</v>
      </c>
      <c r="C142" s="618"/>
      <c r="D142" s="618"/>
      <c r="E142" s="430">
        <v>7</v>
      </c>
      <c r="F142" s="431" t="s">
        <v>297</v>
      </c>
      <c r="G142" s="432"/>
      <c r="H142" s="432"/>
      <c r="I142" s="431"/>
      <c r="J142" s="431"/>
      <c r="K142" s="433"/>
      <c r="L142" s="433"/>
      <c r="M142" s="433"/>
      <c r="N142" s="432"/>
      <c r="O142" s="432"/>
      <c r="P142" s="434"/>
      <c r="Q142" s="434"/>
      <c r="R142" s="434"/>
      <c r="S142" s="434"/>
      <c r="T142" s="435"/>
    </row>
    <row r="143" spans="1:22" s="40" customFormat="1" ht="15.75" customHeight="1">
      <c r="A143" s="436"/>
      <c r="B143" s="624" t="s">
        <v>57</v>
      </c>
      <c r="C143" s="425" t="s">
        <v>58</v>
      </c>
      <c r="D143" s="334" t="s">
        <v>17</v>
      </c>
      <c r="E143" s="334"/>
      <c r="F143" s="334" t="s">
        <v>59</v>
      </c>
      <c r="G143" s="335"/>
      <c r="H143" s="619" t="s">
        <v>60</v>
      </c>
      <c r="I143" s="619" t="s">
        <v>18</v>
      </c>
      <c r="J143" s="619" t="s">
        <v>61</v>
      </c>
      <c r="K143" s="619" t="s">
        <v>62</v>
      </c>
      <c r="L143" s="425"/>
      <c r="M143" s="619" t="s">
        <v>63</v>
      </c>
      <c r="N143" s="620" t="s">
        <v>64</v>
      </c>
      <c r="O143" s="619" t="s">
        <v>216</v>
      </c>
      <c r="P143" s="622" t="s">
        <v>65</v>
      </c>
      <c r="Q143" s="623"/>
      <c r="R143" s="557" t="s">
        <v>279</v>
      </c>
      <c r="S143" s="626" t="s">
        <v>280</v>
      </c>
      <c r="T143" s="574" t="s">
        <v>22</v>
      </c>
      <c r="U143" s="575"/>
      <c r="V143" s="437"/>
    </row>
    <row r="144" spans="1:22" s="40" customFormat="1" ht="100" customHeight="1">
      <c r="A144" s="436"/>
      <c r="B144" s="625"/>
      <c r="C144" s="426" t="s">
        <v>66</v>
      </c>
      <c r="D144" s="336" t="s">
        <v>3</v>
      </c>
      <c r="E144" s="336" t="s">
        <v>19</v>
      </c>
      <c r="F144" s="336" t="s">
        <v>67</v>
      </c>
      <c r="G144" s="337" t="s">
        <v>68</v>
      </c>
      <c r="H144" s="604"/>
      <c r="I144" s="604"/>
      <c r="J144" s="604"/>
      <c r="K144" s="604"/>
      <c r="L144" s="426"/>
      <c r="M144" s="604"/>
      <c r="N144" s="621"/>
      <c r="O144" s="604"/>
      <c r="P144" s="426" t="s">
        <v>213</v>
      </c>
      <c r="Q144" s="336" t="s">
        <v>83</v>
      </c>
      <c r="R144" s="558"/>
      <c r="S144" s="627"/>
      <c r="T144" s="576"/>
      <c r="U144" s="577"/>
      <c r="V144" s="437"/>
    </row>
    <row r="145" spans="1:22" s="40" customFormat="1" ht="13">
      <c r="A145" s="436"/>
      <c r="B145" s="53"/>
      <c r="C145" s="54"/>
      <c r="D145" s="54"/>
      <c r="E145" s="54"/>
      <c r="F145" s="54"/>
      <c r="G145" s="54"/>
      <c r="H145" s="54"/>
      <c r="I145" s="54"/>
      <c r="J145" s="54"/>
      <c r="K145" s="54"/>
      <c r="L145" s="54"/>
      <c r="M145" s="54"/>
      <c r="N145" s="54"/>
      <c r="O145" s="54"/>
      <c r="P145" s="54"/>
      <c r="Q145" s="54"/>
      <c r="R145" s="438"/>
      <c r="S145" s="439"/>
      <c r="T145" s="440"/>
      <c r="U145" s="55"/>
    </row>
    <row r="146" spans="1:22" s="58" customFormat="1" ht="42.75" customHeight="1">
      <c r="A146" s="441" t="s">
        <v>690</v>
      </c>
      <c r="B146" s="56">
        <v>1</v>
      </c>
      <c r="C146" s="480" t="s">
        <v>551</v>
      </c>
      <c r="D146" s="349" t="s">
        <v>552</v>
      </c>
      <c r="E146" s="349" t="s">
        <v>553</v>
      </c>
      <c r="F146" s="349" t="s">
        <v>404</v>
      </c>
      <c r="G146" s="350">
        <v>0.6</v>
      </c>
      <c r="H146" s="350" t="s">
        <v>25</v>
      </c>
      <c r="I146" s="351" t="s">
        <v>330</v>
      </c>
      <c r="J146" s="352">
        <v>39042</v>
      </c>
      <c r="K146" s="389" t="s">
        <v>582</v>
      </c>
      <c r="L146" s="390">
        <v>71</v>
      </c>
      <c r="M146" s="352">
        <v>39918</v>
      </c>
      <c r="N146" s="365">
        <v>29.233333300000002</v>
      </c>
      <c r="O146" s="355">
        <v>4796.29</v>
      </c>
      <c r="P146" s="274">
        <v>2877.7739999999999</v>
      </c>
      <c r="Q146" s="442">
        <v>2877.7739999999999</v>
      </c>
      <c r="R146" s="391" t="s">
        <v>241</v>
      </c>
      <c r="S146" s="391" t="s">
        <v>283</v>
      </c>
      <c r="T146" s="578"/>
      <c r="U146" s="579"/>
      <c r="V146" s="443"/>
    </row>
    <row r="147" spans="1:22" s="58" customFormat="1" ht="62.25" customHeight="1">
      <c r="A147" s="441" t="s">
        <v>691</v>
      </c>
      <c r="B147" s="56">
        <v>2</v>
      </c>
      <c r="C147" s="353" t="s">
        <v>554</v>
      </c>
      <c r="D147" s="353" t="s">
        <v>555</v>
      </c>
      <c r="E147" s="353" t="s">
        <v>556</v>
      </c>
      <c r="F147" s="353" t="s">
        <v>376</v>
      </c>
      <c r="G147" s="350">
        <v>0.5</v>
      </c>
      <c r="H147" s="350" t="s">
        <v>25</v>
      </c>
      <c r="I147" s="351" t="s">
        <v>329</v>
      </c>
      <c r="J147" s="352">
        <v>41694</v>
      </c>
      <c r="K147" s="389" t="s">
        <v>582</v>
      </c>
      <c r="L147" s="390">
        <v>72</v>
      </c>
      <c r="M147" s="352">
        <v>42321</v>
      </c>
      <c r="N147" s="365">
        <v>20.933333300000001</v>
      </c>
      <c r="O147" s="355">
        <v>2102.14</v>
      </c>
      <c r="P147" s="274">
        <v>1051.07</v>
      </c>
      <c r="Q147" s="442">
        <v>1051.07</v>
      </c>
      <c r="R147" s="391" t="s">
        <v>239</v>
      </c>
      <c r="S147" s="391" t="s">
        <v>283</v>
      </c>
      <c r="T147" s="578"/>
      <c r="U147" s="579"/>
      <c r="V147" s="443"/>
    </row>
    <row r="148" spans="1:22" s="58" customFormat="1" ht="68.25" customHeight="1">
      <c r="A148" s="441" t="s">
        <v>692</v>
      </c>
      <c r="B148" s="59">
        <v>3</v>
      </c>
      <c r="C148" s="349" t="s">
        <v>557</v>
      </c>
      <c r="D148" s="349" t="s">
        <v>558</v>
      </c>
      <c r="E148" s="349" t="s">
        <v>559</v>
      </c>
      <c r="F148" s="349" t="s">
        <v>390</v>
      </c>
      <c r="G148" s="350">
        <v>1</v>
      </c>
      <c r="H148" s="350" t="s">
        <v>25</v>
      </c>
      <c r="I148" s="351" t="s">
        <v>329</v>
      </c>
      <c r="J148" s="352">
        <v>42191</v>
      </c>
      <c r="K148" s="389" t="s">
        <v>582</v>
      </c>
      <c r="L148" s="390">
        <v>73</v>
      </c>
      <c r="M148" s="352">
        <v>42475</v>
      </c>
      <c r="N148" s="365">
        <v>9.5</v>
      </c>
      <c r="O148" s="355">
        <v>379.06</v>
      </c>
      <c r="P148" s="274">
        <v>379.06</v>
      </c>
      <c r="Q148" s="442">
        <v>379.06</v>
      </c>
      <c r="R148" s="391" t="s">
        <v>239</v>
      </c>
      <c r="S148" s="391" t="s">
        <v>283</v>
      </c>
      <c r="T148" s="578"/>
      <c r="U148" s="579"/>
      <c r="V148" s="443"/>
    </row>
    <row r="149" spans="1:22" s="58" customFormat="1" ht="82.5" customHeight="1">
      <c r="A149" s="441" t="s">
        <v>693</v>
      </c>
      <c r="B149" s="68">
        <v>4</v>
      </c>
      <c r="C149" s="354" t="s">
        <v>381</v>
      </c>
      <c r="D149" s="476" t="s">
        <v>560</v>
      </c>
      <c r="E149" s="476" t="s">
        <v>561</v>
      </c>
      <c r="F149" s="476" t="s">
        <v>376</v>
      </c>
      <c r="G149" s="475">
        <v>0.15</v>
      </c>
      <c r="H149" s="475" t="s">
        <v>25</v>
      </c>
      <c r="I149" s="351" t="s">
        <v>331</v>
      </c>
      <c r="J149" s="352">
        <v>40487</v>
      </c>
      <c r="K149" s="389" t="s">
        <v>582</v>
      </c>
      <c r="L149" s="390">
        <v>74</v>
      </c>
      <c r="M149" s="352">
        <v>42460</v>
      </c>
      <c r="N149" s="365">
        <v>65.8</v>
      </c>
      <c r="O149" s="355">
        <v>38889.26</v>
      </c>
      <c r="P149" s="274">
        <v>5833.3890000000001</v>
      </c>
      <c r="Q149" s="442">
        <v>5833.3890000000001</v>
      </c>
      <c r="R149" s="391" t="s">
        <v>236</v>
      </c>
      <c r="S149" s="391" t="s">
        <v>283</v>
      </c>
      <c r="T149" s="629"/>
      <c r="U149" s="630"/>
      <c r="V149" s="443"/>
    </row>
    <row r="150" spans="1:22" s="58" customFormat="1" ht="15.75" customHeight="1">
      <c r="A150" s="441" t="s">
        <v>694</v>
      </c>
      <c r="B150" s="68">
        <v>5</v>
      </c>
      <c r="C150" s="354"/>
      <c r="D150" s="354"/>
      <c r="E150" s="354"/>
      <c r="F150" s="354"/>
      <c r="G150" s="350"/>
      <c r="H150" s="350"/>
      <c r="I150" s="351"/>
      <c r="J150" s="352"/>
      <c r="K150" s="389" t="s">
        <v>582</v>
      </c>
      <c r="L150" s="390">
        <v>75</v>
      </c>
      <c r="M150" s="352"/>
      <c r="N150" s="365" t="s">
        <v>582</v>
      </c>
      <c r="O150" s="355"/>
      <c r="P150" s="274" t="s">
        <v>582</v>
      </c>
      <c r="Q150" s="442" t="s">
        <v>582</v>
      </c>
      <c r="R150" s="391"/>
      <c r="S150" s="391"/>
      <c r="T150" s="578"/>
      <c r="U150" s="579"/>
      <c r="V150" s="443"/>
    </row>
    <row r="151" spans="1:22" s="58" customFormat="1" ht="15.75" customHeight="1">
      <c r="A151" s="441" t="s">
        <v>695</v>
      </c>
      <c r="B151" s="68">
        <v>6</v>
      </c>
      <c r="C151" s="354"/>
      <c r="D151" s="354"/>
      <c r="E151" s="354"/>
      <c r="F151" s="354"/>
      <c r="G151" s="350"/>
      <c r="H151" s="350"/>
      <c r="I151" s="351"/>
      <c r="J151" s="352"/>
      <c r="K151" s="389" t="s">
        <v>582</v>
      </c>
      <c r="L151" s="390">
        <v>76</v>
      </c>
      <c r="M151" s="352"/>
      <c r="N151" s="365" t="s">
        <v>582</v>
      </c>
      <c r="O151" s="355"/>
      <c r="P151" s="274" t="s">
        <v>582</v>
      </c>
      <c r="Q151" s="442" t="s">
        <v>582</v>
      </c>
      <c r="R151" s="391"/>
      <c r="S151" s="391"/>
      <c r="T151" s="578"/>
      <c r="U151" s="579"/>
      <c r="V151" s="443"/>
    </row>
    <row r="152" spans="1:22" s="58" customFormat="1" ht="15.75" customHeight="1">
      <c r="A152" s="441" t="s">
        <v>696</v>
      </c>
      <c r="B152" s="68">
        <v>7</v>
      </c>
      <c r="C152" s="354"/>
      <c r="D152" s="354"/>
      <c r="E152" s="354"/>
      <c r="F152" s="354"/>
      <c r="G152" s="350"/>
      <c r="H152" s="350"/>
      <c r="I152" s="351"/>
      <c r="J152" s="352"/>
      <c r="K152" s="389" t="s">
        <v>582</v>
      </c>
      <c r="L152" s="390">
        <v>77</v>
      </c>
      <c r="M152" s="352"/>
      <c r="N152" s="365" t="s">
        <v>582</v>
      </c>
      <c r="O152" s="355"/>
      <c r="P152" s="57" t="s">
        <v>582</v>
      </c>
      <c r="Q152" s="442" t="s">
        <v>582</v>
      </c>
      <c r="R152" s="391"/>
      <c r="S152" s="391"/>
      <c r="T152" s="578"/>
      <c r="U152" s="579"/>
      <c r="V152" s="443"/>
    </row>
    <row r="153" spans="1:22" s="58" customFormat="1" ht="15.75" customHeight="1">
      <c r="A153" s="441" t="s">
        <v>697</v>
      </c>
      <c r="B153" s="68">
        <v>8</v>
      </c>
      <c r="C153" s="354"/>
      <c r="D153" s="354"/>
      <c r="E153" s="354"/>
      <c r="F153" s="354"/>
      <c r="G153" s="350"/>
      <c r="H153" s="350"/>
      <c r="I153" s="351"/>
      <c r="J153" s="352"/>
      <c r="K153" s="389" t="s">
        <v>582</v>
      </c>
      <c r="L153" s="390">
        <v>78</v>
      </c>
      <c r="M153" s="352"/>
      <c r="N153" s="365" t="s">
        <v>582</v>
      </c>
      <c r="O153" s="356"/>
      <c r="P153" s="57" t="s">
        <v>582</v>
      </c>
      <c r="Q153" s="442" t="s">
        <v>582</v>
      </c>
      <c r="R153" s="391"/>
      <c r="S153" s="391"/>
      <c r="T153" s="578"/>
      <c r="U153" s="579"/>
      <c r="V153" s="443"/>
    </row>
    <row r="154" spans="1:22" s="58" customFormat="1" ht="15.75" customHeight="1">
      <c r="A154" s="441" t="s">
        <v>698</v>
      </c>
      <c r="B154" s="68">
        <v>9</v>
      </c>
      <c r="C154" s="354"/>
      <c r="D154" s="354"/>
      <c r="E154" s="354"/>
      <c r="F154" s="354"/>
      <c r="G154" s="350"/>
      <c r="H154" s="350"/>
      <c r="I154" s="351"/>
      <c r="J154" s="352"/>
      <c r="K154" s="389" t="s">
        <v>582</v>
      </c>
      <c r="L154" s="390">
        <v>79</v>
      </c>
      <c r="M154" s="352"/>
      <c r="N154" s="365" t="s">
        <v>582</v>
      </c>
      <c r="O154" s="356"/>
      <c r="P154" s="57" t="s">
        <v>582</v>
      </c>
      <c r="Q154" s="442" t="s">
        <v>582</v>
      </c>
      <c r="R154" s="391"/>
      <c r="S154" s="391"/>
      <c r="T154" s="578"/>
      <c r="U154" s="579"/>
      <c r="V154" s="443"/>
    </row>
    <row r="155" spans="1:22" s="58" customFormat="1" ht="15.75" customHeight="1">
      <c r="A155" s="441" t="s">
        <v>699</v>
      </c>
      <c r="B155" s="68">
        <v>10</v>
      </c>
      <c r="C155" s="354"/>
      <c r="D155" s="354"/>
      <c r="E155" s="354"/>
      <c r="F155" s="354"/>
      <c r="G155" s="350"/>
      <c r="H155" s="350"/>
      <c r="I155" s="351"/>
      <c r="J155" s="352"/>
      <c r="K155" s="389" t="s">
        <v>582</v>
      </c>
      <c r="L155" s="390">
        <v>80</v>
      </c>
      <c r="M155" s="352"/>
      <c r="N155" s="365" t="s">
        <v>582</v>
      </c>
      <c r="O155" s="356"/>
      <c r="P155" s="57" t="s">
        <v>582</v>
      </c>
      <c r="Q155" s="442" t="s">
        <v>582</v>
      </c>
      <c r="R155" s="391"/>
      <c r="S155" s="391"/>
      <c r="T155" s="578"/>
      <c r="U155" s="579"/>
      <c r="V155" s="443"/>
    </row>
    <row r="156" spans="1:22" s="40" customFormat="1" ht="13">
      <c r="A156" s="436"/>
      <c r="B156" s="60"/>
      <c r="C156" s="61"/>
      <c r="D156" s="61"/>
      <c r="E156" s="61"/>
      <c r="F156" s="61"/>
      <c r="G156" s="61"/>
      <c r="H156" s="61"/>
      <c r="I156" s="61"/>
      <c r="J156" s="61"/>
      <c r="K156" s="61"/>
      <c r="L156" s="61"/>
      <c r="M156" s="61"/>
      <c r="N156" s="319"/>
      <c r="O156" s="61"/>
      <c r="P156" s="61"/>
      <c r="Q156" s="319"/>
      <c r="R156" s="61"/>
      <c r="S156" s="61"/>
      <c r="T156" s="62"/>
      <c r="U156" s="63"/>
    </row>
    <row r="157" spans="1:22" s="40" customFormat="1" ht="17.25" customHeight="1" thickBot="1">
      <c r="A157" s="444"/>
      <c r="B157" s="342"/>
      <c r="C157" s="343"/>
      <c r="D157" s="343"/>
      <c r="E157" s="343"/>
      <c r="F157" s="343"/>
      <c r="G157" s="343"/>
      <c r="H157" s="343"/>
      <c r="I157" s="343"/>
      <c r="J157" s="343"/>
      <c r="K157" s="343"/>
      <c r="L157" s="343"/>
      <c r="M157" s="343"/>
      <c r="N157" s="344"/>
      <c r="O157" s="343"/>
      <c r="P157" s="343"/>
      <c r="Q157" s="345"/>
      <c r="R157" s="345"/>
      <c r="S157" s="346"/>
      <c r="T157" s="347"/>
      <c r="U157" s="348"/>
      <c r="V157" s="440"/>
    </row>
    <row r="158" spans="1:22" ht="17.25" customHeight="1">
      <c r="B158" s="65"/>
      <c r="C158" s="65"/>
      <c r="D158" s="65"/>
      <c r="E158" s="65"/>
      <c r="F158" s="65"/>
      <c r="G158" s="67"/>
      <c r="H158" s="67"/>
      <c r="I158" s="67"/>
      <c r="J158" s="67"/>
      <c r="K158" s="67"/>
      <c r="L158" s="67"/>
      <c r="M158" s="67"/>
      <c r="N158" s="67"/>
      <c r="O158" s="67"/>
      <c r="P158" s="67"/>
      <c r="Q158" s="67"/>
      <c r="R158" s="67"/>
      <c r="S158" s="67"/>
      <c r="T158" s="67"/>
      <c r="U158" s="67"/>
      <c r="V158" s="67"/>
    </row>
    <row r="159" spans="1:22" s="40" customFormat="1" ht="16.5" customHeight="1" thickBot="1">
      <c r="A159" s="436"/>
      <c r="B159" s="598" t="s">
        <v>72</v>
      </c>
      <c r="C159" s="598"/>
      <c r="D159" s="598"/>
      <c r="E159" s="598"/>
      <c r="F159" s="598"/>
      <c r="G159" s="598"/>
      <c r="H159" s="598"/>
      <c r="I159" s="598"/>
      <c r="J159" s="598"/>
      <c r="K159" s="598"/>
      <c r="L159" s="598"/>
      <c r="M159" s="598"/>
      <c r="N159" s="598"/>
      <c r="O159" s="598"/>
      <c r="P159" s="598"/>
      <c r="Q159" s="598"/>
      <c r="R159" s="598"/>
      <c r="S159" s="598"/>
      <c r="T159" s="598"/>
      <c r="U159" s="598"/>
      <c r="V159" s="445"/>
    </row>
    <row r="160" spans="1:22" s="43" customFormat="1" ht="22.5" customHeight="1">
      <c r="A160" s="145" t="s">
        <v>700</v>
      </c>
      <c r="B160" s="606" t="s">
        <v>69</v>
      </c>
      <c r="C160" s="593" t="s">
        <v>97</v>
      </c>
      <c r="D160" s="593"/>
      <c r="E160" s="593"/>
      <c r="F160" s="593"/>
      <c r="G160" s="593"/>
      <c r="H160" s="593"/>
      <c r="I160" s="593"/>
      <c r="J160" s="593"/>
      <c r="K160" s="593"/>
      <c r="L160" s="446"/>
      <c r="M160" s="446"/>
      <c r="N160" s="605" t="s">
        <v>95</v>
      </c>
      <c r="O160" s="590" t="s">
        <v>107</v>
      </c>
      <c r="P160" s="591"/>
      <c r="Q160" s="591"/>
      <c r="R160" s="585"/>
      <c r="S160" s="584" t="s">
        <v>214</v>
      </c>
      <c r="T160" s="585"/>
      <c r="U160" s="581" t="s">
        <v>32</v>
      </c>
      <c r="V160" s="447"/>
    </row>
    <row r="161" spans="1:22" s="43" customFormat="1" ht="22.5" customHeight="1">
      <c r="A161" s="145" t="s">
        <v>701</v>
      </c>
      <c r="B161" s="607"/>
      <c r="C161" s="593" t="s">
        <v>98</v>
      </c>
      <c r="D161" s="593"/>
      <c r="E161" s="609"/>
      <c r="F161" s="423">
        <v>5</v>
      </c>
      <c r="G161" s="592" t="s">
        <v>99</v>
      </c>
      <c r="H161" s="593"/>
      <c r="I161" s="610" t="s">
        <v>268</v>
      </c>
      <c r="J161" s="602"/>
      <c r="K161" s="611"/>
      <c r="L161" s="446"/>
      <c r="M161" s="410" t="s">
        <v>288</v>
      </c>
      <c r="N161" s="600"/>
      <c r="O161" s="592"/>
      <c r="P161" s="593"/>
      <c r="Q161" s="593"/>
      <c r="R161" s="594"/>
      <c r="S161" s="586"/>
      <c r="T161" s="587"/>
      <c r="U161" s="582"/>
      <c r="V161" s="447"/>
    </row>
    <row r="162" spans="1:22" s="43" customFormat="1" ht="51.75" customHeight="1" thickBot="1">
      <c r="A162" s="145" t="s">
        <v>702</v>
      </c>
      <c r="B162" s="607"/>
      <c r="C162" s="602" t="s">
        <v>96</v>
      </c>
      <c r="D162" s="603"/>
      <c r="E162" s="427" t="s">
        <v>100</v>
      </c>
      <c r="F162" s="424" t="s">
        <v>82</v>
      </c>
      <c r="G162" s="426" t="s">
        <v>81</v>
      </c>
      <c r="H162" s="422" t="s">
        <v>265</v>
      </c>
      <c r="I162" s="424" t="s">
        <v>269</v>
      </c>
      <c r="J162" s="426" t="s">
        <v>620</v>
      </c>
      <c r="K162" s="424" t="s">
        <v>102</v>
      </c>
      <c r="L162" s="446"/>
      <c r="M162" s="409" t="s">
        <v>289</v>
      </c>
      <c r="N162" s="601"/>
      <c r="O162" s="615" t="s">
        <v>108</v>
      </c>
      <c r="P162" s="616"/>
      <c r="Q162" s="617"/>
      <c r="R162" s="448">
        <v>4</v>
      </c>
      <c r="S162" s="588"/>
      <c r="T162" s="589"/>
      <c r="U162" s="583"/>
      <c r="V162" s="447"/>
    </row>
    <row r="163" spans="1:22" s="43" customFormat="1" ht="15.75" customHeight="1">
      <c r="A163" s="145" t="s">
        <v>703</v>
      </c>
      <c r="B163" s="607"/>
      <c r="C163" s="75">
        <v>1</v>
      </c>
      <c r="D163" s="135" t="s">
        <v>327</v>
      </c>
      <c r="E163" s="141">
        <v>0.17</v>
      </c>
      <c r="F163" s="449">
        <v>0</v>
      </c>
      <c r="G163" s="381">
        <v>0</v>
      </c>
      <c r="H163" s="296" t="s">
        <v>624</v>
      </c>
      <c r="I163" s="450" t="s">
        <v>24</v>
      </c>
      <c r="J163" s="451" t="s">
        <v>24</v>
      </c>
      <c r="K163" s="452" t="s">
        <v>582</v>
      </c>
      <c r="L163" s="453"/>
      <c r="M163" s="454" t="s">
        <v>24</v>
      </c>
      <c r="N163" s="599" t="s">
        <v>103</v>
      </c>
      <c r="O163" s="455"/>
      <c r="P163" s="455"/>
      <c r="Q163" s="455"/>
      <c r="R163" s="456"/>
      <c r="S163" s="584" t="s">
        <v>76</v>
      </c>
      <c r="T163" s="591"/>
      <c r="U163" s="585"/>
      <c r="V163" s="457"/>
    </row>
    <row r="164" spans="1:22" s="43" customFormat="1" ht="15.75" customHeight="1" thickBot="1">
      <c r="A164" s="145" t="s">
        <v>704</v>
      </c>
      <c r="B164" s="607"/>
      <c r="C164" s="75">
        <v>2</v>
      </c>
      <c r="D164" s="135" t="s">
        <v>328</v>
      </c>
      <c r="E164" s="141">
        <v>0.03</v>
      </c>
      <c r="F164" s="449">
        <v>0</v>
      </c>
      <c r="G164" s="381">
        <v>0</v>
      </c>
      <c r="H164" s="296" t="s">
        <v>624</v>
      </c>
      <c r="I164" s="450" t="s">
        <v>24</v>
      </c>
      <c r="J164" s="451" t="s">
        <v>24</v>
      </c>
      <c r="K164" s="452" t="s">
        <v>582</v>
      </c>
      <c r="L164" s="453"/>
      <c r="M164" s="454" t="s">
        <v>24</v>
      </c>
      <c r="N164" s="600"/>
      <c r="O164" s="458"/>
      <c r="P164" s="457"/>
      <c r="Q164" s="458"/>
      <c r="R164" s="459"/>
      <c r="S164" s="588"/>
      <c r="T164" s="614"/>
      <c r="U164" s="589"/>
      <c r="V164" s="457"/>
    </row>
    <row r="165" spans="1:22" s="43" customFormat="1" ht="15.75" customHeight="1" thickBot="1">
      <c r="A165" s="145" t="s">
        <v>705</v>
      </c>
      <c r="B165" s="607"/>
      <c r="C165" s="75">
        <v>3</v>
      </c>
      <c r="D165" s="135" t="s">
        <v>329</v>
      </c>
      <c r="E165" s="141">
        <v>0.2</v>
      </c>
      <c r="F165" s="449">
        <v>1430.1299999999999</v>
      </c>
      <c r="G165" s="381">
        <v>30.433333300000001</v>
      </c>
      <c r="H165" s="296">
        <v>46.992223500000001</v>
      </c>
      <c r="I165" s="450" t="s">
        <v>24</v>
      </c>
      <c r="J165" s="451" t="s">
        <v>24</v>
      </c>
      <c r="K165" s="452" t="s">
        <v>582</v>
      </c>
      <c r="L165" s="453"/>
      <c r="M165" s="454" t="s">
        <v>24</v>
      </c>
      <c r="N165" s="601"/>
      <c r="O165" s="460"/>
      <c r="P165" s="461"/>
      <c r="Q165" s="462"/>
      <c r="R165" s="463"/>
      <c r="S165" s="464"/>
      <c r="T165" s="464"/>
      <c r="U165" s="465"/>
      <c r="V165" s="447"/>
    </row>
    <row r="166" spans="1:22" s="43" customFormat="1" ht="15.75" customHeight="1">
      <c r="A166" s="145" t="s">
        <v>706</v>
      </c>
      <c r="B166" s="607"/>
      <c r="C166" s="75">
        <v>4</v>
      </c>
      <c r="D166" s="135" t="s">
        <v>330</v>
      </c>
      <c r="E166" s="141">
        <v>0.4</v>
      </c>
      <c r="F166" s="449">
        <v>2877.7739999999999</v>
      </c>
      <c r="G166" s="381">
        <v>29.233333300000002</v>
      </c>
      <c r="H166" s="296">
        <v>98.441528000000005</v>
      </c>
      <c r="I166" s="450" t="s">
        <v>25</v>
      </c>
      <c r="J166" s="451" t="s">
        <v>25</v>
      </c>
      <c r="K166" s="452" t="s">
        <v>6</v>
      </c>
      <c r="L166" s="453"/>
      <c r="M166" s="454" t="s">
        <v>25</v>
      </c>
      <c r="N166" s="407" t="s">
        <v>281</v>
      </c>
      <c r="O166" s="610" t="s">
        <v>266</v>
      </c>
      <c r="P166" s="602"/>
      <c r="Q166" s="602"/>
      <c r="R166" s="603"/>
      <c r="S166" s="447"/>
      <c r="T166" s="447"/>
      <c r="U166" s="466"/>
      <c r="V166" s="447"/>
    </row>
    <row r="167" spans="1:22" s="43" customFormat="1" ht="24.75" customHeight="1">
      <c r="A167" s="145" t="s">
        <v>707</v>
      </c>
      <c r="B167" s="607"/>
      <c r="C167" s="75">
        <v>5</v>
      </c>
      <c r="D167" s="135" t="s">
        <v>331</v>
      </c>
      <c r="E167" s="141">
        <v>0.2</v>
      </c>
      <c r="F167" s="449">
        <v>5833.3890000000001</v>
      </c>
      <c r="G167" s="381">
        <v>65.8</v>
      </c>
      <c r="H167" s="296">
        <v>88.653328299999998</v>
      </c>
      <c r="I167" s="450" t="s">
        <v>24</v>
      </c>
      <c r="J167" s="451" t="s">
        <v>24</v>
      </c>
      <c r="K167" s="452" t="s">
        <v>582</v>
      </c>
      <c r="L167" s="453"/>
      <c r="M167" s="454" t="s">
        <v>24</v>
      </c>
      <c r="N167" s="612">
        <v>7</v>
      </c>
      <c r="O167" s="426" t="s">
        <v>109</v>
      </c>
      <c r="P167" s="426" t="s">
        <v>627</v>
      </c>
      <c r="Q167" s="604" t="s">
        <v>260</v>
      </c>
      <c r="R167" s="604"/>
      <c r="S167" s="447"/>
      <c r="T167" s="447"/>
      <c r="U167" s="466"/>
      <c r="V167" s="447"/>
    </row>
    <row r="168" spans="1:22" s="43" customFormat="1" ht="16.5" customHeight="1" thickBot="1">
      <c r="A168" s="145" t="s">
        <v>708</v>
      </c>
      <c r="B168" s="607"/>
      <c r="C168" s="142">
        <v>6</v>
      </c>
      <c r="D168" s="143" t="s">
        <v>582</v>
      </c>
      <c r="E168" s="144" t="s">
        <v>582</v>
      </c>
      <c r="F168" s="382" t="s">
        <v>582</v>
      </c>
      <c r="G168" s="382" t="s">
        <v>582</v>
      </c>
      <c r="H168" s="296" t="s">
        <v>582</v>
      </c>
      <c r="I168" s="450" t="s">
        <v>582</v>
      </c>
      <c r="J168" s="451" t="s">
        <v>582</v>
      </c>
      <c r="K168" s="452" t="s">
        <v>582</v>
      </c>
      <c r="L168" s="453"/>
      <c r="M168" s="454" t="s">
        <v>582</v>
      </c>
      <c r="N168" s="613"/>
      <c r="O168" s="412">
        <v>6</v>
      </c>
      <c r="P168" s="470">
        <v>73.4739048</v>
      </c>
      <c r="Q168" s="597">
        <v>0</v>
      </c>
      <c r="R168" s="597"/>
      <c r="S168" s="447"/>
      <c r="T168" s="447"/>
      <c r="U168" s="466"/>
      <c r="V168" s="447"/>
    </row>
    <row r="169" spans="1:22" s="43" customFormat="1" ht="16.5" customHeight="1" thickBot="1">
      <c r="A169" s="145" t="s">
        <v>709</v>
      </c>
      <c r="B169" s="608"/>
      <c r="C169" s="595"/>
      <c r="D169" s="596"/>
      <c r="E169" s="596"/>
      <c r="F169" s="380"/>
      <c r="G169" s="379"/>
      <c r="H169" s="596" t="s">
        <v>104</v>
      </c>
      <c r="I169" s="596"/>
      <c r="J169" s="596"/>
      <c r="K169" s="467" t="s">
        <v>6</v>
      </c>
      <c r="L169" s="468"/>
      <c r="M169" s="467"/>
      <c r="N169" s="406"/>
      <c r="O169" s="408"/>
      <c r="P169" s="408"/>
      <c r="Q169" s="408"/>
      <c r="R169" s="408"/>
      <c r="S169" s="408"/>
      <c r="T169" s="413"/>
      <c r="U169" s="414"/>
      <c r="V169" s="447"/>
    </row>
    <row r="170" spans="1:22" ht="25" customHeight="1">
      <c r="V170" s="41"/>
    </row>
    <row r="171" spans="1:22" ht="25" customHeight="1">
      <c r="V171" s="41"/>
    </row>
    <row r="172" spans="1:22" ht="25" customHeight="1">
      <c r="V172" s="41"/>
    </row>
    <row r="173" spans="1:22" s="52" customFormat="1" ht="24" thickBot="1">
      <c r="A173" s="429">
        <v>9</v>
      </c>
      <c r="B173" s="618" t="s">
        <v>51</v>
      </c>
      <c r="C173" s="618"/>
      <c r="D173" s="618"/>
      <c r="E173" s="430">
        <v>9</v>
      </c>
      <c r="F173" s="431" t="s">
        <v>298</v>
      </c>
      <c r="G173" s="432"/>
      <c r="H173" s="432"/>
      <c r="I173" s="431"/>
      <c r="J173" s="431"/>
      <c r="K173" s="433"/>
      <c r="L173" s="433"/>
      <c r="M173" s="433"/>
      <c r="N173" s="432"/>
      <c r="O173" s="432"/>
      <c r="P173" s="434"/>
      <c r="Q173" s="434"/>
      <c r="R173" s="434"/>
      <c r="S173" s="434"/>
      <c r="T173" s="435"/>
    </row>
    <row r="174" spans="1:22" s="40" customFormat="1" ht="15.75" customHeight="1">
      <c r="A174" s="436"/>
      <c r="B174" s="624" t="s">
        <v>57</v>
      </c>
      <c r="C174" s="425" t="s">
        <v>58</v>
      </c>
      <c r="D174" s="334" t="s">
        <v>17</v>
      </c>
      <c r="E174" s="334"/>
      <c r="F174" s="334" t="s">
        <v>59</v>
      </c>
      <c r="G174" s="335"/>
      <c r="H174" s="619" t="s">
        <v>60</v>
      </c>
      <c r="I174" s="619" t="s">
        <v>18</v>
      </c>
      <c r="J174" s="619" t="s">
        <v>61</v>
      </c>
      <c r="K174" s="619" t="s">
        <v>62</v>
      </c>
      <c r="L174" s="425"/>
      <c r="M174" s="619" t="s">
        <v>63</v>
      </c>
      <c r="N174" s="620" t="s">
        <v>64</v>
      </c>
      <c r="O174" s="619" t="s">
        <v>216</v>
      </c>
      <c r="P174" s="622" t="s">
        <v>65</v>
      </c>
      <c r="Q174" s="623"/>
      <c r="R174" s="557" t="s">
        <v>279</v>
      </c>
      <c r="S174" s="626" t="s">
        <v>280</v>
      </c>
      <c r="T174" s="574" t="s">
        <v>22</v>
      </c>
      <c r="U174" s="575"/>
      <c r="V174" s="437"/>
    </row>
    <row r="175" spans="1:22" s="40" customFormat="1" ht="100" customHeight="1">
      <c r="A175" s="436"/>
      <c r="B175" s="625"/>
      <c r="C175" s="426" t="s">
        <v>66</v>
      </c>
      <c r="D175" s="336" t="s">
        <v>3</v>
      </c>
      <c r="E175" s="336" t="s">
        <v>19</v>
      </c>
      <c r="F175" s="336" t="s">
        <v>67</v>
      </c>
      <c r="G175" s="337" t="s">
        <v>68</v>
      </c>
      <c r="H175" s="604"/>
      <c r="I175" s="604"/>
      <c r="J175" s="604"/>
      <c r="K175" s="604"/>
      <c r="L175" s="426"/>
      <c r="M175" s="604"/>
      <c r="N175" s="621"/>
      <c r="O175" s="604"/>
      <c r="P175" s="426" t="s">
        <v>213</v>
      </c>
      <c r="Q175" s="336" t="s">
        <v>83</v>
      </c>
      <c r="R175" s="558"/>
      <c r="S175" s="627"/>
      <c r="T175" s="576"/>
      <c r="U175" s="577"/>
      <c r="V175" s="437"/>
    </row>
    <row r="176" spans="1:22" s="40" customFormat="1" ht="13">
      <c r="A176" s="436"/>
      <c r="B176" s="53"/>
      <c r="C176" s="54"/>
      <c r="D176" s="54"/>
      <c r="E176" s="54"/>
      <c r="F176" s="54"/>
      <c r="G176" s="54"/>
      <c r="H176" s="54"/>
      <c r="I176" s="54"/>
      <c r="J176" s="54"/>
      <c r="K176" s="54"/>
      <c r="L176" s="54"/>
      <c r="M176" s="54"/>
      <c r="N176" s="54"/>
      <c r="O176" s="54"/>
      <c r="P176" s="54"/>
      <c r="Q176" s="54"/>
      <c r="R176" s="438"/>
      <c r="S176" s="439"/>
      <c r="T176" s="440"/>
      <c r="U176" s="55"/>
    </row>
    <row r="177" spans="1:22" s="58" customFormat="1" ht="149.25" customHeight="1">
      <c r="A177" s="441" t="s">
        <v>710</v>
      </c>
      <c r="B177" s="56">
        <v>1</v>
      </c>
      <c r="C177" s="349" t="s">
        <v>562</v>
      </c>
      <c r="D177" s="349" t="s">
        <v>563</v>
      </c>
      <c r="E177" s="473" t="s">
        <v>564</v>
      </c>
      <c r="F177" s="349" t="s">
        <v>376</v>
      </c>
      <c r="G177" s="350">
        <v>0.6</v>
      </c>
      <c r="H177" s="350" t="s">
        <v>25</v>
      </c>
      <c r="I177" s="351" t="s">
        <v>332</v>
      </c>
      <c r="J177" s="352">
        <v>41674</v>
      </c>
      <c r="K177" s="389" t="s">
        <v>582</v>
      </c>
      <c r="L177" s="390">
        <v>91</v>
      </c>
      <c r="M177" s="352">
        <v>42281</v>
      </c>
      <c r="N177" s="365">
        <v>20.266666699999998</v>
      </c>
      <c r="O177" s="355">
        <v>3106.89</v>
      </c>
      <c r="P177" s="274">
        <v>1864.1339999999998</v>
      </c>
      <c r="Q177" s="442">
        <v>1864.134</v>
      </c>
      <c r="R177" s="391" t="s">
        <v>237</v>
      </c>
      <c r="S177" s="391" t="s">
        <v>283</v>
      </c>
      <c r="T177" s="578"/>
      <c r="U177" s="579"/>
      <c r="V177" s="443"/>
    </row>
    <row r="178" spans="1:22" s="58" customFormat="1" ht="97.5" customHeight="1">
      <c r="A178" s="441" t="s">
        <v>711</v>
      </c>
      <c r="B178" s="56">
        <v>2</v>
      </c>
      <c r="C178" s="353" t="s">
        <v>562</v>
      </c>
      <c r="D178" s="353" t="s">
        <v>565</v>
      </c>
      <c r="E178" s="484" t="s">
        <v>566</v>
      </c>
      <c r="F178" s="353" t="s">
        <v>376</v>
      </c>
      <c r="G178" s="350">
        <v>0.9</v>
      </c>
      <c r="H178" s="350" t="s">
        <v>25</v>
      </c>
      <c r="I178" s="351" t="s">
        <v>332</v>
      </c>
      <c r="J178" s="352">
        <v>43027</v>
      </c>
      <c r="K178" s="389">
        <v>2.5</v>
      </c>
      <c r="L178" s="390">
        <v>92</v>
      </c>
      <c r="M178" s="352">
        <v>43800</v>
      </c>
      <c r="N178" s="365">
        <v>23.3</v>
      </c>
      <c r="O178" s="355">
        <v>2418.44</v>
      </c>
      <c r="P178" s="274">
        <v>2176.596</v>
      </c>
      <c r="Q178" s="442">
        <v>2176.596</v>
      </c>
      <c r="R178" s="391" t="s">
        <v>236</v>
      </c>
      <c r="S178" s="391" t="s">
        <v>283</v>
      </c>
      <c r="T178" s="578"/>
      <c r="U178" s="579"/>
      <c r="V178" s="443"/>
    </row>
    <row r="179" spans="1:22" s="58" customFormat="1" ht="90.75" customHeight="1">
      <c r="A179" s="441" t="s">
        <v>712</v>
      </c>
      <c r="B179" s="59">
        <v>3</v>
      </c>
      <c r="C179" s="349" t="s">
        <v>567</v>
      </c>
      <c r="D179" s="349" t="s">
        <v>568</v>
      </c>
      <c r="E179" s="473" t="s">
        <v>569</v>
      </c>
      <c r="F179" s="349" t="s">
        <v>376</v>
      </c>
      <c r="G179" s="350">
        <v>0.55000000000000004</v>
      </c>
      <c r="H179" s="350" t="s">
        <v>25</v>
      </c>
      <c r="I179" s="351" t="s">
        <v>334</v>
      </c>
      <c r="J179" s="352">
        <v>42072</v>
      </c>
      <c r="K179" s="389">
        <v>29.9</v>
      </c>
      <c r="L179" s="390">
        <v>93</v>
      </c>
      <c r="M179" s="352">
        <v>43579</v>
      </c>
      <c r="N179" s="365">
        <v>20.3666667</v>
      </c>
      <c r="O179" s="355">
        <v>871.05</v>
      </c>
      <c r="P179" s="274">
        <v>479.07749999999999</v>
      </c>
      <c r="Q179" s="442">
        <v>479.07749999999999</v>
      </c>
      <c r="R179" s="391" t="s">
        <v>237</v>
      </c>
      <c r="S179" s="391" t="s">
        <v>283</v>
      </c>
      <c r="T179" s="578"/>
      <c r="U179" s="579"/>
      <c r="V179" s="443"/>
    </row>
    <row r="180" spans="1:22" s="58" customFormat="1" ht="93.75" customHeight="1">
      <c r="A180" s="441" t="s">
        <v>713</v>
      </c>
      <c r="B180" s="68">
        <v>4</v>
      </c>
      <c r="C180" s="354" t="s">
        <v>570</v>
      </c>
      <c r="D180" s="354">
        <v>2071369</v>
      </c>
      <c r="E180" s="472" t="s">
        <v>571</v>
      </c>
      <c r="F180" s="354" t="s">
        <v>376</v>
      </c>
      <c r="G180" s="350">
        <v>0.5</v>
      </c>
      <c r="H180" s="350" t="s">
        <v>25</v>
      </c>
      <c r="I180" s="351" t="s">
        <v>333</v>
      </c>
      <c r="J180" s="352">
        <v>39378</v>
      </c>
      <c r="K180" s="389" t="s">
        <v>582</v>
      </c>
      <c r="L180" s="390">
        <v>94</v>
      </c>
      <c r="M180" s="352">
        <v>39562</v>
      </c>
      <c r="N180" s="365">
        <v>6.1666667000000004</v>
      </c>
      <c r="O180" s="355">
        <v>269.55</v>
      </c>
      <c r="P180" s="274">
        <v>134.77500000000001</v>
      </c>
      <c r="Q180" s="442">
        <v>134.77500000000001</v>
      </c>
      <c r="R180" s="391" t="s">
        <v>236</v>
      </c>
      <c r="S180" s="391" t="s">
        <v>283</v>
      </c>
      <c r="T180" s="578"/>
      <c r="U180" s="579"/>
      <c r="V180" s="443"/>
    </row>
    <row r="181" spans="1:22" s="58" customFormat="1" ht="98.25" customHeight="1">
      <c r="A181" s="441" t="s">
        <v>714</v>
      </c>
      <c r="B181" s="68">
        <v>5</v>
      </c>
      <c r="C181" s="354" t="s">
        <v>572</v>
      </c>
      <c r="D181" s="354" t="s">
        <v>573</v>
      </c>
      <c r="E181" s="354" t="s">
        <v>574</v>
      </c>
      <c r="F181" s="354" t="s">
        <v>376</v>
      </c>
      <c r="G181" s="350">
        <v>0.5</v>
      </c>
      <c r="H181" s="350" t="s">
        <v>25</v>
      </c>
      <c r="I181" s="351" t="s">
        <v>333</v>
      </c>
      <c r="J181" s="352">
        <v>40427</v>
      </c>
      <c r="K181" s="471">
        <v>0.46666669999999999</v>
      </c>
      <c r="L181" s="390">
        <v>95</v>
      </c>
      <c r="M181" s="352">
        <v>40725</v>
      </c>
      <c r="N181" s="365">
        <v>9.5</v>
      </c>
      <c r="O181" s="355">
        <v>595.08000000000004</v>
      </c>
      <c r="P181" s="274">
        <v>297.54000000000002</v>
      </c>
      <c r="Q181" s="442">
        <v>297.54000000000002</v>
      </c>
      <c r="R181" s="391" t="s">
        <v>241</v>
      </c>
      <c r="S181" s="391" t="s">
        <v>284</v>
      </c>
      <c r="T181" s="578"/>
      <c r="U181" s="579"/>
      <c r="V181" s="443"/>
    </row>
    <row r="182" spans="1:22" s="58" customFormat="1" ht="78.75" customHeight="1">
      <c r="A182" s="441" t="s">
        <v>715</v>
      </c>
      <c r="B182" s="68">
        <v>6</v>
      </c>
      <c r="C182" s="354" t="s">
        <v>572</v>
      </c>
      <c r="D182" s="354" t="s">
        <v>575</v>
      </c>
      <c r="E182" s="476" t="s">
        <v>576</v>
      </c>
      <c r="F182" s="354" t="s">
        <v>376</v>
      </c>
      <c r="G182" s="350">
        <v>0.5</v>
      </c>
      <c r="H182" s="475" t="s">
        <v>24</v>
      </c>
      <c r="I182" s="351" t="s">
        <v>333</v>
      </c>
      <c r="J182" s="352">
        <v>42747</v>
      </c>
      <c r="K182" s="389">
        <v>1.0666667000000001</v>
      </c>
      <c r="L182" s="390">
        <v>96</v>
      </c>
      <c r="M182" s="352">
        <v>43024</v>
      </c>
      <c r="N182" s="365" t="s">
        <v>582</v>
      </c>
      <c r="O182" s="355">
        <v>1698.77</v>
      </c>
      <c r="P182" s="274">
        <v>849.38499999999999</v>
      </c>
      <c r="Q182" s="442" t="s">
        <v>582</v>
      </c>
      <c r="R182" s="391"/>
      <c r="S182" s="391"/>
      <c r="T182" s="629"/>
      <c r="U182" s="630"/>
      <c r="V182" s="443"/>
    </row>
    <row r="183" spans="1:22" s="58" customFormat="1" ht="15.75" customHeight="1">
      <c r="A183" s="441" t="s">
        <v>716</v>
      </c>
      <c r="B183" s="68">
        <v>7</v>
      </c>
      <c r="C183" s="354"/>
      <c r="D183" s="354"/>
      <c r="E183" s="354"/>
      <c r="F183" s="354"/>
      <c r="G183" s="350"/>
      <c r="H183" s="350"/>
      <c r="I183" s="351"/>
      <c r="J183" s="352"/>
      <c r="K183" s="389" t="s">
        <v>582</v>
      </c>
      <c r="L183" s="390">
        <v>97</v>
      </c>
      <c r="M183" s="352"/>
      <c r="N183" s="365" t="s">
        <v>582</v>
      </c>
      <c r="O183" s="355"/>
      <c r="P183" s="57" t="s">
        <v>582</v>
      </c>
      <c r="Q183" s="442" t="s">
        <v>582</v>
      </c>
      <c r="R183" s="391"/>
      <c r="S183" s="391"/>
      <c r="T183" s="578"/>
      <c r="U183" s="579"/>
      <c r="V183" s="443"/>
    </row>
    <row r="184" spans="1:22" s="58" customFormat="1" ht="15.75" customHeight="1">
      <c r="A184" s="441" t="s">
        <v>717</v>
      </c>
      <c r="B184" s="68">
        <v>8</v>
      </c>
      <c r="C184" s="354"/>
      <c r="D184" s="354"/>
      <c r="E184" s="354"/>
      <c r="F184" s="354"/>
      <c r="G184" s="350"/>
      <c r="H184" s="350"/>
      <c r="I184" s="351"/>
      <c r="J184" s="352"/>
      <c r="K184" s="389" t="s">
        <v>582</v>
      </c>
      <c r="L184" s="390">
        <v>98</v>
      </c>
      <c r="M184" s="352"/>
      <c r="N184" s="365" t="s">
        <v>582</v>
      </c>
      <c r="O184" s="356"/>
      <c r="P184" s="57" t="s">
        <v>582</v>
      </c>
      <c r="Q184" s="442" t="s">
        <v>582</v>
      </c>
      <c r="R184" s="391"/>
      <c r="S184" s="391"/>
      <c r="T184" s="578"/>
      <c r="U184" s="579"/>
      <c r="V184" s="443"/>
    </row>
    <row r="185" spans="1:22" s="58" customFormat="1" ht="15.75" customHeight="1">
      <c r="A185" s="441" t="s">
        <v>718</v>
      </c>
      <c r="B185" s="68">
        <v>9</v>
      </c>
      <c r="C185" s="354"/>
      <c r="D185" s="354"/>
      <c r="E185" s="354"/>
      <c r="F185" s="354"/>
      <c r="G185" s="350"/>
      <c r="H185" s="350"/>
      <c r="I185" s="351"/>
      <c r="J185" s="352"/>
      <c r="K185" s="389" t="s">
        <v>582</v>
      </c>
      <c r="L185" s="390">
        <v>99</v>
      </c>
      <c r="M185" s="352"/>
      <c r="N185" s="365" t="s">
        <v>582</v>
      </c>
      <c r="O185" s="356"/>
      <c r="P185" s="57" t="s">
        <v>582</v>
      </c>
      <c r="Q185" s="442" t="s">
        <v>582</v>
      </c>
      <c r="R185" s="391"/>
      <c r="S185" s="391"/>
      <c r="T185" s="578"/>
      <c r="U185" s="579"/>
      <c r="V185" s="443"/>
    </row>
    <row r="186" spans="1:22" s="58" customFormat="1" ht="15.75" customHeight="1">
      <c r="A186" s="441" t="s">
        <v>719</v>
      </c>
      <c r="B186" s="68">
        <v>10</v>
      </c>
      <c r="C186" s="354"/>
      <c r="D186" s="354"/>
      <c r="E186" s="354"/>
      <c r="F186" s="354"/>
      <c r="G186" s="350"/>
      <c r="H186" s="350"/>
      <c r="I186" s="351"/>
      <c r="J186" s="352"/>
      <c r="K186" s="389" t="s">
        <v>582</v>
      </c>
      <c r="L186" s="390">
        <v>100</v>
      </c>
      <c r="M186" s="352"/>
      <c r="N186" s="365" t="s">
        <v>582</v>
      </c>
      <c r="O186" s="356"/>
      <c r="P186" s="57" t="s">
        <v>582</v>
      </c>
      <c r="Q186" s="442" t="s">
        <v>582</v>
      </c>
      <c r="R186" s="391"/>
      <c r="S186" s="391"/>
      <c r="T186" s="578"/>
      <c r="U186" s="579"/>
      <c r="V186" s="443"/>
    </row>
    <row r="187" spans="1:22" s="40" customFormat="1" ht="13">
      <c r="A187" s="436"/>
      <c r="B187" s="60"/>
      <c r="C187" s="61"/>
      <c r="D187" s="61"/>
      <c r="E187" s="61"/>
      <c r="F187" s="61"/>
      <c r="G187" s="61"/>
      <c r="H187" s="61"/>
      <c r="I187" s="61"/>
      <c r="J187" s="61"/>
      <c r="K187" s="61"/>
      <c r="L187" s="61"/>
      <c r="M187" s="61"/>
      <c r="N187" s="319"/>
      <c r="O187" s="61"/>
      <c r="P187" s="61"/>
      <c r="Q187" s="319"/>
      <c r="R187" s="61"/>
      <c r="S187" s="61"/>
      <c r="T187" s="62"/>
      <c r="U187" s="63"/>
    </row>
    <row r="188" spans="1:22" s="40" customFormat="1" ht="17.25" customHeight="1" thickBot="1">
      <c r="A188" s="444"/>
      <c r="B188" s="342"/>
      <c r="C188" s="343"/>
      <c r="D188" s="343"/>
      <c r="E188" s="343"/>
      <c r="F188" s="343"/>
      <c r="G188" s="343"/>
      <c r="H188" s="343"/>
      <c r="I188" s="343"/>
      <c r="J188" s="343"/>
      <c r="K188" s="343"/>
      <c r="L188" s="343"/>
      <c r="M188" s="343"/>
      <c r="N188" s="344"/>
      <c r="O188" s="343"/>
      <c r="P188" s="343"/>
      <c r="Q188" s="345"/>
      <c r="R188" s="345"/>
      <c r="S188" s="346"/>
      <c r="T188" s="347"/>
      <c r="U188" s="348"/>
      <c r="V188" s="440"/>
    </row>
    <row r="189" spans="1:22" ht="17.25" customHeight="1">
      <c r="B189" s="65"/>
      <c r="C189" s="65"/>
      <c r="D189" s="65"/>
      <c r="E189" s="65"/>
      <c r="F189" s="65"/>
      <c r="G189" s="67"/>
      <c r="H189" s="67"/>
      <c r="I189" s="67"/>
      <c r="J189" s="67"/>
      <c r="K189" s="67"/>
      <c r="L189" s="67"/>
      <c r="M189" s="67"/>
      <c r="N189" s="67"/>
      <c r="O189" s="67"/>
      <c r="P189" s="67"/>
      <c r="Q189" s="67"/>
      <c r="R189" s="67"/>
      <c r="S189" s="67"/>
      <c r="T189" s="67"/>
      <c r="U189" s="67"/>
      <c r="V189" s="67"/>
    </row>
    <row r="190" spans="1:22" s="40" customFormat="1" ht="16.5" customHeight="1" thickBot="1">
      <c r="A190" s="436"/>
      <c r="B190" s="598" t="s">
        <v>72</v>
      </c>
      <c r="C190" s="598"/>
      <c r="D190" s="598"/>
      <c r="E190" s="598"/>
      <c r="F190" s="598"/>
      <c r="G190" s="598"/>
      <c r="H190" s="598"/>
      <c r="I190" s="598"/>
      <c r="J190" s="598"/>
      <c r="K190" s="598"/>
      <c r="L190" s="598"/>
      <c r="M190" s="598"/>
      <c r="N190" s="598"/>
      <c r="O190" s="598"/>
      <c r="P190" s="598"/>
      <c r="Q190" s="598"/>
      <c r="R190" s="598"/>
      <c r="S190" s="598"/>
      <c r="T190" s="598"/>
      <c r="U190" s="598"/>
      <c r="V190" s="445"/>
    </row>
    <row r="191" spans="1:22" s="43" customFormat="1" ht="22.5" customHeight="1">
      <c r="A191" s="145" t="s">
        <v>720</v>
      </c>
      <c r="B191" s="606" t="s">
        <v>69</v>
      </c>
      <c r="C191" s="593" t="s">
        <v>97</v>
      </c>
      <c r="D191" s="593"/>
      <c r="E191" s="593"/>
      <c r="F191" s="593"/>
      <c r="G191" s="593"/>
      <c r="H191" s="593"/>
      <c r="I191" s="593"/>
      <c r="J191" s="593"/>
      <c r="K191" s="593"/>
      <c r="L191" s="446"/>
      <c r="M191" s="446"/>
      <c r="N191" s="605" t="s">
        <v>95</v>
      </c>
      <c r="O191" s="590" t="s">
        <v>107</v>
      </c>
      <c r="P191" s="591"/>
      <c r="Q191" s="591"/>
      <c r="R191" s="585"/>
      <c r="S191" s="584" t="s">
        <v>214</v>
      </c>
      <c r="T191" s="585"/>
      <c r="U191" s="581" t="s">
        <v>32</v>
      </c>
      <c r="V191" s="447"/>
    </row>
    <row r="192" spans="1:22" s="43" customFormat="1" ht="22.5" customHeight="1">
      <c r="A192" s="145" t="s">
        <v>721</v>
      </c>
      <c r="B192" s="607"/>
      <c r="C192" s="593" t="s">
        <v>98</v>
      </c>
      <c r="D192" s="593"/>
      <c r="E192" s="609"/>
      <c r="F192" s="423">
        <v>5</v>
      </c>
      <c r="G192" s="592" t="s">
        <v>99</v>
      </c>
      <c r="H192" s="593"/>
      <c r="I192" s="610" t="s">
        <v>268</v>
      </c>
      <c r="J192" s="602"/>
      <c r="K192" s="611"/>
      <c r="L192" s="446"/>
      <c r="M192" s="410" t="s">
        <v>288</v>
      </c>
      <c r="N192" s="600"/>
      <c r="O192" s="592"/>
      <c r="P192" s="593"/>
      <c r="Q192" s="593"/>
      <c r="R192" s="594"/>
      <c r="S192" s="586"/>
      <c r="T192" s="587"/>
      <c r="U192" s="582"/>
      <c r="V192" s="447"/>
    </row>
    <row r="193" spans="1:22" s="43" customFormat="1" ht="51.75" customHeight="1" thickBot="1">
      <c r="A193" s="145" t="s">
        <v>722</v>
      </c>
      <c r="B193" s="607"/>
      <c r="C193" s="602" t="s">
        <v>96</v>
      </c>
      <c r="D193" s="603"/>
      <c r="E193" s="427" t="s">
        <v>100</v>
      </c>
      <c r="F193" s="424" t="s">
        <v>82</v>
      </c>
      <c r="G193" s="426" t="s">
        <v>81</v>
      </c>
      <c r="H193" s="422" t="s">
        <v>265</v>
      </c>
      <c r="I193" s="424" t="s">
        <v>269</v>
      </c>
      <c r="J193" s="426" t="s">
        <v>620</v>
      </c>
      <c r="K193" s="424" t="s">
        <v>102</v>
      </c>
      <c r="L193" s="446"/>
      <c r="M193" s="409" t="s">
        <v>289</v>
      </c>
      <c r="N193" s="601"/>
      <c r="O193" s="615" t="s">
        <v>108</v>
      </c>
      <c r="P193" s="616"/>
      <c r="Q193" s="617"/>
      <c r="R193" s="448">
        <v>5</v>
      </c>
      <c r="S193" s="588"/>
      <c r="T193" s="589"/>
      <c r="U193" s="583"/>
      <c r="V193" s="447"/>
    </row>
    <row r="194" spans="1:22" s="43" customFormat="1" ht="15.75" customHeight="1">
      <c r="A194" s="145" t="s">
        <v>723</v>
      </c>
      <c r="B194" s="607"/>
      <c r="C194" s="75">
        <v>1</v>
      </c>
      <c r="D194" s="135" t="s">
        <v>332</v>
      </c>
      <c r="E194" s="141">
        <v>0.35</v>
      </c>
      <c r="F194" s="449">
        <v>4040.73</v>
      </c>
      <c r="G194" s="381">
        <v>43.566666699999999</v>
      </c>
      <c r="H194" s="296">
        <v>92.748201899999998</v>
      </c>
      <c r="I194" s="450" t="s">
        <v>25</v>
      </c>
      <c r="J194" s="451" t="s">
        <v>24</v>
      </c>
      <c r="K194" s="452" t="s">
        <v>32</v>
      </c>
      <c r="L194" s="453"/>
      <c r="M194" s="454" t="s">
        <v>25</v>
      </c>
      <c r="N194" s="599" t="s">
        <v>103</v>
      </c>
      <c r="O194" s="455"/>
      <c r="P194" s="455"/>
      <c r="Q194" s="455"/>
      <c r="R194" s="456"/>
      <c r="S194" s="584" t="s">
        <v>76</v>
      </c>
      <c r="T194" s="591"/>
      <c r="U194" s="585"/>
      <c r="V194" s="457"/>
    </row>
    <row r="195" spans="1:22" s="43" customFormat="1" ht="15.75" customHeight="1" thickBot="1">
      <c r="A195" s="145" t="s">
        <v>724</v>
      </c>
      <c r="B195" s="607"/>
      <c r="C195" s="75">
        <v>2</v>
      </c>
      <c r="D195" s="135" t="s">
        <v>333</v>
      </c>
      <c r="E195" s="141">
        <v>0.4</v>
      </c>
      <c r="F195" s="449">
        <v>432.31500000000005</v>
      </c>
      <c r="G195" s="381">
        <v>15.6666667</v>
      </c>
      <c r="H195" s="296">
        <v>27.594574399999999</v>
      </c>
      <c r="I195" s="450" t="s">
        <v>24</v>
      </c>
      <c r="J195" s="451" t="s">
        <v>25</v>
      </c>
      <c r="K195" s="452" t="s">
        <v>582</v>
      </c>
      <c r="L195" s="453"/>
      <c r="M195" s="454" t="s">
        <v>25</v>
      </c>
      <c r="N195" s="600"/>
      <c r="O195" s="458"/>
      <c r="P195" s="457"/>
      <c r="Q195" s="458"/>
      <c r="R195" s="459"/>
      <c r="S195" s="588"/>
      <c r="T195" s="614"/>
      <c r="U195" s="589"/>
      <c r="V195" s="457"/>
    </row>
    <row r="196" spans="1:22" s="43" customFormat="1" ht="15.75" customHeight="1" thickBot="1">
      <c r="A196" s="145" t="s">
        <v>725</v>
      </c>
      <c r="B196" s="607"/>
      <c r="C196" s="75">
        <v>3</v>
      </c>
      <c r="D196" s="135" t="s">
        <v>334</v>
      </c>
      <c r="E196" s="141">
        <v>0.05</v>
      </c>
      <c r="F196" s="449">
        <v>479.07749999999999</v>
      </c>
      <c r="G196" s="381">
        <v>20.3666667</v>
      </c>
      <c r="H196" s="296">
        <v>23.522626800000001</v>
      </c>
      <c r="I196" s="450" t="s">
        <v>24</v>
      </c>
      <c r="J196" s="451" t="s">
        <v>24</v>
      </c>
      <c r="K196" s="452" t="s">
        <v>582</v>
      </c>
      <c r="L196" s="453"/>
      <c r="M196" s="454" t="s">
        <v>24</v>
      </c>
      <c r="N196" s="601"/>
      <c r="O196" s="460"/>
      <c r="P196" s="461"/>
      <c r="Q196" s="462"/>
      <c r="R196" s="463"/>
      <c r="S196" s="464"/>
      <c r="T196" s="464"/>
      <c r="U196" s="465"/>
      <c r="V196" s="447"/>
    </row>
    <row r="197" spans="1:22" s="43" customFormat="1" ht="15.75" customHeight="1">
      <c r="A197" s="145" t="s">
        <v>726</v>
      </c>
      <c r="B197" s="607"/>
      <c r="C197" s="75">
        <v>4</v>
      </c>
      <c r="D197" s="135" t="s">
        <v>335</v>
      </c>
      <c r="E197" s="141">
        <v>0.05</v>
      </c>
      <c r="F197" s="449">
        <v>0</v>
      </c>
      <c r="G197" s="381">
        <v>0</v>
      </c>
      <c r="H197" s="296" t="s">
        <v>624</v>
      </c>
      <c r="I197" s="450" t="s">
        <v>24</v>
      </c>
      <c r="J197" s="451" t="s">
        <v>24</v>
      </c>
      <c r="K197" s="452" t="s">
        <v>582</v>
      </c>
      <c r="L197" s="453"/>
      <c r="M197" s="454" t="s">
        <v>24</v>
      </c>
      <c r="N197" s="407" t="s">
        <v>281</v>
      </c>
      <c r="O197" s="610" t="s">
        <v>266</v>
      </c>
      <c r="P197" s="602"/>
      <c r="Q197" s="602"/>
      <c r="R197" s="603"/>
      <c r="S197" s="447"/>
      <c r="T197" s="447"/>
      <c r="U197" s="466"/>
      <c r="V197" s="447"/>
    </row>
    <row r="198" spans="1:22" s="43" customFormat="1" ht="24.75" customHeight="1">
      <c r="A198" s="145" t="s">
        <v>727</v>
      </c>
      <c r="B198" s="607"/>
      <c r="C198" s="75">
        <v>5</v>
      </c>
      <c r="D198" s="135" t="s">
        <v>336</v>
      </c>
      <c r="E198" s="141">
        <v>0.15</v>
      </c>
      <c r="F198" s="449">
        <v>0</v>
      </c>
      <c r="G198" s="381">
        <v>0</v>
      </c>
      <c r="H198" s="296" t="s">
        <v>624</v>
      </c>
      <c r="I198" s="450" t="s">
        <v>24</v>
      </c>
      <c r="J198" s="451" t="s">
        <v>24</v>
      </c>
      <c r="K198" s="452" t="s">
        <v>582</v>
      </c>
      <c r="L198" s="453"/>
      <c r="M198" s="454" t="s">
        <v>24</v>
      </c>
      <c r="N198" s="612">
        <v>9</v>
      </c>
      <c r="O198" s="426" t="s">
        <v>109</v>
      </c>
      <c r="P198" s="426" t="s">
        <v>627</v>
      </c>
      <c r="Q198" s="604" t="s">
        <v>260</v>
      </c>
      <c r="R198" s="604"/>
      <c r="S198" s="447"/>
      <c r="T198" s="447"/>
      <c r="U198" s="466"/>
      <c r="V198" s="447"/>
    </row>
    <row r="199" spans="1:22" s="43" customFormat="1" ht="16.5" customHeight="1" thickBot="1">
      <c r="A199" s="145" t="s">
        <v>728</v>
      </c>
      <c r="B199" s="607"/>
      <c r="C199" s="142">
        <v>6</v>
      </c>
      <c r="D199" s="143" t="s">
        <v>582</v>
      </c>
      <c r="E199" s="144" t="s">
        <v>582</v>
      </c>
      <c r="F199" s="382" t="s">
        <v>582</v>
      </c>
      <c r="G199" s="382" t="s">
        <v>582</v>
      </c>
      <c r="H199" s="296" t="s">
        <v>582</v>
      </c>
      <c r="I199" s="450" t="s">
        <v>582</v>
      </c>
      <c r="J199" s="451" t="s">
        <v>582</v>
      </c>
      <c r="K199" s="452" t="s">
        <v>582</v>
      </c>
      <c r="L199" s="453"/>
      <c r="M199" s="454" t="s">
        <v>582</v>
      </c>
      <c r="N199" s="613"/>
      <c r="O199" s="412">
        <v>6</v>
      </c>
      <c r="P199" s="470">
        <v>73.4739048</v>
      </c>
      <c r="Q199" s="597">
        <v>0</v>
      </c>
      <c r="R199" s="597"/>
      <c r="S199" s="447"/>
      <c r="T199" s="447"/>
      <c r="U199" s="466"/>
      <c r="V199" s="447"/>
    </row>
    <row r="200" spans="1:22" s="43" customFormat="1" ht="16.5" customHeight="1" thickBot="1">
      <c r="A200" s="145" t="s">
        <v>729</v>
      </c>
      <c r="B200" s="608"/>
      <c r="C200" s="595"/>
      <c r="D200" s="596"/>
      <c r="E200" s="596"/>
      <c r="F200" s="380"/>
      <c r="G200" s="379"/>
      <c r="H200" s="596" t="s">
        <v>104</v>
      </c>
      <c r="I200" s="596"/>
      <c r="J200" s="596"/>
      <c r="K200" s="467" t="s">
        <v>32</v>
      </c>
      <c r="L200" s="468"/>
      <c r="M200" s="467"/>
      <c r="N200" s="406"/>
      <c r="O200" s="408"/>
      <c r="P200" s="408"/>
      <c r="Q200" s="408"/>
      <c r="R200" s="408"/>
      <c r="S200" s="408"/>
      <c r="T200" s="413"/>
      <c r="U200" s="414"/>
      <c r="V200" s="447"/>
    </row>
    <row r="201" spans="1:22" ht="25" customHeight="1">
      <c r="V201" s="41"/>
    </row>
    <row r="202" spans="1:22" ht="25" customHeight="1">
      <c r="V202" s="41"/>
    </row>
    <row r="203" spans="1:22" ht="25" customHeight="1">
      <c r="V203" s="41"/>
    </row>
    <row r="204" spans="1:22" s="52" customFormat="1" ht="23">
      <c r="A204" s="429">
        <v>11</v>
      </c>
      <c r="B204" s="618" t="s">
        <v>51</v>
      </c>
      <c r="C204" s="618"/>
      <c r="D204" s="618"/>
      <c r="E204" s="430">
        <v>11</v>
      </c>
      <c r="F204" s="431" t="s">
        <v>299</v>
      </c>
      <c r="G204" s="432"/>
      <c r="H204" s="432"/>
      <c r="I204" s="431"/>
      <c r="J204" s="431"/>
      <c r="K204" s="433"/>
      <c r="L204" s="433"/>
      <c r="M204" s="433"/>
      <c r="N204" s="432"/>
      <c r="O204" s="432"/>
      <c r="P204" s="434"/>
      <c r="Q204" s="434"/>
      <c r="R204" s="434"/>
      <c r="S204" s="434"/>
      <c r="T204" s="435"/>
    </row>
    <row r="205" spans="1:22" s="40" customFormat="1" ht="15.75" customHeight="1">
      <c r="A205" s="436"/>
      <c r="B205" s="624" t="s">
        <v>57</v>
      </c>
      <c r="C205" s="425" t="s">
        <v>58</v>
      </c>
      <c r="D205" s="334" t="s">
        <v>17</v>
      </c>
      <c r="E205" s="334"/>
      <c r="F205" s="334" t="s">
        <v>59</v>
      </c>
      <c r="G205" s="335"/>
      <c r="H205" s="619" t="s">
        <v>60</v>
      </c>
      <c r="I205" s="619" t="s">
        <v>18</v>
      </c>
      <c r="J205" s="619" t="s">
        <v>61</v>
      </c>
      <c r="K205" s="619" t="s">
        <v>62</v>
      </c>
      <c r="L205" s="425"/>
      <c r="M205" s="619" t="s">
        <v>63</v>
      </c>
      <c r="N205" s="620" t="s">
        <v>64</v>
      </c>
      <c r="O205" s="619" t="s">
        <v>216</v>
      </c>
      <c r="P205" s="622" t="s">
        <v>65</v>
      </c>
      <c r="Q205" s="623"/>
      <c r="R205" s="557" t="s">
        <v>279</v>
      </c>
      <c r="S205" s="626" t="s">
        <v>280</v>
      </c>
      <c r="T205" s="574" t="s">
        <v>22</v>
      </c>
      <c r="U205" s="575"/>
      <c r="V205" s="437"/>
    </row>
    <row r="206" spans="1:22" s="40" customFormat="1" ht="100" customHeight="1">
      <c r="A206" s="436"/>
      <c r="B206" s="625"/>
      <c r="C206" s="426" t="s">
        <v>66</v>
      </c>
      <c r="D206" s="336" t="s">
        <v>3</v>
      </c>
      <c r="E206" s="336" t="s">
        <v>19</v>
      </c>
      <c r="F206" s="336" t="s">
        <v>67</v>
      </c>
      <c r="G206" s="337" t="s">
        <v>68</v>
      </c>
      <c r="H206" s="604"/>
      <c r="I206" s="604"/>
      <c r="J206" s="604"/>
      <c r="K206" s="604"/>
      <c r="L206" s="426"/>
      <c r="M206" s="604"/>
      <c r="N206" s="621"/>
      <c r="O206" s="604"/>
      <c r="P206" s="426" t="s">
        <v>213</v>
      </c>
      <c r="Q206" s="336" t="s">
        <v>83</v>
      </c>
      <c r="R206" s="558"/>
      <c r="S206" s="627"/>
      <c r="T206" s="576"/>
      <c r="U206" s="577"/>
      <c r="V206" s="437"/>
    </row>
    <row r="207" spans="1:22" s="40" customFormat="1" ht="13">
      <c r="A207" s="436"/>
      <c r="B207" s="53"/>
      <c r="C207" s="54"/>
      <c r="D207" s="54"/>
      <c r="E207" s="54"/>
      <c r="F207" s="54"/>
      <c r="G207" s="54"/>
      <c r="H207" s="54"/>
      <c r="I207" s="54"/>
      <c r="J207" s="54"/>
      <c r="K207" s="54"/>
      <c r="L207" s="54"/>
      <c r="M207" s="54"/>
      <c r="N207" s="54"/>
      <c r="O207" s="54"/>
      <c r="P207" s="54"/>
      <c r="Q207" s="54"/>
      <c r="R207" s="438"/>
      <c r="S207" s="439"/>
      <c r="T207" s="440"/>
      <c r="U207" s="55"/>
    </row>
    <row r="208" spans="1:22" s="58" customFormat="1" ht="111.75" customHeight="1">
      <c r="A208" s="441" t="s">
        <v>730</v>
      </c>
      <c r="B208" s="56">
        <v>1</v>
      </c>
      <c r="C208" s="349" t="s">
        <v>381</v>
      </c>
      <c r="D208" s="349" t="s">
        <v>577</v>
      </c>
      <c r="E208" s="473" t="s">
        <v>578</v>
      </c>
      <c r="F208" s="349" t="s">
        <v>376</v>
      </c>
      <c r="G208" s="350">
        <v>0.5</v>
      </c>
      <c r="H208" s="475" t="s">
        <v>25</v>
      </c>
      <c r="I208" s="351" t="s">
        <v>337</v>
      </c>
      <c r="J208" s="352">
        <v>37999</v>
      </c>
      <c r="K208" s="389">
        <v>2.6</v>
      </c>
      <c r="L208" s="390">
        <v>111</v>
      </c>
      <c r="M208" s="352">
        <v>38626</v>
      </c>
      <c r="N208" s="365">
        <v>18.3333333</v>
      </c>
      <c r="O208" s="355">
        <v>2126.7600000000002</v>
      </c>
      <c r="P208" s="274">
        <v>1063.3800000000001</v>
      </c>
      <c r="Q208" s="442">
        <v>1063.3800000000001</v>
      </c>
      <c r="R208" s="391" t="s">
        <v>237</v>
      </c>
      <c r="S208" s="391" t="s">
        <v>283</v>
      </c>
      <c r="T208" s="629"/>
      <c r="U208" s="630"/>
      <c r="V208" s="443"/>
    </row>
    <row r="209" spans="1:22" s="58" customFormat="1" ht="123.75" customHeight="1">
      <c r="A209" s="441" t="s">
        <v>731</v>
      </c>
      <c r="B209" s="56">
        <v>2</v>
      </c>
      <c r="C209" s="353" t="s">
        <v>579</v>
      </c>
      <c r="D209" s="353" t="s">
        <v>580</v>
      </c>
      <c r="E209" s="484" t="s">
        <v>581</v>
      </c>
      <c r="F209" s="353" t="s">
        <v>390</v>
      </c>
      <c r="G209" s="350">
        <v>1</v>
      </c>
      <c r="H209" s="350" t="s">
        <v>25</v>
      </c>
      <c r="I209" s="351" t="s">
        <v>337</v>
      </c>
      <c r="J209" s="352">
        <v>38749</v>
      </c>
      <c r="K209" s="389" t="s">
        <v>582</v>
      </c>
      <c r="L209" s="390">
        <v>112</v>
      </c>
      <c r="M209" s="352">
        <v>39692</v>
      </c>
      <c r="N209" s="365">
        <v>31.466666700000001</v>
      </c>
      <c r="O209" s="355">
        <v>6420.35</v>
      </c>
      <c r="P209" s="274">
        <v>6420.35</v>
      </c>
      <c r="Q209" s="442">
        <v>6420.35</v>
      </c>
      <c r="R209" s="391" t="s">
        <v>236</v>
      </c>
      <c r="S209" s="391" t="s">
        <v>283</v>
      </c>
      <c r="T209" s="578"/>
      <c r="U209" s="579"/>
      <c r="V209" s="443"/>
    </row>
    <row r="210" spans="1:22" s="58" customFormat="1" ht="100.5" customHeight="1">
      <c r="A210" s="441" t="s">
        <v>732</v>
      </c>
      <c r="B210" s="59">
        <v>3</v>
      </c>
      <c r="C210" s="349" t="s">
        <v>381</v>
      </c>
      <c r="D210" s="349" t="s">
        <v>583</v>
      </c>
      <c r="E210" s="473" t="s">
        <v>584</v>
      </c>
      <c r="F210" s="349" t="s">
        <v>376</v>
      </c>
      <c r="G210" s="350">
        <v>0.33</v>
      </c>
      <c r="H210" s="350" t="s">
        <v>25</v>
      </c>
      <c r="I210" s="351" t="s">
        <v>337</v>
      </c>
      <c r="J210" s="352">
        <v>40073</v>
      </c>
      <c r="K210" s="389" t="s">
        <v>582</v>
      </c>
      <c r="L210" s="390">
        <v>112</v>
      </c>
      <c r="M210" s="352">
        <v>41973</v>
      </c>
      <c r="N210" s="365">
        <v>63.366666700000003</v>
      </c>
      <c r="O210" s="355">
        <v>7984.42</v>
      </c>
      <c r="P210" s="274">
        <v>2634.8586</v>
      </c>
      <c r="Q210" s="442">
        <v>2634.8586</v>
      </c>
      <c r="R210" s="391" t="s">
        <v>236</v>
      </c>
      <c r="S210" s="391" t="s">
        <v>284</v>
      </c>
      <c r="T210" s="578"/>
      <c r="U210" s="579"/>
      <c r="V210" s="443"/>
    </row>
    <row r="211" spans="1:22" s="58" customFormat="1" ht="97.5" customHeight="1">
      <c r="A211" s="441" t="s">
        <v>733</v>
      </c>
      <c r="B211" s="68">
        <v>4</v>
      </c>
      <c r="C211" s="354" t="s">
        <v>381</v>
      </c>
      <c r="D211" s="354" t="s">
        <v>585</v>
      </c>
      <c r="E211" s="472" t="s">
        <v>586</v>
      </c>
      <c r="F211" s="354" t="s">
        <v>376</v>
      </c>
      <c r="G211" s="350">
        <v>0.5</v>
      </c>
      <c r="H211" s="350" t="s">
        <v>25</v>
      </c>
      <c r="I211" s="351" t="s">
        <v>337</v>
      </c>
      <c r="J211" s="352">
        <v>41151</v>
      </c>
      <c r="K211" s="389" t="s">
        <v>582</v>
      </c>
      <c r="L211" s="390">
        <v>113</v>
      </c>
      <c r="M211" s="352">
        <v>43266</v>
      </c>
      <c r="N211" s="365">
        <v>70.533333299999995</v>
      </c>
      <c r="O211" s="355">
        <v>11594.14</v>
      </c>
      <c r="P211" s="274">
        <v>5797.07</v>
      </c>
      <c r="Q211" s="442">
        <v>5797.07</v>
      </c>
      <c r="R211" s="391" t="s">
        <v>236</v>
      </c>
      <c r="S211" s="391" t="s">
        <v>284</v>
      </c>
      <c r="T211" s="578"/>
      <c r="U211" s="579"/>
      <c r="V211" s="443"/>
    </row>
    <row r="212" spans="1:22" s="58" customFormat="1" ht="60.75" customHeight="1">
      <c r="A212" s="441" t="s">
        <v>734</v>
      </c>
      <c r="B212" s="68">
        <v>5</v>
      </c>
      <c r="C212" s="354" t="s">
        <v>381</v>
      </c>
      <c r="D212" s="354" t="s">
        <v>587</v>
      </c>
      <c r="E212" s="472" t="s">
        <v>588</v>
      </c>
      <c r="F212" s="354" t="s">
        <v>376</v>
      </c>
      <c r="G212" s="350">
        <v>0.4</v>
      </c>
      <c r="H212" s="350" t="s">
        <v>25</v>
      </c>
      <c r="I212" s="351" t="s">
        <v>337</v>
      </c>
      <c r="J212" s="352">
        <v>42403</v>
      </c>
      <c r="K212" s="389" t="s">
        <v>582</v>
      </c>
      <c r="L212" s="390">
        <v>114</v>
      </c>
      <c r="M212" s="352">
        <v>43436</v>
      </c>
      <c r="N212" s="365">
        <v>34.466666699999998</v>
      </c>
      <c r="O212" s="355">
        <v>7264.04</v>
      </c>
      <c r="P212" s="274">
        <v>2905.616</v>
      </c>
      <c r="Q212" s="442">
        <v>2905.616</v>
      </c>
      <c r="R212" s="391" t="s">
        <v>236</v>
      </c>
      <c r="S212" s="391" t="s">
        <v>283</v>
      </c>
      <c r="T212" s="578"/>
      <c r="U212" s="579"/>
      <c r="V212" s="443"/>
    </row>
    <row r="213" spans="1:22" s="58" customFormat="1" ht="102" customHeight="1">
      <c r="A213" s="441" t="s">
        <v>735</v>
      </c>
      <c r="B213" s="68">
        <v>6</v>
      </c>
      <c r="C213" s="354" t="s">
        <v>589</v>
      </c>
      <c r="D213" s="354" t="s">
        <v>590</v>
      </c>
      <c r="E213" s="354" t="s">
        <v>591</v>
      </c>
      <c r="F213" s="354" t="s">
        <v>376</v>
      </c>
      <c r="G213" s="350">
        <v>0.33329999999999999</v>
      </c>
      <c r="H213" s="350" t="s">
        <v>25</v>
      </c>
      <c r="I213" s="351" t="s">
        <v>337</v>
      </c>
      <c r="J213" s="352">
        <v>41710</v>
      </c>
      <c r="K213" s="389" t="s">
        <v>582</v>
      </c>
      <c r="L213" s="390">
        <v>116</v>
      </c>
      <c r="M213" s="352">
        <v>42594</v>
      </c>
      <c r="N213" s="365">
        <v>29.5</v>
      </c>
      <c r="O213" s="355">
        <v>9046.07</v>
      </c>
      <c r="P213" s="274">
        <v>3015.0551309999996</v>
      </c>
      <c r="Q213" s="442">
        <v>3015.0551310000001</v>
      </c>
      <c r="R213" s="391" t="s">
        <v>239</v>
      </c>
      <c r="S213" s="391" t="s">
        <v>284</v>
      </c>
      <c r="T213" s="578"/>
      <c r="U213" s="579"/>
      <c r="V213" s="443"/>
    </row>
    <row r="214" spans="1:22" s="58" customFormat="1" ht="15.75" customHeight="1">
      <c r="A214" s="441" t="s">
        <v>736</v>
      </c>
      <c r="B214" s="68">
        <v>7</v>
      </c>
      <c r="C214" s="354"/>
      <c r="D214" s="354"/>
      <c r="E214" s="354"/>
      <c r="F214" s="354"/>
      <c r="G214" s="350"/>
      <c r="H214" s="350"/>
      <c r="I214" s="351"/>
      <c r="J214" s="352"/>
      <c r="K214" s="389" t="s">
        <v>582</v>
      </c>
      <c r="L214" s="390">
        <v>117</v>
      </c>
      <c r="M214" s="352"/>
      <c r="N214" s="365" t="s">
        <v>582</v>
      </c>
      <c r="O214" s="355"/>
      <c r="P214" s="57" t="s">
        <v>582</v>
      </c>
      <c r="Q214" s="442" t="s">
        <v>582</v>
      </c>
      <c r="R214" s="391"/>
      <c r="S214" s="391"/>
      <c r="T214" s="578"/>
      <c r="U214" s="579"/>
      <c r="V214" s="443"/>
    </row>
    <row r="215" spans="1:22" s="58" customFormat="1" ht="15.75" customHeight="1">
      <c r="A215" s="441" t="s">
        <v>737</v>
      </c>
      <c r="B215" s="68">
        <v>8</v>
      </c>
      <c r="C215" s="354"/>
      <c r="D215" s="354"/>
      <c r="E215" s="354"/>
      <c r="F215" s="354"/>
      <c r="G215" s="350"/>
      <c r="H215" s="350"/>
      <c r="I215" s="351"/>
      <c r="J215" s="352"/>
      <c r="K215" s="389" t="s">
        <v>582</v>
      </c>
      <c r="L215" s="390">
        <v>118</v>
      </c>
      <c r="M215" s="352"/>
      <c r="N215" s="365" t="s">
        <v>582</v>
      </c>
      <c r="O215" s="356"/>
      <c r="P215" s="57" t="s">
        <v>582</v>
      </c>
      <c r="Q215" s="442" t="s">
        <v>582</v>
      </c>
      <c r="R215" s="391"/>
      <c r="S215" s="391"/>
      <c r="T215" s="578"/>
      <c r="U215" s="579"/>
      <c r="V215" s="443"/>
    </row>
    <row r="216" spans="1:22" s="58" customFormat="1" ht="15.75" customHeight="1">
      <c r="A216" s="441" t="s">
        <v>738</v>
      </c>
      <c r="B216" s="68">
        <v>9</v>
      </c>
      <c r="C216" s="354"/>
      <c r="D216" s="354"/>
      <c r="E216" s="354"/>
      <c r="F216" s="354"/>
      <c r="G216" s="350"/>
      <c r="H216" s="350"/>
      <c r="I216" s="351"/>
      <c r="J216" s="352"/>
      <c r="K216" s="389" t="s">
        <v>582</v>
      </c>
      <c r="L216" s="390">
        <v>119</v>
      </c>
      <c r="M216" s="352"/>
      <c r="N216" s="365" t="s">
        <v>582</v>
      </c>
      <c r="O216" s="356"/>
      <c r="P216" s="57" t="s">
        <v>582</v>
      </c>
      <c r="Q216" s="442" t="s">
        <v>582</v>
      </c>
      <c r="R216" s="391"/>
      <c r="S216" s="391"/>
      <c r="T216" s="578"/>
      <c r="U216" s="579"/>
      <c r="V216" s="443"/>
    </row>
    <row r="217" spans="1:22" s="58" customFormat="1" ht="15.75" customHeight="1">
      <c r="A217" s="441" t="s">
        <v>739</v>
      </c>
      <c r="B217" s="68">
        <v>10</v>
      </c>
      <c r="C217" s="354"/>
      <c r="D217" s="354"/>
      <c r="E217" s="354"/>
      <c r="F217" s="354"/>
      <c r="G217" s="350"/>
      <c r="H217" s="350"/>
      <c r="I217" s="351"/>
      <c r="J217" s="352"/>
      <c r="K217" s="389" t="s">
        <v>582</v>
      </c>
      <c r="L217" s="390">
        <v>120</v>
      </c>
      <c r="M217" s="352"/>
      <c r="N217" s="365" t="s">
        <v>582</v>
      </c>
      <c r="O217" s="356"/>
      <c r="P217" s="57" t="s">
        <v>582</v>
      </c>
      <c r="Q217" s="442" t="s">
        <v>582</v>
      </c>
      <c r="R217" s="391"/>
      <c r="S217" s="391"/>
      <c r="T217" s="578"/>
      <c r="U217" s="579"/>
      <c r="V217" s="443"/>
    </row>
    <row r="218" spans="1:22" s="40" customFormat="1" ht="13">
      <c r="A218" s="436"/>
      <c r="B218" s="60"/>
      <c r="C218" s="61"/>
      <c r="D218" s="61"/>
      <c r="E218" s="61"/>
      <c r="F218" s="61"/>
      <c r="G218" s="61"/>
      <c r="H218" s="61"/>
      <c r="I218" s="61"/>
      <c r="J218" s="61"/>
      <c r="K218" s="61"/>
      <c r="L218" s="61"/>
      <c r="M218" s="61"/>
      <c r="N218" s="319"/>
      <c r="O218" s="61"/>
      <c r="P218" s="61"/>
      <c r="Q218" s="319"/>
      <c r="R218" s="61"/>
      <c r="S218" s="61"/>
      <c r="T218" s="62"/>
      <c r="U218" s="63"/>
    </row>
    <row r="219" spans="1:22" s="40" customFormat="1" ht="17.25" customHeight="1" thickBot="1">
      <c r="A219" s="444"/>
      <c r="B219" s="342"/>
      <c r="C219" s="343"/>
      <c r="D219" s="343"/>
      <c r="E219" s="343"/>
      <c r="F219" s="343"/>
      <c r="G219" s="343"/>
      <c r="H219" s="343"/>
      <c r="I219" s="343"/>
      <c r="J219" s="343"/>
      <c r="K219" s="343"/>
      <c r="L219" s="343"/>
      <c r="M219" s="343"/>
      <c r="N219" s="344"/>
      <c r="O219" s="343"/>
      <c r="P219" s="343"/>
      <c r="Q219" s="345"/>
      <c r="R219" s="345"/>
      <c r="S219" s="346"/>
      <c r="T219" s="347"/>
      <c r="U219" s="348"/>
      <c r="V219" s="440"/>
    </row>
    <row r="220" spans="1:22" ht="17.25" customHeight="1">
      <c r="B220" s="65"/>
      <c r="C220" s="65"/>
      <c r="D220" s="65"/>
      <c r="E220" s="65"/>
      <c r="F220" s="65"/>
      <c r="G220" s="67"/>
      <c r="H220" s="67"/>
      <c r="I220" s="67"/>
      <c r="J220" s="67"/>
      <c r="K220" s="67"/>
      <c r="L220" s="67"/>
      <c r="M220" s="67"/>
      <c r="N220" s="67"/>
      <c r="O220" s="67"/>
      <c r="P220" s="67"/>
      <c r="Q220" s="67"/>
      <c r="R220" s="67"/>
      <c r="S220" s="67"/>
      <c r="T220" s="67"/>
      <c r="U220" s="67"/>
      <c r="V220" s="67"/>
    </row>
    <row r="221" spans="1:22" s="40" customFormat="1" ht="16.5" customHeight="1" thickBot="1">
      <c r="A221" s="436"/>
      <c r="B221" s="598" t="s">
        <v>72</v>
      </c>
      <c r="C221" s="598"/>
      <c r="D221" s="598"/>
      <c r="E221" s="598"/>
      <c r="F221" s="598"/>
      <c r="G221" s="598"/>
      <c r="H221" s="598"/>
      <c r="I221" s="598"/>
      <c r="J221" s="598"/>
      <c r="K221" s="598"/>
      <c r="L221" s="598"/>
      <c r="M221" s="598"/>
      <c r="N221" s="598"/>
      <c r="O221" s="598"/>
      <c r="P221" s="598"/>
      <c r="Q221" s="598"/>
      <c r="R221" s="598"/>
      <c r="S221" s="598"/>
      <c r="T221" s="598"/>
      <c r="U221" s="598"/>
      <c r="V221" s="445"/>
    </row>
    <row r="222" spans="1:22" s="43" customFormat="1" ht="22.5" customHeight="1">
      <c r="A222" s="145" t="s">
        <v>740</v>
      </c>
      <c r="B222" s="606" t="s">
        <v>69</v>
      </c>
      <c r="C222" s="593" t="s">
        <v>97</v>
      </c>
      <c r="D222" s="593"/>
      <c r="E222" s="593"/>
      <c r="F222" s="593"/>
      <c r="G222" s="593"/>
      <c r="H222" s="593"/>
      <c r="I222" s="593"/>
      <c r="J222" s="593"/>
      <c r="K222" s="593"/>
      <c r="L222" s="446"/>
      <c r="M222" s="446"/>
      <c r="N222" s="605" t="s">
        <v>95</v>
      </c>
      <c r="O222" s="590" t="s">
        <v>107</v>
      </c>
      <c r="P222" s="591"/>
      <c r="Q222" s="591"/>
      <c r="R222" s="585"/>
      <c r="S222" s="584" t="s">
        <v>214</v>
      </c>
      <c r="T222" s="585"/>
      <c r="U222" s="581" t="s">
        <v>6</v>
      </c>
      <c r="V222" s="447"/>
    </row>
    <row r="223" spans="1:22" s="43" customFormat="1" ht="22.5" customHeight="1">
      <c r="A223" s="145" t="s">
        <v>741</v>
      </c>
      <c r="B223" s="607"/>
      <c r="C223" s="593" t="s">
        <v>98</v>
      </c>
      <c r="D223" s="593"/>
      <c r="E223" s="609"/>
      <c r="F223" s="423">
        <v>4</v>
      </c>
      <c r="G223" s="592" t="s">
        <v>99</v>
      </c>
      <c r="H223" s="593"/>
      <c r="I223" s="610" t="s">
        <v>268</v>
      </c>
      <c r="J223" s="602"/>
      <c r="K223" s="611"/>
      <c r="L223" s="446"/>
      <c r="M223" s="410" t="s">
        <v>288</v>
      </c>
      <c r="N223" s="600"/>
      <c r="O223" s="592"/>
      <c r="P223" s="593"/>
      <c r="Q223" s="593"/>
      <c r="R223" s="594"/>
      <c r="S223" s="586"/>
      <c r="T223" s="587"/>
      <c r="U223" s="582"/>
      <c r="V223" s="447"/>
    </row>
    <row r="224" spans="1:22" s="43" customFormat="1" ht="51.75" customHeight="1" thickBot="1">
      <c r="A224" s="145" t="s">
        <v>742</v>
      </c>
      <c r="B224" s="607"/>
      <c r="C224" s="602" t="s">
        <v>96</v>
      </c>
      <c r="D224" s="603"/>
      <c r="E224" s="427" t="s">
        <v>100</v>
      </c>
      <c r="F224" s="424" t="s">
        <v>82</v>
      </c>
      <c r="G224" s="426" t="s">
        <v>81</v>
      </c>
      <c r="H224" s="422" t="s">
        <v>265</v>
      </c>
      <c r="I224" s="424" t="s">
        <v>269</v>
      </c>
      <c r="J224" s="426" t="s">
        <v>620</v>
      </c>
      <c r="K224" s="424" t="s">
        <v>102</v>
      </c>
      <c r="L224" s="446"/>
      <c r="M224" s="409" t="s">
        <v>289</v>
      </c>
      <c r="N224" s="601"/>
      <c r="O224" s="615" t="s">
        <v>108</v>
      </c>
      <c r="P224" s="616"/>
      <c r="Q224" s="617"/>
      <c r="R224" s="448">
        <v>6</v>
      </c>
      <c r="S224" s="588"/>
      <c r="T224" s="589"/>
      <c r="U224" s="583"/>
      <c r="V224" s="447"/>
    </row>
    <row r="225" spans="1:22" s="43" customFormat="1" ht="15.75" customHeight="1">
      <c r="A225" s="145" t="s">
        <v>743</v>
      </c>
      <c r="B225" s="607"/>
      <c r="C225" s="75">
        <v>1</v>
      </c>
      <c r="D225" s="135" t="s">
        <v>337</v>
      </c>
      <c r="E225" s="141">
        <v>0.4</v>
      </c>
      <c r="F225" s="449">
        <v>21836.329731000002</v>
      </c>
      <c r="G225" s="381">
        <v>247.66666669999998</v>
      </c>
      <c r="H225" s="296">
        <v>88.168222299999996</v>
      </c>
      <c r="I225" s="450" t="s">
        <v>25</v>
      </c>
      <c r="J225" s="451" t="s">
        <v>25</v>
      </c>
      <c r="K225" s="452" t="s">
        <v>6</v>
      </c>
      <c r="L225" s="453"/>
      <c r="M225" s="454" t="s">
        <v>25</v>
      </c>
      <c r="N225" s="599" t="s">
        <v>103</v>
      </c>
      <c r="O225" s="455"/>
      <c r="P225" s="455"/>
      <c r="Q225" s="455"/>
      <c r="R225" s="456"/>
      <c r="S225" s="584" t="s">
        <v>76</v>
      </c>
      <c r="T225" s="591"/>
      <c r="U225" s="585"/>
      <c r="V225" s="457"/>
    </row>
    <row r="226" spans="1:22" s="43" customFormat="1" ht="15.75" customHeight="1" thickBot="1">
      <c r="A226" s="145" t="s">
        <v>744</v>
      </c>
      <c r="B226" s="607"/>
      <c r="C226" s="75">
        <v>2</v>
      </c>
      <c r="D226" s="135" t="s">
        <v>338</v>
      </c>
      <c r="E226" s="141">
        <v>0.4</v>
      </c>
      <c r="F226" s="449">
        <v>0</v>
      </c>
      <c r="G226" s="381">
        <v>0</v>
      </c>
      <c r="H226" s="296" t="s">
        <v>624</v>
      </c>
      <c r="I226" s="450" t="s">
        <v>24</v>
      </c>
      <c r="J226" s="451" t="s">
        <v>25</v>
      </c>
      <c r="K226" s="452" t="s">
        <v>582</v>
      </c>
      <c r="L226" s="453"/>
      <c r="M226" s="454" t="s">
        <v>25</v>
      </c>
      <c r="N226" s="600"/>
      <c r="O226" s="458"/>
      <c r="P226" s="457"/>
      <c r="Q226" s="458"/>
      <c r="R226" s="459"/>
      <c r="S226" s="588"/>
      <c r="T226" s="614"/>
      <c r="U226" s="589"/>
      <c r="V226" s="457"/>
    </row>
    <row r="227" spans="1:22" s="43" customFormat="1" ht="15.75" customHeight="1" thickBot="1">
      <c r="A227" s="145" t="s">
        <v>745</v>
      </c>
      <c r="B227" s="607"/>
      <c r="C227" s="75">
        <v>3</v>
      </c>
      <c r="D227" s="135" t="s">
        <v>339</v>
      </c>
      <c r="E227" s="141">
        <v>0.1</v>
      </c>
      <c r="F227" s="449">
        <v>0</v>
      </c>
      <c r="G227" s="381">
        <v>0</v>
      </c>
      <c r="H227" s="296" t="s">
        <v>624</v>
      </c>
      <c r="I227" s="450" t="s">
        <v>24</v>
      </c>
      <c r="J227" s="451" t="s">
        <v>24</v>
      </c>
      <c r="K227" s="452" t="s">
        <v>582</v>
      </c>
      <c r="L227" s="453"/>
      <c r="M227" s="454" t="s">
        <v>24</v>
      </c>
      <c r="N227" s="601"/>
      <c r="O227" s="460"/>
      <c r="P227" s="461"/>
      <c r="Q227" s="462"/>
      <c r="R227" s="463"/>
      <c r="S227" s="464"/>
      <c r="T227" s="464"/>
      <c r="U227" s="465"/>
      <c r="V227" s="447"/>
    </row>
    <row r="228" spans="1:22" s="43" customFormat="1" ht="15.75" customHeight="1">
      <c r="A228" s="145" t="s">
        <v>746</v>
      </c>
      <c r="B228" s="607"/>
      <c r="C228" s="75">
        <v>4</v>
      </c>
      <c r="D228" s="135" t="s">
        <v>340</v>
      </c>
      <c r="E228" s="141">
        <v>0.1</v>
      </c>
      <c r="F228" s="449">
        <v>0</v>
      </c>
      <c r="G228" s="381">
        <v>0</v>
      </c>
      <c r="H228" s="296" t="s">
        <v>624</v>
      </c>
      <c r="I228" s="450" t="s">
        <v>24</v>
      </c>
      <c r="J228" s="451" t="s">
        <v>24</v>
      </c>
      <c r="K228" s="452" t="s">
        <v>582</v>
      </c>
      <c r="L228" s="453"/>
      <c r="M228" s="454" t="s">
        <v>24</v>
      </c>
      <c r="N228" s="407" t="s">
        <v>281</v>
      </c>
      <c r="O228" s="610" t="s">
        <v>266</v>
      </c>
      <c r="P228" s="602"/>
      <c r="Q228" s="602"/>
      <c r="R228" s="603"/>
      <c r="S228" s="447"/>
      <c r="T228" s="447"/>
      <c r="U228" s="466"/>
      <c r="V228" s="447"/>
    </row>
    <row r="229" spans="1:22" s="43" customFormat="1" ht="24.75" customHeight="1">
      <c r="A229" s="145" t="s">
        <v>747</v>
      </c>
      <c r="B229" s="607"/>
      <c r="C229" s="75">
        <v>5</v>
      </c>
      <c r="D229" s="135" t="s">
        <v>582</v>
      </c>
      <c r="E229" s="141" t="s">
        <v>582</v>
      </c>
      <c r="F229" s="449" t="s">
        <v>582</v>
      </c>
      <c r="G229" s="381" t="s">
        <v>582</v>
      </c>
      <c r="H229" s="296" t="s">
        <v>582</v>
      </c>
      <c r="I229" s="450" t="s">
        <v>582</v>
      </c>
      <c r="J229" s="451" t="s">
        <v>582</v>
      </c>
      <c r="K229" s="452" t="s">
        <v>582</v>
      </c>
      <c r="L229" s="453"/>
      <c r="M229" s="454" t="s">
        <v>582</v>
      </c>
      <c r="N229" s="612">
        <v>11</v>
      </c>
      <c r="O229" s="426" t="s">
        <v>109</v>
      </c>
      <c r="P229" s="426" t="s">
        <v>627</v>
      </c>
      <c r="Q229" s="604" t="s">
        <v>260</v>
      </c>
      <c r="R229" s="604"/>
      <c r="S229" s="447"/>
      <c r="T229" s="447"/>
      <c r="U229" s="466"/>
      <c r="V229" s="447"/>
    </row>
    <row r="230" spans="1:22" s="43" customFormat="1" ht="16.5" customHeight="1" thickBot="1">
      <c r="A230" s="145" t="s">
        <v>748</v>
      </c>
      <c r="B230" s="607"/>
      <c r="C230" s="142">
        <v>6</v>
      </c>
      <c r="D230" s="143" t="s">
        <v>582</v>
      </c>
      <c r="E230" s="144" t="s">
        <v>582</v>
      </c>
      <c r="F230" s="382" t="s">
        <v>582</v>
      </c>
      <c r="G230" s="382" t="s">
        <v>582</v>
      </c>
      <c r="H230" s="296" t="s">
        <v>582</v>
      </c>
      <c r="I230" s="450" t="s">
        <v>582</v>
      </c>
      <c r="J230" s="451" t="s">
        <v>582</v>
      </c>
      <c r="K230" s="452" t="s">
        <v>582</v>
      </c>
      <c r="L230" s="453"/>
      <c r="M230" s="454" t="s">
        <v>582</v>
      </c>
      <c r="N230" s="613"/>
      <c r="O230" s="412">
        <v>6</v>
      </c>
      <c r="P230" s="470">
        <v>73.4739048</v>
      </c>
      <c r="Q230" s="597">
        <v>88.168222299999996</v>
      </c>
      <c r="R230" s="597"/>
      <c r="S230" s="447"/>
      <c r="T230" s="447"/>
      <c r="U230" s="466"/>
      <c r="V230" s="447"/>
    </row>
    <row r="231" spans="1:22" s="43" customFormat="1" ht="16.5" customHeight="1" thickBot="1">
      <c r="A231" s="145" t="s">
        <v>749</v>
      </c>
      <c r="B231" s="608"/>
      <c r="C231" s="595"/>
      <c r="D231" s="596"/>
      <c r="E231" s="596"/>
      <c r="F231" s="380"/>
      <c r="G231" s="379"/>
      <c r="H231" s="596" t="s">
        <v>104</v>
      </c>
      <c r="I231" s="596"/>
      <c r="J231" s="596"/>
      <c r="K231" s="467" t="s">
        <v>6</v>
      </c>
      <c r="L231" s="468"/>
      <c r="M231" s="467"/>
      <c r="N231" s="406"/>
      <c r="O231" s="408"/>
      <c r="P231" s="408"/>
      <c r="Q231" s="408"/>
      <c r="R231" s="408"/>
      <c r="S231" s="408"/>
      <c r="T231" s="413"/>
      <c r="U231" s="414"/>
      <c r="V231" s="447"/>
    </row>
    <row r="232" spans="1:22" ht="25" customHeight="1">
      <c r="V232" s="41"/>
    </row>
    <row r="233" spans="1:22" ht="25" customHeight="1">
      <c r="V233" s="41"/>
    </row>
    <row r="234" spans="1:22" s="52" customFormat="1" ht="24" thickBot="1">
      <c r="A234" s="429">
        <v>12</v>
      </c>
      <c r="B234" s="618" t="s">
        <v>51</v>
      </c>
      <c r="C234" s="618"/>
      <c r="D234" s="618"/>
      <c r="E234" s="430">
        <v>12</v>
      </c>
      <c r="F234" s="431" t="s">
        <v>300</v>
      </c>
      <c r="G234" s="432"/>
      <c r="H234" s="432"/>
      <c r="I234" s="431"/>
      <c r="J234" s="431"/>
      <c r="K234" s="433"/>
      <c r="L234" s="433"/>
      <c r="M234" s="433"/>
      <c r="N234" s="432"/>
      <c r="O234" s="432"/>
      <c r="P234" s="434"/>
      <c r="Q234" s="434"/>
      <c r="R234" s="434"/>
      <c r="S234" s="434"/>
      <c r="T234" s="435"/>
    </row>
    <row r="235" spans="1:22" s="40" customFormat="1" ht="15.75" customHeight="1">
      <c r="A235" s="436"/>
      <c r="B235" s="624" t="s">
        <v>57</v>
      </c>
      <c r="C235" s="425" t="s">
        <v>58</v>
      </c>
      <c r="D235" s="334" t="s">
        <v>17</v>
      </c>
      <c r="E235" s="334"/>
      <c r="F235" s="334" t="s">
        <v>59</v>
      </c>
      <c r="G235" s="335"/>
      <c r="H235" s="619" t="s">
        <v>60</v>
      </c>
      <c r="I235" s="619" t="s">
        <v>18</v>
      </c>
      <c r="J235" s="619" t="s">
        <v>61</v>
      </c>
      <c r="K235" s="619" t="s">
        <v>62</v>
      </c>
      <c r="L235" s="425"/>
      <c r="M235" s="619" t="s">
        <v>63</v>
      </c>
      <c r="N235" s="620" t="s">
        <v>64</v>
      </c>
      <c r="O235" s="619" t="s">
        <v>216</v>
      </c>
      <c r="P235" s="622" t="s">
        <v>65</v>
      </c>
      <c r="Q235" s="623"/>
      <c r="R235" s="557" t="s">
        <v>279</v>
      </c>
      <c r="S235" s="626" t="s">
        <v>280</v>
      </c>
      <c r="T235" s="574" t="s">
        <v>22</v>
      </c>
      <c r="U235" s="575"/>
      <c r="V235" s="437"/>
    </row>
    <row r="236" spans="1:22" s="40" customFormat="1" ht="100" customHeight="1">
      <c r="A236" s="436"/>
      <c r="B236" s="625"/>
      <c r="C236" s="426" t="s">
        <v>66</v>
      </c>
      <c r="D236" s="336" t="s">
        <v>3</v>
      </c>
      <c r="E236" s="336" t="s">
        <v>19</v>
      </c>
      <c r="F236" s="336" t="s">
        <v>67</v>
      </c>
      <c r="G236" s="337" t="s">
        <v>68</v>
      </c>
      <c r="H236" s="604"/>
      <c r="I236" s="604"/>
      <c r="J236" s="604"/>
      <c r="K236" s="604"/>
      <c r="L236" s="426"/>
      <c r="M236" s="604"/>
      <c r="N236" s="621"/>
      <c r="O236" s="604"/>
      <c r="P236" s="426" t="s">
        <v>213</v>
      </c>
      <c r="Q236" s="336" t="s">
        <v>83</v>
      </c>
      <c r="R236" s="558"/>
      <c r="S236" s="627"/>
      <c r="T236" s="576"/>
      <c r="U236" s="577"/>
      <c r="V236" s="437"/>
    </row>
    <row r="237" spans="1:22" s="40" customFormat="1" ht="13">
      <c r="A237" s="436"/>
      <c r="B237" s="53"/>
      <c r="C237" s="54"/>
      <c r="D237" s="54"/>
      <c r="E237" s="54"/>
      <c r="F237" s="54"/>
      <c r="G237" s="54"/>
      <c r="H237" s="54"/>
      <c r="I237" s="54"/>
      <c r="J237" s="54"/>
      <c r="K237" s="54"/>
      <c r="L237" s="54"/>
      <c r="M237" s="54"/>
      <c r="N237" s="54"/>
      <c r="O237" s="54"/>
      <c r="P237" s="54"/>
      <c r="Q237" s="54"/>
      <c r="R237" s="438"/>
      <c r="S237" s="439"/>
      <c r="T237" s="440"/>
      <c r="U237" s="55"/>
    </row>
    <row r="238" spans="1:22" s="58" customFormat="1" ht="117" customHeight="1">
      <c r="A238" s="441" t="s">
        <v>750</v>
      </c>
      <c r="B238" s="56">
        <v>1</v>
      </c>
      <c r="C238" s="349" t="s">
        <v>592</v>
      </c>
      <c r="D238" s="349" t="s">
        <v>593</v>
      </c>
      <c r="E238" s="349" t="s">
        <v>594</v>
      </c>
      <c r="F238" s="349" t="s">
        <v>376</v>
      </c>
      <c r="G238" s="350">
        <v>0.5</v>
      </c>
      <c r="H238" s="350" t="s">
        <v>25</v>
      </c>
      <c r="I238" s="351" t="s">
        <v>342</v>
      </c>
      <c r="J238" s="352">
        <v>41995</v>
      </c>
      <c r="K238" s="389" t="s">
        <v>582</v>
      </c>
      <c r="L238" s="390">
        <v>121</v>
      </c>
      <c r="M238" s="352">
        <v>42353</v>
      </c>
      <c r="N238" s="365">
        <v>11.966666699999999</v>
      </c>
      <c r="O238" s="355">
        <v>1541.22</v>
      </c>
      <c r="P238" s="274">
        <v>770.61</v>
      </c>
      <c r="Q238" s="442">
        <v>770.61</v>
      </c>
      <c r="R238" s="391" t="s">
        <v>239</v>
      </c>
      <c r="S238" s="391" t="s">
        <v>284</v>
      </c>
      <c r="T238" s="578"/>
      <c r="U238" s="579"/>
      <c r="V238" s="443"/>
    </row>
    <row r="239" spans="1:22" s="58" customFormat="1" ht="102" customHeight="1">
      <c r="A239" s="441" t="s">
        <v>751</v>
      </c>
      <c r="B239" s="56">
        <v>2</v>
      </c>
      <c r="C239" s="353" t="s">
        <v>595</v>
      </c>
      <c r="D239" s="353" t="s">
        <v>596</v>
      </c>
      <c r="E239" s="484" t="s">
        <v>597</v>
      </c>
      <c r="F239" s="353" t="s">
        <v>376</v>
      </c>
      <c r="G239" s="350">
        <v>0.5</v>
      </c>
      <c r="H239" s="350" t="s">
        <v>25</v>
      </c>
      <c r="I239" s="351" t="s">
        <v>341</v>
      </c>
      <c r="J239" s="352">
        <v>40099</v>
      </c>
      <c r="K239" s="389" t="s">
        <v>582</v>
      </c>
      <c r="L239" s="390">
        <v>122</v>
      </c>
      <c r="M239" s="352">
        <v>40558</v>
      </c>
      <c r="N239" s="365">
        <v>15.3333333</v>
      </c>
      <c r="O239" s="355">
        <v>8515.77</v>
      </c>
      <c r="P239" s="274">
        <v>4257.8850000000002</v>
      </c>
      <c r="Q239" s="442">
        <v>4257.8850000000002</v>
      </c>
      <c r="R239" s="391" t="s">
        <v>239</v>
      </c>
      <c r="S239" s="391" t="s">
        <v>284</v>
      </c>
      <c r="T239" s="578"/>
      <c r="U239" s="579"/>
      <c r="V239" s="443"/>
    </row>
    <row r="240" spans="1:22" s="58" customFormat="1" ht="120.75" customHeight="1">
      <c r="A240" s="441" t="s">
        <v>752</v>
      </c>
      <c r="B240" s="59">
        <v>3</v>
      </c>
      <c r="C240" s="349" t="s">
        <v>598</v>
      </c>
      <c r="D240" s="349" t="s">
        <v>599</v>
      </c>
      <c r="E240" s="482" t="s">
        <v>600</v>
      </c>
      <c r="F240" s="349" t="s">
        <v>390</v>
      </c>
      <c r="G240" s="350">
        <v>1</v>
      </c>
      <c r="H240" s="474" t="s">
        <v>25</v>
      </c>
      <c r="I240" s="351" t="s">
        <v>341</v>
      </c>
      <c r="J240" s="352">
        <v>30773</v>
      </c>
      <c r="K240" s="389" t="s">
        <v>582</v>
      </c>
      <c r="L240" s="390">
        <v>123</v>
      </c>
      <c r="M240" s="352">
        <v>33237</v>
      </c>
      <c r="N240" s="365">
        <v>82.166666699999993</v>
      </c>
      <c r="O240" s="355">
        <v>3453.2</v>
      </c>
      <c r="P240" s="274">
        <v>3453.2</v>
      </c>
      <c r="Q240" s="442">
        <v>3453.2</v>
      </c>
      <c r="R240" s="391" t="s">
        <v>237</v>
      </c>
      <c r="S240" s="391" t="s">
        <v>283</v>
      </c>
      <c r="T240" s="629"/>
      <c r="U240" s="630"/>
      <c r="V240" s="443"/>
    </row>
    <row r="241" spans="1:22" s="58" customFormat="1" ht="57" customHeight="1">
      <c r="A241" s="441" t="s">
        <v>753</v>
      </c>
      <c r="B241" s="68">
        <v>4</v>
      </c>
      <c r="C241" s="354" t="s">
        <v>381</v>
      </c>
      <c r="D241" s="354" t="s">
        <v>601</v>
      </c>
      <c r="E241" s="354" t="s">
        <v>602</v>
      </c>
      <c r="F241" s="354" t="s">
        <v>376</v>
      </c>
      <c r="G241" s="350">
        <v>0.5</v>
      </c>
      <c r="H241" s="350" t="s">
        <v>25</v>
      </c>
      <c r="I241" s="351" t="s">
        <v>341</v>
      </c>
      <c r="J241" s="352">
        <v>41982</v>
      </c>
      <c r="K241" s="389">
        <v>2.2333333</v>
      </c>
      <c r="L241" s="390">
        <v>124</v>
      </c>
      <c r="M241" s="352">
        <v>42165</v>
      </c>
      <c r="N241" s="365">
        <v>3.9</v>
      </c>
      <c r="O241" s="355">
        <v>518.9</v>
      </c>
      <c r="P241" s="274">
        <v>259.45</v>
      </c>
      <c r="Q241" s="442">
        <v>259.45</v>
      </c>
      <c r="R241" s="391" t="s">
        <v>236</v>
      </c>
      <c r="S241" s="391" t="s">
        <v>283</v>
      </c>
      <c r="T241" s="578"/>
      <c r="U241" s="579"/>
      <c r="V241" s="443"/>
    </row>
    <row r="242" spans="1:22" s="58" customFormat="1" ht="114.75" customHeight="1">
      <c r="A242" s="441" t="s">
        <v>754</v>
      </c>
      <c r="B242" s="68">
        <v>5</v>
      </c>
      <c r="C242" s="354" t="s">
        <v>603</v>
      </c>
      <c r="D242" s="354" t="s">
        <v>604</v>
      </c>
      <c r="E242" s="354" t="s">
        <v>605</v>
      </c>
      <c r="F242" s="354" t="s">
        <v>376</v>
      </c>
      <c r="G242" s="350">
        <v>0.5</v>
      </c>
      <c r="H242" s="350" t="s">
        <v>25</v>
      </c>
      <c r="I242" s="351" t="s">
        <v>341</v>
      </c>
      <c r="J242" s="352">
        <v>41323</v>
      </c>
      <c r="K242" s="471">
        <v>2.2333333</v>
      </c>
      <c r="L242" s="390">
        <v>125</v>
      </c>
      <c r="M242" s="352">
        <v>42612</v>
      </c>
      <c r="N242" s="365">
        <v>40.766666700000002</v>
      </c>
      <c r="O242" s="355">
        <v>5495.47</v>
      </c>
      <c r="P242" s="274">
        <v>2747.7350000000001</v>
      </c>
      <c r="Q242" s="442">
        <v>2747.7350000000001</v>
      </c>
      <c r="R242" s="391" t="s">
        <v>239</v>
      </c>
      <c r="S242" s="391" t="s">
        <v>283</v>
      </c>
      <c r="T242" s="578"/>
      <c r="U242" s="579"/>
      <c r="V242" s="443"/>
    </row>
    <row r="243" spans="1:22" s="58" customFormat="1" ht="15.75" customHeight="1">
      <c r="A243" s="441" t="s">
        <v>755</v>
      </c>
      <c r="B243" s="68">
        <v>6</v>
      </c>
      <c r="C243" s="354"/>
      <c r="D243" s="354"/>
      <c r="E243" s="354"/>
      <c r="F243" s="354"/>
      <c r="G243" s="350"/>
      <c r="H243" s="350"/>
      <c r="I243" s="351"/>
      <c r="J243" s="352"/>
      <c r="K243" s="389" t="s">
        <v>582</v>
      </c>
      <c r="L243" s="390">
        <v>126</v>
      </c>
      <c r="M243" s="352"/>
      <c r="N243" s="365" t="s">
        <v>582</v>
      </c>
      <c r="O243" s="355"/>
      <c r="P243" s="274" t="s">
        <v>582</v>
      </c>
      <c r="Q243" s="442" t="s">
        <v>582</v>
      </c>
      <c r="R243" s="391"/>
      <c r="S243" s="391"/>
      <c r="T243" s="578"/>
      <c r="U243" s="579"/>
      <c r="V243" s="443"/>
    </row>
    <row r="244" spans="1:22" s="58" customFormat="1" ht="15.75" customHeight="1">
      <c r="A244" s="441" t="s">
        <v>756</v>
      </c>
      <c r="B244" s="68">
        <v>7</v>
      </c>
      <c r="C244" s="354"/>
      <c r="D244" s="354"/>
      <c r="E244" s="354"/>
      <c r="F244" s="354"/>
      <c r="G244" s="350"/>
      <c r="H244" s="350"/>
      <c r="I244" s="351"/>
      <c r="J244" s="352"/>
      <c r="K244" s="389" t="s">
        <v>582</v>
      </c>
      <c r="L244" s="390">
        <v>127</v>
      </c>
      <c r="M244" s="352"/>
      <c r="N244" s="365" t="s">
        <v>582</v>
      </c>
      <c r="O244" s="355"/>
      <c r="P244" s="57" t="s">
        <v>582</v>
      </c>
      <c r="Q244" s="442" t="s">
        <v>582</v>
      </c>
      <c r="R244" s="391"/>
      <c r="S244" s="391"/>
      <c r="T244" s="578"/>
      <c r="U244" s="579"/>
      <c r="V244" s="443"/>
    </row>
    <row r="245" spans="1:22" s="58" customFormat="1" ht="15.75" customHeight="1">
      <c r="A245" s="441" t="s">
        <v>757</v>
      </c>
      <c r="B245" s="68">
        <v>8</v>
      </c>
      <c r="C245" s="354"/>
      <c r="D245" s="354"/>
      <c r="E245" s="354"/>
      <c r="F245" s="354"/>
      <c r="G245" s="350"/>
      <c r="H245" s="350"/>
      <c r="I245" s="351"/>
      <c r="J245" s="352"/>
      <c r="K245" s="389" t="s">
        <v>582</v>
      </c>
      <c r="L245" s="390">
        <v>128</v>
      </c>
      <c r="M245" s="352"/>
      <c r="N245" s="365" t="s">
        <v>582</v>
      </c>
      <c r="O245" s="356"/>
      <c r="P245" s="57" t="s">
        <v>582</v>
      </c>
      <c r="Q245" s="442" t="s">
        <v>582</v>
      </c>
      <c r="R245" s="391"/>
      <c r="S245" s="391"/>
      <c r="T245" s="578"/>
      <c r="U245" s="579"/>
      <c r="V245" s="443"/>
    </row>
    <row r="246" spans="1:22" s="58" customFormat="1" ht="15.75" customHeight="1">
      <c r="A246" s="441" t="s">
        <v>758</v>
      </c>
      <c r="B246" s="68">
        <v>9</v>
      </c>
      <c r="C246" s="354"/>
      <c r="D246" s="354"/>
      <c r="E246" s="354"/>
      <c r="F246" s="354"/>
      <c r="G246" s="350"/>
      <c r="H246" s="350"/>
      <c r="I246" s="351"/>
      <c r="J246" s="352"/>
      <c r="K246" s="389" t="s">
        <v>582</v>
      </c>
      <c r="L246" s="390">
        <v>129</v>
      </c>
      <c r="M246" s="352"/>
      <c r="N246" s="365" t="s">
        <v>582</v>
      </c>
      <c r="O246" s="356"/>
      <c r="P246" s="57" t="s">
        <v>582</v>
      </c>
      <c r="Q246" s="442" t="s">
        <v>582</v>
      </c>
      <c r="R246" s="391"/>
      <c r="S246" s="391"/>
      <c r="T246" s="578"/>
      <c r="U246" s="579"/>
      <c r="V246" s="443"/>
    </row>
    <row r="247" spans="1:22" s="58" customFormat="1" ht="15.75" customHeight="1">
      <c r="A247" s="441" t="s">
        <v>759</v>
      </c>
      <c r="B247" s="68">
        <v>10</v>
      </c>
      <c r="C247" s="354"/>
      <c r="D247" s="354"/>
      <c r="E247" s="354"/>
      <c r="F247" s="354"/>
      <c r="G247" s="350"/>
      <c r="H247" s="350"/>
      <c r="I247" s="351"/>
      <c r="J247" s="352"/>
      <c r="K247" s="389" t="s">
        <v>582</v>
      </c>
      <c r="L247" s="390">
        <v>130</v>
      </c>
      <c r="M247" s="352"/>
      <c r="N247" s="365" t="s">
        <v>582</v>
      </c>
      <c r="O247" s="356"/>
      <c r="P247" s="57" t="s">
        <v>582</v>
      </c>
      <c r="Q247" s="442" t="s">
        <v>582</v>
      </c>
      <c r="R247" s="391"/>
      <c r="S247" s="391"/>
      <c r="T247" s="578"/>
      <c r="U247" s="579"/>
      <c r="V247" s="443"/>
    </row>
    <row r="248" spans="1:22" s="40" customFormat="1" ht="13">
      <c r="A248" s="436"/>
      <c r="B248" s="60"/>
      <c r="C248" s="61"/>
      <c r="D248" s="61"/>
      <c r="E248" s="61"/>
      <c r="F248" s="61"/>
      <c r="G248" s="61"/>
      <c r="H248" s="61"/>
      <c r="I248" s="61"/>
      <c r="J248" s="61"/>
      <c r="K248" s="61"/>
      <c r="L248" s="61"/>
      <c r="M248" s="61"/>
      <c r="N248" s="319"/>
      <c r="O248" s="61"/>
      <c r="P248" s="61"/>
      <c r="Q248" s="319"/>
      <c r="R248" s="61"/>
      <c r="S248" s="61"/>
      <c r="T248" s="62"/>
      <c r="U248" s="63"/>
    </row>
    <row r="249" spans="1:22" s="40" customFormat="1" ht="17.25" customHeight="1" thickBot="1">
      <c r="A249" s="444"/>
      <c r="B249" s="342"/>
      <c r="C249" s="343"/>
      <c r="D249" s="343"/>
      <c r="E249" s="343"/>
      <c r="F249" s="343"/>
      <c r="G249" s="343"/>
      <c r="H249" s="343"/>
      <c r="I249" s="343"/>
      <c r="J249" s="343"/>
      <c r="K249" s="343"/>
      <c r="L249" s="343"/>
      <c r="M249" s="343"/>
      <c r="N249" s="344"/>
      <c r="O249" s="343"/>
      <c r="P249" s="343"/>
      <c r="Q249" s="345"/>
      <c r="R249" s="345"/>
      <c r="S249" s="346"/>
      <c r="T249" s="347"/>
      <c r="U249" s="348"/>
      <c r="V249" s="440"/>
    </row>
    <row r="250" spans="1:22" ht="17.25" customHeight="1">
      <c r="B250" s="65"/>
      <c r="C250" s="65"/>
      <c r="D250" s="65"/>
      <c r="E250" s="65"/>
      <c r="F250" s="65"/>
      <c r="G250" s="67"/>
      <c r="H250" s="67"/>
      <c r="I250" s="67"/>
      <c r="J250" s="67"/>
      <c r="K250" s="67"/>
      <c r="L250" s="67"/>
      <c r="M250" s="67"/>
      <c r="N250" s="67"/>
      <c r="O250" s="67"/>
      <c r="P250" s="67"/>
      <c r="Q250" s="67"/>
      <c r="R250" s="67"/>
      <c r="S250" s="67"/>
      <c r="T250" s="67"/>
      <c r="U250" s="67"/>
      <c r="V250" s="67"/>
    </row>
    <row r="251" spans="1:22" s="40" customFormat="1" ht="16.5" customHeight="1" thickBot="1">
      <c r="A251" s="436"/>
      <c r="B251" s="598" t="s">
        <v>72</v>
      </c>
      <c r="C251" s="598"/>
      <c r="D251" s="598"/>
      <c r="E251" s="598"/>
      <c r="F251" s="598"/>
      <c r="G251" s="598"/>
      <c r="H251" s="598"/>
      <c r="I251" s="598"/>
      <c r="J251" s="598"/>
      <c r="K251" s="598"/>
      <c r="L251" s="598"/>
      <c r="M251" s="598"/>
      <c r="N251" s="598"/>
      <c r="O251" s="598"/>
      <c r="P251" s="598"/>
      <c r="Q251" s="598"/>
      <c r="R251" s="598"/>
      <c r="S251" s="598"/>
      <c r="T251" s="598"/>
      <c r="U251" s="598"/>
      <c r="V251" s="445"/>
    </row>
    <row r="252" spans="1:22" s="43" customFormat="1" ht="22.5" customHeight="1">
      <c r="A252" s="145" t="s">
        <v>760</v>
      </c>
      <c r="B252" s="606" t="s">
        <v>69</v>
      </c>
      <c r="C252" s="593" t="s">
        <v>97</v>
      </c>
      <c r="D252" s="593"/>
      <c r="E252" s="593"/>
      <c r="F252" s="593"/>
      <c r="G252" s="593"/>
      <c r="H252" s="593"/>
      <c r="I252" s="593"/>
      <c r="J252" s="593"/>
      <c r="K252" s="593"/>
      <c r="L252" s="446"/>
      <c r="M252" s="446"/>
      <c r="N252" s="605" t="s">
        <v>95</v>
      </c>
      <c r="O252" s="590" t="s">
        <v>107</v>
      </c>
      <c r="P252" s="591"/>
      <c r="Q252" s="591"/>
      <c r="R252" s="585"/>
      <c r="S252" s="584" t="s">
        <v>214</v>
      </c>
      <c r="T252" s="585"/>
      <c r="U252" s="581" t="s">
        <v>6</v>
      </c>
      <c r="V252" s="447"/>
    </row>
    <row r="253" spans="1:22" s="43" customFormat="1" ht="22.5" customHeight="1">
      <c r="A253" s="145" t="s">
        <v>761</v>
      </c>
      <c r="B253" s="607"/>
      <c r="C253" s="593" t="s">
        <v>98</v>
      </c>
      <c r="D253" s="593"/>
      <c r="E253" s="609"/>
      <c r="F253" s="423">
        <v>3</v>
      </c>
      <c r="G253" s="592" t="s">
        <v>99</v>
      </c>
      <c r="H253" s="593"/>
      <c r="I253" s="610" t="s">
        <v>268</v>
      </c>
      <c r="J253" s="602"/>
      <c r="K253" s="611"/>
      <c r="L253" s="446"/>
      <c r="M253" s="410" t="s">
        <v>288</v>
      </c>
      <c r="N253" s="600"/>
      <c r="O253" s="592"/>
      <c r="P253" s="593"/>
      <c r="Q253" s="593"/>
      <c r="R253" s="594"/>
      <c r="S253" s="586"/>
      <c r="T253" s="587"/>
      <c r="U253" s="582"/>
      <c r="V253" s="447"/>
    </row>
    <row r="254" spans="1:22" s="43" customFormat="1" ht="51.75" customHeight="1" thickBot="1">
      <c r="A254" s="145" t="s">
        <v>762</v>
      </c>
      <c r="B254" s="607"/>
      <c r="C254" s="602" t="s">
        <v>96</v>
      </c>
      <c r="D254" s="603"/>
      <c r="E254" s="427" t="s">
        <v>100</v>
      </c>
      <c r="F254" s="424" t="s">
        <v>82</v>
      </c>
      <c r="G254" s="426" t="s">
        <v>81</v>
      </c>
      <c r="H254" s="422" t="s">
        <v>265</v>
      </c>
      <c r="I254" s="424" t="s">
        <v>269</v>
      </c>
      <c r="J254" s="426" t="s">
        <v>620</v>
      </c>
      <c r="K254" s="424" t="s">
        <v>102</v>
      </c>
      <c r="L254" s="446"/>
      <c r="M254" s="409" t="s">
        <v>289</v>
      </c>
      <c r="N254" s="601"/>
      <c r="O254" s="615" t="s">
        <v>108</v>
      </c>
      <c r="P254" s="616"/>
      <c r="Q254" s="617"/>
      <c r="R254" s="448">
        <v>5</v>
      </c>
      <c r="S254" s="588"/>
      <c r="T254" s="589"/>
      <c r="U254" s="583"/>
      <c r="V254" s="447"/>
    </row>
    <row r="255" spans="1:22" s="43" customFormat="1" ht="15.75" customHeight="1">
      <c r="A255" s="145" t="s">
        <v>763</v>
      </c>
      <c r="B255" s="607"/>
      <c r="C255" s="75">
        <v>1</v>
      </c>
      <c r="D255" s="135" t="s">
        <v>341</v>
      </c>
      <c r="E255" s="141">
        <v>0.4</v>
      </c>
      <c r="F255" s="449">
        <v>10718.27</v>
      </c>
      <c r="G255" s="381">
        <v>142.16666670000001</v>
      </c>
      <c r="H255" s="296">
        <v>75.392285999999999</v>
      </c>
      <c r="I255" s="450" t="s">
        <v>25</v>
      </c>
      <c r="J255" s="451" t="s">
        <v>25</v>
      </c>
      <c r="K255" s="452" t="s">
        <v>6</v>
      </c>
      <c r="L255" s="453"/>
      <c r="M255" s="454" t="s">
        <v>25</v>
      </c>
      <c r="N255" s="599" t="s">
        <v>103</v>
      </c>
      <c r="O255" s="455"/>
      <c r="P255" s="455"/>
      <c r="Q255" s="455"/>
      <c r="R255" s="456"/>
      <c r="S255" s="584" t="s">
        <v>76</v>
      </c>
      <c r="T255" s="591"/>
      <c r="U255" s="585"/>
      <c r="V255" s="457"/>
    </row>
    <row r="256" spans="1:22" s="43" customFormat="1" ht="15.75" customHeight="1" thickBot="1">
      <c r="A256" s="145" t="s">
        <v>764</v>
      </c>
      <c r="B256" s="607"/>
      <c r="C256" s="75">
        <v>2</v>
      </c>
      <c r="D256" s="135" t="s">
        <v>342</v>
      </c>
      <c r="E256" s="141">
        <v>0.3</v>
      </c>
      <c r="F256" s="449">
        <v>770.61</v>
      </c>
      <c r="G256" s="381">
        <v>11.966666699999999</v>
      </c>
      <c r="H256" s="296">
        <v>64.3963787</v>
      </c>
      <c r="I256" s="450" t="s">
        <v>24</v>
      </c>
      <c r="J256" s="451" t="s">
        <v>24</v>
      </c>
      <c r="K256" s="452" t="s">
        <v>582</v>
      </c>
      <c r="L256" s="453"/>
      <c r="M256" s="454" t="s">
        <v>25</v>
      </c>
      <c r="N256" s="600"/>
      <c r="O256" s="458"/>
      <c r="P256" s="457"/>
      <c r="Q256" s="458"/>
      <c r="R256" s="459"/>
      <c r="S256" s="588"/>
      <c r="T256" s="614"/>
      <c r="U256" s="589"/>
      <c r="V256" s="457"/>
    </row>
    <row r="257" spans="1:22" s="43" customFormat="1" ht="15.75" customHeight="1" thickBot="1">
      <c r="A257" s="145" t="s">
        <v>765</v>
      </c>
      <c r="B257" s="607"/>
      <c r="C257" s="75">
        <v>3</v>
      </c>
      <c r="D257" s="135" t="s">
        <v>343</v>
      </c>
      <c r="E257" s="141">
        <v>0.3</v>
      </c>
      <c r="F257" s="449">
        <v>0</v>
      </c>
      <c r="G257" s="381">
        <v>0</v>
      </c>
      <c r="H257" s="296" t="s">
        <v>624</v>
      </c>
      <c r="I257" s="450" t="s">
        <v>24</v>
      </c>
      <c r="J257" s="451" t="s">
        <v>24</v>
      </c>
      <c r="K257" s="452" t="s">
        <v>582</v>
      </c>
      <c r="L257" s="453"/>
      <c r="M257" s="454" t="s">
        <v>25</v>
      </c>
      <c r="N257" s="601"/>
      <c r="O257" s="460"/>
      <c r="P257" s="461"/>
      <c r="Q257" s="462"/>
      <c r="R257" s="463"/>
      <c r="S257" s="464"/>
      <c r="T257" s="464"/>
      <c r="U257" s="465"/>
      <c r="V257" s="447"/>
    </row>
    <row r="258" spans="1:22" s="43" customFormat="1" ht="15.75" customHeight="1">
      <c r="A258" s="145" t="s">
        <v>766</v>
      </c>
      <c r="B258" s="607"/>
      <c r="C258" s="75">
        <v>4</v>
      </c>
      <c r="D258" s="135" t="s">
        <v>582</v>
      </c>
      <c r="E258" s="141" t="s">
        <v>582</v>
      </c>
      <c r="F258" s="449" t="s">
        <v>582</v>
      </c>
      <c r="G258" s="381" t="s">
        <v>582</v>
      </c>
      <c r="H258" s="296" t="s">
        <v>582</v>
      </c>
      <c r="I258" s="450" t="s">
        <v>582</v>
      </c>
      <c r="J258" s="451" t="s">
        <v>582</v>
      </c>
      <c r="K258" s="452" t="s">
        <v>582</v>
      </c>
      <c r="L258" s="453"/>
      <c r="M258" s="454" t="s">
        <v>582</v>
      </c>
      <c r="N258" s="407" t="s">
        <v>281</v>
      </c>
      <c r="O258" s="610" t="s">
        <v>266</v>
      </c>
      <c r="P258" s="602"/>
      <c r="Q258" s="602"/>
      <c r="R258" s="603"/>
      <c r="S258" s="447"/>
      <c r="T258" s="447"/>
      <c r="U258" s="466"/>
      <c r="V258" s="447"/>
    </row>
    <row r="259" spans="1:22" s="43" customFormat="1" ht="24.75" customHeight="1">
      <c r="A259" s="145" t="s">
        <v>767</v>
      </c>
      <c r="B259" s="607"/>
      <c r="C259" s="75">
        <v>5</v>
      </c>
      <c r="D259" s="135" t="s">
        <v>582</v>
      </c>
      <c r="E259" s="141" t="s">
        <v>582</v>
      </c>
      <c r="F259" s="449" t="s">
        <v>582</v>
      </c>
      <c r="G259" s="381" t="s">
        <v>582</v>
      </c>
      <c r="H259" s="296" t="s">
        <v>582</v>
      </c>
      <c r="I259" s="450" t="s">
        <v>582</v>
      </c>
      <c r="J259" s="451" t="s">
        <v>582</v>
      </c>
      <c r="K259" s="452" t="s">
        <v>582</v>
      </c>
      <c r="L259" s="453"/>
      <c r="M259" s="454" t="s">
        <v>582</v>
      </c>
      <c r="N259" s="612">
        <v>12</v>
      </c>
      <c r="O259" s="426" t="s">
        <v>109</v>
      </c>
      <c r="P259" s="426" t="s">
        <v>627</v>
      </c>
      <c r="Q259" s="604" t="s">
        <v>260</v>
      </c>
      <c r="R259" s="604"/>
      <c r="S259" s="447"/>
      <c r="T259" s="447"/>
      <c r="U259" s="466"/>
      <c r="V259" s="447"/>
    </row>
    <row r="260" spans="1:22" s="43" customFormat="1" ht="16.5" customHeight="1" thickBot="1">
      <c r="A260" s="145" t="s">
        <v>768</v>
      </c>
      <c r="B260" s="607"/>
      <c r="C260" s="142">
        <v>6</v>
      </c>
      <c r="D260" s="143" t="s">
        <v>582</v>
      </c>
      <c r="E260" s="144" t="s">
        <v>582</v>
      </c>
      <c r="F260" s="382" t="s">
        <v>582</v>
      </c>
      <c r="G260" s="382" t="s">
        <v>582</v>
      </c>
      <c r="H260" s="296" t="s">
        <v>582</v>
      </c>
      <c r="I260" s="450" t="s">
        <v>582</v>
      </c>
      <c r="J260" s="451" t="s">
        <v>582</v>
      </c>
      <c r="K260" s="452" t="s">
        <v>582</v>
      </c>
      <c r="L260" s="453"/>
      <c r="M260" s="454" t="s">
        <v>582</v>
      </c>
      <c r="N260" s="613"/>
      <c r="O260" s="412">
        <v>6</v>
      </c>
      <c r="P260" s="470">
        <v>73.4739048</v>
      </c>
      <c r="Q260" s="597">
        <v>74.538581300000004</v>
      </c>
      <c r="R260" s="597"/>
      <c r="S260" s="447"/>
      <c r="T260" s="447"/>
      <c r="U260" s="466"/>
      <c r="V260" s="447"/>
    </row>
    <row r="261" spans="1:22" s="43" customFormat="1" ht="16.5" customHeight="1" thickBot="1">
      <c r="A261" s="145" t="s">
        <v>769</v>
      </c>
      <c r="B261" s="608"/>
      <c r="C261" s="595"/>
      <c r="D261" s="596"/>
      <c r="E261" s="596"/>
      <c r="F261" s="380"/>
      <c r="G261" s="379"/>
      <c r="H261" s="596" t="s">
        <v>104</v>
      </c>
      <c r="I261" s="596"/>
      <c r="J261" s="596"/>
      <c r="K261" s="467" t="s">
        <v>6</v>
      </c>
      <c r="L261" s="468"/>
      <c r="M261" s="467"/>
      <c r="N261" s="406"/>
      <c r="O261" s="408"/>
      <c r="P261" s="408"/>
      <c r="Q261" s="408"/>
      <c r="R261" s="408"/>
      <c r="S261" s="408"/>
      <c r="T261" s="413"/>
      <c r="U261" s="414"/>
      <c r="V261" s="447"/>
    </row>
    <row r="262" spans="1:22" ht="25" customHeight="1">
      <c r="V262" s="41"/>
    </row>
    <row r="263" spans="1:22" ht="25" customHeight="1">
      <c r="V263" s="41"/>
    </row>
    <row r="264" spans="1:22" ht="25" customHeight="1"/>
    <row r="265" spans="1:22" s="52" customFormat="1" ht="23">
      <c r="A265" s="429">
        <v>16</v>
      </c>
      <c r="B265" s="618" t="s">
        <v>51</v>
      </c>
      <c r="C265" s="618"/>
      <c r="D265" s="618"/>
      <c r="E265" s="430">
        <v>16</v>
      </c>
      <c r="F265" s="431" t="s">
        <v>301</v>
      </c>
      <c r="G265" s="432"/>
      <c r="H265" s="432"/>
      <c r="I265" s="431"/>
      <c r="J265" s="431"/>
      <c r="K265" s="433"/>
      <c r="L265" s="433"/>
      <c r="M265" s="433"/>
      <c r="N265" s="432"/>
      <c r="O265" s="432"/>
      <c r="P265" s="434"/>
      <c r="Q265" s="434"/>
      <c r="R265" s="434"/>
      <c r="S265" s="434"/>
      <c r="T265" s="435"/>
    </row>
    <row r="266" spans="1:22" s="40" customFormat="1" ht="15.75" customHeight="1">
      <c r="A266" s="436"/>
      <c r="B266" s="624" t="s">
        <v>57</v>
      </c>
      <c r="C266" s="421" t="s">
        <v>58</v>
      </c>
      <c r="D266" s="334" t="s">
        <v>17</v>
      </c>
      <c r="E266" s="334"/>
      <c r="F266" s="334" t="s">
        <v>59</v>
      </c>
      <c r="G266" s="335"/>
      <c r="H266" s="619" t="s">
        <v>60</v>
      </c>
      <c r="I266" s="619" t="s">
        <v>18</v>
      </c>
      <c r="J266" s="619" t="s">
        <v>61</v>
      </c>
      <c r="K266" s="619" t="s">
        <v>62</v>
      </c>
      <c r="L266" s="421"/>
      <c r="M266" s="619" t="s">
        <v>63</v>
      </c>
      <c r="N266" s="620" t="s">
        <v>64</v>
      </c>
      <c r="O266" s="619" t="s">
        <v>216</v>
      </c>
      <c r="P266" s="622" t="s">
        <v>65</v>
      </c>
      <c r="Q266" s="623"/>
      <c r="R266" s="557" t="s">
        <v>279</v>
      </c>
      <c r="S266" s="626" t="s">
        <v>280</v>
      </c>
      <c r="T266" s="574" t="s">
        <v>22</v>
      </c>
      <c r="U266" s="575"/>
      <c r="V266" s="437"/>
    </row>
    <row r="267" spans="1:22" s="40" customFormat="1" ht="100" customHeight="1">
      <c r="A267" s="436"/>
      <c r="B267" s="625"/>
      <c r="C267" s="416" t="s">
        <v>66</v>
      </c>
      <c r="D267" s="336" t="s">
        <v>3</v>
      </c>
      <c r="E267" s="336" t="s">
        <v>19</v>
      </c>
      <c r="F267" s="336" t="s">
        <v>67</v>
      </c>
      <c r="G267" s="337" t="s">
        <v>68</v>
      </c>
      <c r="H267" s="604"/>
      <c r="I267" s="604"/>
      <c r="J267" s="604"/>
      <c r="K267" s="604"/>
      <c r="L267" s="416"/>
      <c r="M267" s="604"/>
      <c r="N267" s="621"/>
      <c r="O267" s="604"/>
      <c r="P267" s="416" t="s">
        <v>213</v>
      </c>
      <c r="Q267" s="336" t="s">
        <v>83</v>
      </c>
      <c r="R267" s="558"/>
      <c r="S267" s="627"/>
      <c r="T267" s="576"/>
      <c r="U267" s="577"/>
      <c r="V267" s="437"/>
    </row>
    <row r="268" spans="1:22" s="40" customFormat="1" ht="13">
      <c r="A268" s="436"/>
      <c r="B268" s="53"/>
      <c r="C268" s="54"/>
      <c r="D268" s="54"/>
      <c r="E268" s="54"/>
      <c r="F268" s="54"/>
      <c r="G268" s="54"/>
      <c r="H268" s="54"/>
      <c r="I268" s="54"/>
      <c r="J268" s="54"/>
      <c r="K268" s="54"/>
      <c r="L268" s="54"/>
      <c r="M268" s="54"/>
      <c r="N268" s="54"/>
      <c r="O268" s="54"/>
      <c r="P268" s="54"/>
      <c r="Q268" s="54"/>
      <c r="R268" s="438"/>
      <c r="S268" s="439"/>
      <c r="T268" s="440"/>
      <c r="U268" s="55"/>
    </row>
    <row r="269" spans="1:22" s="58" customFormat="1" ht="84">
      <c r="A269" s="441" t="s">
        <v>770</v>
      </c>
      <c r="B269" s="56">
        <v>1</v>
      </c>
      <c r="C269" s="349" t="s">
        <v>373</v>
      </c>
      <c r="D269" s="349" t="s">
        <v>374</v>
      </c>
      <c r="E269" s="349" t="s">
        <v>375</v>
      </c>
      <c r="F269" s="349" t="s">
        <v>376</v>
      </c>
      <c r="G269" s="350">
        <v>0.65</v>
      </c>
      <c r="H269" s="350" t="s">
        <v>25</v>
      </c>
      <c r="I269" s="351" t="s">
        <v>345</v>
      </c>
      <c r="J269" s="352">
        <v>38629</v>
      </c>
      <c r="K269" s="389">
        <v>0</v>
      </c>
      <c r="L269" s="390">
        <v>161</v>
      </c>
      <c r="M269" s="352">
        <v>39116</v>
      </c>
      <c r="N269" s="365">
        <v>16.266666699999998</v>
      </c>
      <c r="O269" s="355">
        <v>4174.4799999999996</v>
      </c>
      <c r="P269" s="274">
        <v>2713.4119999999998</v>
      </c>
      <c r="Q269" s="442">
        <v>2713.4119999999998</v>
      </c>
      <c r="R269" s="391" t="s">
        <v>236</v>
      </c>
      <c r="S269" s="391" t="s">
        <v>283</v>
      </c>
      <c r="T269" s="578"/>
      <c r="U269" s="579"/>
      <c r="V269" s="443"/>
    </row>
    <row r="270" spans="1:22" s="58" customFormat="1" ht="72">
      <c r="A270" s="441" t="s">
        <v>771</v>
      </c>
      <c r="B270" s="56">
        <v>2</v>
      </c>
      <c r="C270" s="353" t="s">
        <v>377</v>
      </c>
      <c r="D270" s="353" t="s">
        <v>378</v>
      </c>
      <c r="E270" s="353" t="s">
        <v>379</v>
      </c>
      <c r="F270" s="353" t="s">
        <v>376</v>
      </c>
      <c r="G270" s="350">
        <v>0.3</v>
      </c>
      <c r="H270" s="350" t="s">
        <v>380</v>
      </c>
      <c r="I270" s="351" t="s">
        <v>345</v>
      </c>
      <c r="J270" s="352">
        <v>42296</v>
      </c>
      <c r="K270" s="389">
        <v>5.5</v>
      </c>
      <c r="L270" s="390">
        <v>162</v>
      </c>
      <c r="M270" s="352">
        <v>42697</v>
      </c>
      <c r="N270" s="365">
        <v>7.9</v>
      </c>
      <c r="O270" s="355">
        <v>547.53</v>
      </c>
      <c r="P270" s="274">
        <v>164.25899999999999</v>
      </c>
      <c r="Q270" s="442">
        <v>164.25899999999999</v>
      </c>
      <c r="R270" s="391"/>
      <c r="S270" s="391" t="s">
        <v>283</v>
      </c>
      <c r="T270" s="578"/>
      <c r="U270" s="579"/>
      <c r="V270" s="443"/>
    </row>
    <row r="271" spans="1:22" s="58" customFormat="1" ht="36">
      <c r="A271" s="441" t="s">
        <v>772</v>
      </c>
      <c r="B271" s="59">
        <v>3</v>
      </c>
      <c r="C271" s="349" t="s">
        <v>381</v>
      </c>
      <c r="D271" s="349" t="s">
        <v>382</v>
      </c>
      <c r="E271" s="349" t="s">
        <v>383</v>
      </c>
      <c r="F271" s="349" t="s">
        <v>376</v>
      </c>
      <c r="G271" s="350">
        <v>0.25</v>
      </c>
      <c r="H271" s="350" t="s">
        <v>25</v>
      </c>
      <c r="I271" s="351" t="s">
        <v>345</v>
      </c>
      <c r="J271" s="352">
        <v>38327</v>
      </c>
      <c r="K271" s="389">
        <v>0</v>
      </c>
      <c r="L271" s="390">
        <v>163</v>
      </c>
      <c r="M271" s="352">
        <v>38635</v>
      </c>
      <c r="N271" s="365">
        <v>10.3</v>
      </c>
      <c r="O271" s="355">
        <v>1142.6099999999999</v>
      </c>
      <c r="P271" s="274">
        <v>285.65249999999997</v>
      </c>
      <c r="Q271" s="442">
        <v>285.65249999999997</v>
      </c>
      <c r="R271" s="391" t="s">
        <v>236</v>
      </c>
      <c r="S271" s="391" t="s">
        <v>283</v>
      </c>
      <c r="T271" s="578"/>
      <c r="U271" s="579"/>
      <c r="V271" s="443"/>
    </row>
    <row r="272" spans="1:22" s="58" customFormat="1" ht="60">
      <c r="A272" s="441" t="s">
        <v>773</v>
      </c>
      <c r="B272" s="68">
        <v>4</v>
      </c>
      <c r="C272" s="354" t="s">
        <v>0</v>
      </c>
      <c r="D272" s="354" t="s">
        <v>384</v>
      </c>
      <c r="E272" s="354" t="s">
        <v>385</v>
      </c>
      <c r="F272" s="354" t="s">
        <v>376</v>
      </c>
      <c r="G272" s="350">
        <v>0.6</v>
      </c>
      <c r="H272" s="350" t="s">
        <v>25</v>
      </c>
      <c r="I272" s="351" t="s">
        <v>345</v>
      </c>
      <c r="J272" s="352">
        <v>40074</v>
      </c>
      <c r="K272" s="389">
        <v>0</v>
      </c>
      <c r="L272" s="390">
        <v>164</v>
      </c>
      <c r="M272" s="352">
        <v>42124</v>
      </c>
      <c r="N272" s="365">
        <v>68.366666699999996</v>
      </c>
      <c r="O272" s="355">
        <v>10886.77</v>
      </c>
      <c r="P272" s="274">
        <v>6532.0619999999999</v>
      </c>
      <c r="Q272" s="442">
        <v>6532.0619999999999</v>
      </c>
      <c r="R272" s="391" t="s">
        <v>236</v>
      </c>
      <c r="S272" s="391" t="s">
        <v>283</v>
      </c>
      <c r="T272" s="578"/>
      <c r="U272" s="579"/>
      <c r="V272" s="443"/>
    </row>
    <row r="273" spans="1:22" s="58" customFormat="1" ht="60">
      <c r="A273" s="441" t="s">
        <v>774</v>
      </c>
      <c r="B273" s="68">
        <v>5</v>
      </c>
      <c r="C273" s="354" t="s">
        <v>377</v>
      </c>
      <c r="D273" s="354" t="s">
        <v>386</v>
      </c>
      <c r="E273" s="354" t="s">
        <v>387</v>
      </c>
      <c r="F273" s="354" t="s">
        <v>376</v>
      </c>
      <c r="G273" s="350">
        <v>0.25</v>
      </c>
      <c r="H273" s="350" t="s">
        <v>25</v>
      </c>
      <c r="I273" s="351" t="s">
        <v>345</v>
      </c>
      <c r="J273" s="352">
        <v>42191</v>
      </c>
      <c r="K273" s="389">
        <v>5.4666667000000002</v>
      </c>
      <c r="L273" s="390">
        <v>165</v>
      </c>
      <c r="M273" s="352">
        <v>42546</v>
      </c>
      <c r="N273" s="365">
        <v>6.4</v>
      </c>
      <c r="O273" s="355">
        <v>268.70999999999998</v>
      </c>
      <c r="P273" s="274">
        <v>67.177499999999995</v>
      </c>
      <c r="Q273" s="442">
        <v>67.177499999999995</v>
      </c>
      <c r="R273" s="391" t="s">
        <v>237</v>
      </c>
      <c r="S273" s="391" t="s">
        <v>283</v>
      </c>
      <c r="T273" s="578"/>
      <c r="U273" s="579"/>
      <c r="V273" s="443"/>
    </row>
    <row r="274" spans="1:22" s="58" customFormat="1" ht="15.75" customHeight="1">
      <c r="A274" s="441" t="s">
        <v>775</v>
      </c>
      <c r="B274" s="68">
        <v>6</v>
      </c>
      <c r="C274" s="354"/>
      <c r="D274" s="354"/>
      <c r="E274" s="354"/>
      <c r="F274" s="354"/>
      <c r="G274" s="350"/>
      <c r="H274" s="350"/>
      <c r="I274" s="351"/>
      <c r="J274" s="352"/>
      <c r="K274" s="389" t="s">
        <v>582</v>
      </c>
      <c r="L274" s="390">
        <v>166</v>
      </c>
      <c r="M274" s="352"/>
      <c r="N274" s="365" t="s">
        <v>582</v>
      </c>
      <c r="O274" s="355"/>
      <c r="P274" s="274" t="s">
        <v>582</v>
      </c>
      <c r="Q274" s="442" t="s">
        <v>582</v>
      </c>
      <c r="R274" s="391"/>
      <c r="S274" s="391"/>
      <c r="T274" s="578"/>
      <c r="U274" s="579"/>
      <c r="V274" s="443"/>
    </row>
    <row r="275" spans="1:22" s="58" customFormat="1" ht="15.75" customHeight="1">
      <c r="A275" s="441" t="s">
        <v>776</v>
      </c>
      <c r="B275" s="68">
        <v>7</v>
      </c>
      <c r="C275" s="354"/>
      <c r="D275" s="354"/>
      <c r="E275" s="354"/>
      <c r="F275" s="354"/>
      <c r="G275" s="350"/>
      <c r="H275" s="350"/>
      <c r="I275" s="351"/>
      <c r="J275" s="352"/>
      <c r="K275" s="389" t="s">
        <v>582</v>
      </c>
      <c r="L275" s="390">
        <v>167</v>
      </c>
      <c r="M275" s="352"/>
      <c r="N275" s="365" t="s">
        <v>582</v>
      </c>
      <c r="O275" s="355"/>
      <c r="P275" s="57" t="s">
        <v>582</v>
      </c>
      <c r="Q275" s="442" t="s">
        <v>582</v>
      </c>
      <c r="R275" s="391"/>
      <c r="S275" s="391"/>
      <c r="T275" s="578"/>
      <c r="U275" s="579"/>
      <c r="V275" s="443"/>
    </row>
    <row r="276" spans="1:22" s="58" customFormat="1" ht="15.75" customHeight="1">
      <c r="A276" s="441" t="s">
        <v>777</v>
      </c>
      <c r="B276" s="68">
        <v>8</v>
      </c>
      <c r="C276" s="354"/>
      <c r="D276" s="354"/>
      <c r="E276" s="354"/>
      <c r="F276" s="354"/>
      <c r="G276" s="350"/>
      <c r="H276" s="350"/>
      <c r="I276" s="351"/>
      <c r="J276" s="352"/>
      <c r="K276" s="389" t="s">
        <v>582</v>
      </c>
      <c r="L276" s="390">
        <v>168</v>
      </c>
      <c r="M276" s="352"/>
      <c r="N276" s="365" t="s">
        <v>582</v>
      </c>
      <c r="O276" s="356"/>
      <c r="P276" s="57" t="s">
        <v>582</v>
      </c>
      <c r="Q276" s="442" t="s">
        <v>582</v>
      </c>
      <c r="R276" s="391"/>
      <c r="S276" s="391"/>
      <c r="T276" s="578"/>
      <c r="U276" s="579"/>
      <c r="V276" s="443"/>
    </row>
    <row r="277" spans="1:22" s="58" customFormat="1" ht="15.75" customHeight="1">
      <c r="A277" s="441" t="s">
        <v>778</v>
      </c>
      <c r="B277" s="68">
        <v>9</v>
      </c>
      <c r="C277" s="354"/>
      <c r="D277" s="354"/>
      <c r="E277" s="354"/>
      <c r="F277" s="354"/>
      <c r="G277" s="350"/>
      <c r="H277" s="350"/>
      <c r="I277" s="351"/>
      <c r="J277" s="352"/>
      <c r="K277" s="389" t="s">
        <v>582</v>
      </c>
      <c r="L277" s="390">
        <v>169</v>
      </c>
      <c r="M277" s="352"/>
      <c r="N277" s="365" t="s">
        <v>582</v>
      </c>
      <c r="O277" s="356"/>
      <c r="P277" s="57" t="s">
        <v>582</v>
      </c>
      <c r="Q277" s="442" t="s">
        <v>582</v>
      </c>
      <c r="R277" s="391"/>
      <c r="S277" s="391"/>
      <c r="T277" s="578"/>
      <c r="U277" s="579"/>
      <c r="V277" s="443"/>
    </row>
    <row r="278" spans="1:22" s="58" customFormat="1" ht="15.75" customHeight="1">
      <c r="A278" s="441" t="s">
        <v>779</v>
      </c>
      <c r="B278" s="68">
        <v>10</v>
      </c>
      <c r="C278" s="354"/>
      <c r="D278" s="354"/>
      <c r="E278" s="354"/>
      <c r="F278" s="354"/>
      <c r="G278" s="350"/>
      <c r="H278" s="350"/>
      <c r="I278" s="351"/>
      <c r="J278" s="352"/>
      <c r="K278" s="389" t="s">
        <v>582</v>
      </c>
      <c r="L278" s="390">
        <v>170</v>
      </c>
      <c r="M278" s="352"/>
      <c r="N278" s="365" t="s">
        <v>582</v>
      </c>
      <c r="O278" s="356"/>
      <c r="P278" s="57" t="s">
        <v>582</v>
      </c>
      <c r="Q278" s="442" t="s">
        <v>582</v>
      </c>
      <c r="R278" s="391"/>
      <c r="S278" s="391"/>
      <c r="T278" s="578"/>
      <c r="U278" s="579"/>
      <c r="V278" s="443"/>
    </row>
    <row r="279" spans="1:22" s="40" customFormat="1" ht="13">
      <c r="A279" s="436"/>
      <c r="B279" s="60"/>
      <c r="C279" s="61"/>
      <c r="D279" s="61"/>
      <c r="E279" s="61"/>
      <c r="F279" s="61"/>
      <c r="G279" s="61"/>
      <c r="H279" s="61"/>
      <c r="I279" s="61"/>
      <c r="J279" s="61"/>
      <c r="K279" s="61"/>
      <c r="L279" s="61"/>
      <c r="M279" s="61"/>
      <c r="N279" s="319"/>
      <c r="O279" s="61"/>
      <c r="P279" s="61"/>
      <c r="Q279" s="319"/>
      <c r="R279" s="61"/>
      <c r="S279" s="61"/>
      <c r="T279" s="62"/>
      <c r="U279" s="63"/>
    </row>
    <row r="280" spans="1:22" s="40" customFormat="1" ht="17.25" customHeight="1" thickBot="1">
      <c r="A280" s="444"/>
      <c r="B280" s="342"/>
      <c r="C280" s="343"/>
      <c r="D280" s="343"/>
      <c r="E280" s="343"/>
      <c r="F280" s="343"/>
      <c r="G280" s="343"/>
      <c r="H280" s="343"/>
      <c r="I280" s="343"/>
      <c r="J280" s="343"/>
      <c r="K280" s="343"/>
      <c r="L280" s="343"/>
      <c r="M280" s="343"/>
      <c r="N280" s="344"/>
      <c r="O280" s="343"/>
      <c r="P280" s="343"/>
      <c r="Q280" s="345"/>
      <c r="R280" s="345"/>
      <c r="S280" s="346"/>
      <c r="T280" s="347"/>
      <c r="U280" s="348"/>
      <c r="V280" s="440"/>
    </row>
    <row r="281" spans="1:22" ht="17.25" customHeight="1">
      <c r="B281" s="65"/>
      <c r="C281" s="65"/>
      <c r="D281" s="65"/>
      <c r="E281" s="65"/>
      <c r="F281" s="65"/>
      <c r="G281" s="67"/>
      <c r="H281" s="67"/>
      <c r="I281" s="67"/>
      <c r="J281" s="67"/>
      <c r="K281" s="67"/>
      <c r="L281" s="67"/>
      <c r="M281" s="67"/>
      <c r="N281" s="67"/>
      <c r="O281" s="67"/>
      <c r="P281" s="67"/>
      <c r="Q281" s="67"/>
      <c r="R281" s="67"/>
      <c r="S281" s="67"/>
      <c r="T281" s="67"/>
      <c r="U281" s="67"/>
      <c r="V281" s="67"/>
    </row>
    <row r="282" spans="1:22" s="40" customFormat="1" ht="16.5" customHeight="1" thickBot="1">
      <c r="A282" s="436"/>
      <c r="B282" s="598" t="s">
        <v>72</v>
      </c>
      <c r="C282" s="598"/>
      <c r="D282" s="598"/>
      <c r="E282" s="598"/>
      <c r="F282" s="598"/>
      <c r="G282" s="598"/>
      <c r="H282" s="598"/>
      <c r="I282" s="598"/>
      <c r="J282" s="598"/>
      <c r="K282" s="598"/>
      <c r="L282" s="598"/>
      <c r="M282" s="598"/>
      <c r="N282" s="598"/>
      <c r="O282" s="598"/>
      <c r="P282" s="598"/>
      <c r="Q282" s="598"/>
      <c r="R282" s="598"/>
      <c r="S282" s="598"/>
      <c r="T282" s="598"/>
      <c r="U282" s="598"/>
      <c r="V282" s="445"/>
    </row>
    <row r="283" spans="1:22" s="43" customFormat="1" ht="22.5" customHeight="1">
      <c r="A283" s="145" t="s">
        <v>780</v>
      </c>
      <c r="B283" s="606" t="s">
        <v>69</v>
      </c>
      <c r="C283" s="593" t="s">
        <v>97</v>
      </c>
      <c r="D283" s="593"/>
      <c r="E283" s="593"/>
      <c r="F283" s="593"/>
      <c r="G283" s="593"/>
      <c r="H283" s="593"/>
      <c r="I283" s="593"/>
      <c r="J283" s="593"/>
      <c r="K283" s="593"/>
      <c r="L283" s="446"/>
      <c r="M283" s="446"/>
      <c r="N283" s="605" t="s">
        <v>95</v>
      </c>
      <c r="O283" s="590" t="s">
        <v>107</v>
      </c>
      <c r="P283" s="591"/>
      <c r="Q283" s="591"/>
      <c r="R283" s="585"/>
      <c r="S283" s="584" t="s">
        <v>214</v>
      </c>
      <c r="T283" s="585"/>
      <c r="U283" s="581" t="s">
        <v>32</v>
      </c>
      <c r="V283" s="447"/>
    </row>
    <row r="284" spans="1:22" s="43" customFormat="1" ht="22.5" customHeight="1">
      <c r="A284" s="145" t="s">
        <v>781</v>
      </c>
      <c r="B284" s="607"/>
      <c r="C284" s="593" t="s">
        <v>98</v>
      </c>
      <c r="D284" s="593"/>
      <c r="E284" s="609"/>
      <c r="F284" s="418">
        <v>3</v>
      </c>
      <c r="G284" s="592" t="s">
        <v>99</v>
      </c>
      <c r="H284" s="593"/>
      <c r="I284" s="610" t="s">
        <v>268</v>
      </c>
      <c r="J284" s="602"/>
      <c r="K284" s="611"/>
      <c r="L284" s="446"/>
      <c r="M284" s="410" t="s">
        <v>288</v>
      </c>
      <c r="N284" s="600"/>
      <c r="O284" s="592"/>
      <c r="P284" s="593"/>
      <c r="Q284" s="593"/>
      <c r="R284" s="594"/>
      <c r="S284" s="586"/>
      <c r="T284" s="587"/>
      <c r="U284" s="582"/>
      <c r="V284" s="447"/>
    </row>
    <row r="285" spans="1:22" s="43" customFormat="1" ht="51.75" customHeight="1" thickBot="1">
      <c r="A285" s="145" t="s">
        <v>782</v>
      </c>
      <c r="B285" s="607"/>
      <c r="C285" s="602" t="s">
        <v>96</v>
      </c>
      <c r="D285" s="603"/>
      <c r="E285" s="420" t="s">
        <v>100</v>
      </c>
      <c r="F285" s="415" t="s">
        <v>82</v>
      </c>
      <c r="G285" s="416" t="s">
        <v>81</v>
      </c>
      <c r="H285" s="419" t="s">
        <v>265</v>
      </c>
      <c r="I285" s="415" t="s">
        <v>269</v>
      </c>
      <c r="J285" s="416" t="s">
        <v>620</v>
      </c>
      <c r="K285" s="415" t="s">
        <v>102</v>
      </c>
      <c r="L285" s="446"/>
      <c r="M285" s="409" t="s">
        <v>289</v>
      </c>
      <c r="N285" s="601"/>
      <c r="O285" s="615" t="s">
        <v>108</v>
      </c>
      <c r="P285" s="616"/>
      <c r="Q285" s="617"/>
      <c r="R285" s="448">
        <v>4</v>
      </c>
      <c r="S285" s="588"/>
      <c r="T285" s="589"/>
      <c r="U285" s="583"/>
      <c r="V285" s="447"/>
    </row>
    <row r="286" spans="1:22" s="43" customFormat="1" ht="15.75" customHeight="1">
      <c r="A286" s="145" t="s">
        <v>783</v>
      </c>
      <c r="B286" s="607"/>
      <c r="C286" s="75">
        <v>1</v>
      </c>
      <c r="D286" s="135" t="s">
        <v>344</v>
      </c>
      <c r="E286" s="141">
        <v>0.4</v>
      </c>
      <c r="F286" s="449">
        <v>0</v>
      </c>
      <c r="G286" s="381">
        <v>0</v>
      </c>
      <c r="H286" s="296" t="s">
        <v>624</v>
      </c>
      <c r="I286" s="450" t="s">
        <v>24</v>
      </c>
      <c r="J286" s="451" t="s">
        <v>25</v>
      </c>
      <c r="K286" s="452" t="s">
        <v>582</v>
      </c>
      <c r="L286" s="453"/>
      <c r="M286" s="454" t="s">
        <v>25</v>
      </c>
      <c r="N286" s="599" t="s">
        <v>103</v>
      </c>
      <c r="O286" s="455"/>
      <c r="P286" s="455"/>
      <c r="Q286" s="455"/>
      <c r="R286" s="456"/>
      <c r="S286" s="584" t="s">
        <v>76</v>
      </c>
      <c r="T286" s="591"/>
      <c r="U286" s="585"/>
      <c r="V286" s="457"/>
    </row>
    <row r="287" spans="1:22" s="43" customFormat="1" ht="15.75" customHeight="1" thickBot="1">
      <c r="A287" s="145" t="s">
        <v>784</v>
      </c>
      <c r="B287" s="607"/>
      <c r="C287" s="75">
        <v>2</v>
      </c>
      <c r="D287" s="135" t="s">
        <v>345</v>
      </c>
      <c r="E287" s="141">
        <v>0.4</v>
      </c>
      <c r="F287" s="449">
        <v>9762.5630000000001</v>
      </c>
      <c r="G287" s="381">
        <v>109.23333340000001</v>
      </c>
      <c r="H287" s="296">
        <v>89.373478700000007</v>
      </c>
      <c r="I287" s="450" t="s">
        <v>25</v>
      </c>
      <c r="J287" s="451" t="s">
        <v>25</v>
      </c>
      <c r="K287" s="452" t="s">
        <v>6</v>
      </c>
      <c r="L287" s="453"/>
      <c r="M287" s="454" t="s">
        <v>25</v>
      </c>
      <c r="N287" s="600"/>
      <c r="O287" s="458"/>
      <c r="P287" s="457"/>
      <c r="Q287" s="458"/>
      <c r="R287" s="459"/>
      <c r="S287" s="588"/>
      <c r="T287" s="614"/>
      <c r="U287" s="589"/>
      <c r="V287" s="457"/>
    </row>
    <row r="288" spans="1:22" s="43" customFormat="1" ht="29" thickBot="1">
      <c r="A288" s="145" t="s">
        <v>785</v>
      </c>
      <c r="B288" s="607"/>
      <c r="C288" s="75">
        <v>3</v>
      </c>
      <c r="D288" s="135" t="s">
        <v>346</v>
      </c>
      <c r="E288" s="141">
        <v>0.2</v>
      </c>
      <c r="F288" s="449">
        <v>0</v>
      </c>
      <c r="G288" s="381">
        <v>0</v>
      </c>
      <c r="H288" s="296" t="s">
        <v>624</v>
      </c>
      <c r="I288" s="450" t="s">
        <v>24</v>
      </c>
      <c r="J288" s="451" t="s">
        <v>24</v>
      </c>
      <c r="K288" s="452" t="s">
        <v>582</v>
      </c>
      <c r="L288" s="453"/>
      <c r="M288" s="454" t="s">
        <v>24</v>
      </c>
      <c r="N288" s="601"/>
      <c r="O288" s="460"/>
      <c r="P288" s="461"/>
      <c r="Q288" s="462"/>
      <c r="R288" s="463"/>
      <c r="S288" s="464"/>
      <c r="T288" s="464"/>
      <c r="U288" s="465"/>
      <c r="V288" s="447"/>
    </row>
    <row r="289" spans="1:22" s="43" customFormat="1" ht="15.75" customHeight="1">
      <c r="A289" s="145" t="s">
        <v>786</v>
      </c>
      <c r="B289" s="607"/>
      <c r="C289" s="75">
        <v>4</v>
      </c>
      <c r="D289" s="135" t="s">
        <v>582</v>
      </c>
      <c r="E289" s="141" t="s">
        <v>582</v>
      </c>
      <c r="F289" s="449" t="s">
        <v>582</v>
      </c>
      <c r="G289" s="381" t="s">
        <v>582</v>
      </c>
      <c r="H289" s="296" t="s">
        <v>582</v>
      </c>
      <c r="I289" s="450" t="s">
        <v>582</v>
      </c>
      <c r="J289" s="451" t="s">
        <v>582</v>
      </c>
      <c r="K289" s="452" t="s">
        <v>582</v>
      </c>
      <c r="L289" s="453"/>
      <c r="M289" s="454" t="s">
        <v>582</v>
      </c>
      <c r="N289" s="407" t="s">
        <v>281</v>
      </c>
      <c r="O289" s="610" t="s">
        <v>266</v>
      </c>
      <c r="P289" s="602"/>
      <c r="Q289" s="602"/>
      <c r="R289" s="603"/>
      <c r="S289" s="447"/>
      <c r="T289" s="447"/>
      <c r="U289" s="466"/>
      <c r="V289" s="447"/>
    </row>
    <row r="290" spans="1:22" s="43" customFormat="1" ht="24.75" customHeight="1">
      <c r="A290" s="145" t="s">
        <v>787</v>
      </c>
      <c r="B290" s="607"/>
      <c r="C290" s="75">
        <v>5</v>
      </c>
      <c r="D290" s="135" t="s">
        <v>582</v>
      </c>
      <c r="E290" s="141" t="s">
        <v>582</v>
      </c>
      <c r="F290" s="449" t="s">
        <v>582</v>
      </c>
      <c r="G290" s="381" t="s">
        <v>582</v>
      </c>
      <c r="H290" s="296" t="s">
        <v>582</v>
      </c>
      <c r="I290" s="450" t="s">
        <v>582</v>
      </c>
      <c r="J290" s="451" t="s">
        <v>582</v>
      </c>
      <c r="K290" s="452" t="s">
        <v>582</v>
      </c>
      <c r="L290" s="453"/>
      <c r="M290" s="454" t="s">
        <v>582</v>
      </c>
      <c r="N290" s="612">
        <v>16</v>
      </c>
      <c r="O290" s="416" t="s">
        <v>109</v>
      </c>
      <c r="P290" s="416" t="s">
        <v>627</v>
      </c>
      <c r="Q290" s="604" t="s">
        <v>260</v>
      </c>
      <c r="R290" s="604"/>
      <c r="S290" s="447"/>
      <c r="T290" s="447"/>
      <c r="U290" s="466"/>
      <c r="V290" s="447"/>
    </row>
    <row r="291" spans="1:22" s="43" customFormat="1" ht="16.5" customHeight="1" thickBot="1">
      <c r="A291" s="145" t="s">
        <v>788</v>
      </c>
      <c r="B291" s="607"/>
      <c r="C291" s="142">
        <v>6</v>
      </c>
      <c r="D291" s="143" t="s">
        <v>582</v>
      </c>
      <c r="E291" s="144" t="s">
        <v>582</v>
      </c>
      <c r="F291" s="382" t="s">
        <v>582</v>
      </c>
      <c r="G291" s="382" t="s">
        <v>582</v>
      </c>
      <c r="H291" s="296" t="s">
        <v>582</v>
      </c>
      <c r="I291" s="450" t="s">
        <v>582</v>
      </c>
      <c r="J291" s="451" t="s">
        <v>582</v>
      </c>
      <c r="K291" s="452" t="s">
        <v>582</v>
      </c>
      <c r="L291" s="453"/>
      <c r="M291" s="454" t="s">
        <v>582</v>
      </c>
      <c r="N291" s="613"/>
      <c r="O291" s="412">
        <v>6</v>
      </c>
      <c r="P291" s="417">
        <v>73.4739048</v>
      </c>
      <c r="Q291" s="597">
        <v>0</v>
      </c>
      <c r="R291" s="597"/>
      <c r="S291" s="447"/>
      <c r="T291" s="447"/>
      <c r="U291" s="466"/>
      <c r="V291" s="447"/>
    </row>
    <row r="292" spans="1:22" s="43" customFormat="1" ht="16.5" customHeight="1" thickBot="1">
      <c r="A292" s="145" t="s">
        <v>789</v>
      </c>
      <c r="B292" s="608"/>
      <c r="C292" s="595"/>
      <c r="D292" s="596"/>
      <c r="E292" s="596"/>
      <c r="F292" s="380"/>
      <c r="G292" s="379"/>
      <c r="H292" s="596" t="s">
        <v>104</v>
      </c>
      <c r="I292" s="596"/>
      <c r="J292" s="596"/>
      <c r="K292" s="467" t="s">
        <v>6</v>
      </c>
      <c r="L292" s="468"/>
      <c r="M292" s="467"/>
      <c r="N292" s="406"/>
      <c r="O292" s="408"/>
      <c r="P292" s="408"/>
      <c r="Q292" s="408"/>
      <c r="R292" s="408"/>
      <c r="S292" s="408"/>
      <c r="T292" s="413"/>
      <c r="U292" s="414"/>
      <c r="V292" s="447"/>
    </row>
    <row r="293" spans="1:22" ht="25" customHeight="1">
      <c r="V293" s="41"/>
    </row>
    <row r="294" spans="1:22" ht="25" customHeight="1">
      <c r="V294" s="41"/>
    </row>
    <row r="295" spans="1:22" s="52" customFormat="1" ht="24" thickBot="1">
      <c r="A295" s="429">
        <v>17</v>
      </c>
      <c r="B295" s="618" t="s">
        <v>51</v>
      </c>
      <c r="C295" s="618"/>
      <c r="D295" s="618"/>
      <c r="E295" s="430">
        <v>17</v>
      </c>
      <c r="F295" s="431" t="s">
        <v>302</v>
      </c>
      <c r="G295" s="432"/>
      <c r="H295" s="432"/>
      <c r="I295" s="431"/>
      <c r="J295" s="431"/>
      <c r="K295" s="433"/>
      <c r="L295" s="433"/>
      <c r="M295" s="433"/>
      <c r="N295" s="432"/>
      <c r="O295" s="432"/>
      <c r="P295" s="434"/>
      <c r="Q295" s="434"/>
      <c r="R295" s="434"/>
      <c r="S295" s="434"/>
      <c r="T295" s="435"/>
    </row>
    <row r="296" spans="1:22" s="40" customFormat="1" ht="15.75" customHeight="1">
      <c r="A296" s="436"/>
      <c r="B296" s="624" t="s">
        <v>57</v>
      </c>
      <c r="C296" s="421" t="s">
        <v>58</v>
      </c>
      <c r="D296" s="334" t="s">
        <v>17</v>
      </c>
      <c r="E296" s="334"/>
      <c r="F296" s="334" t="s">
        <v>59</v>
      </c>
      <c r="G296" s="335"/>
      <c r="H296" s="619" t="s">
        <v>60</v>
      </c>
      <c r="I296" s="619" t="s">
        <v>18</v>
      </c>
      <c r="J296" s="619" t="s">
        <v>61</v>
      </c>
      <c r="K296" s="619" t="s">
        <v>62</v>
      </c>
      <c r="L296" s="421"/>
      <c r="M296" s="619" t="s">
        <v>63</v>
      </c>
      <c r="N296" s="620" t="s">
        <v>64</v>
      </c>
      <c r="O296" s="619" t="s">
        <v>216</v>
      </c>
      <c r="P296" s="622" t="s">
        <v>65</v>
      </c>
      <c r="Q296" s="623"/>
      <c r="R296" s="557" t="s">
        <v>279</v>
      </c>
      <c r="S296" s="626" t="s">
        <v>280</v>
      </c>
      <c r="T296" s="574" t="s">
        <v>22</v>
      </c>
      <c r="U296" s="575"/>
      <c r="V296" s="437"/>
    </row>
    <row r="297" spans="1:22" s="40" customFormat="1" ht="100" customHeight="1">
      <c r="A297" s="436"/>
      <c r="B297" s="625"/>
      <c r="C297" s="416" t="s">
        <v>66</v>
      </c>
      <c r="D297" s="336" t="s">
        <v>3</v>
      </c>
      <c r="E297" s="336" t="s">
        <v>19</v>
      </c>
      <c r="F297" s="336" t="s">
        <v>67</v>
      </c>
      <c r="G297" s="337" t="s">
        <v>68</v>
      </c>
      <c r="H297" s="604"/>
      <c r="I297" s="604"/>
      <c r="J297" s="604"/>
      <c r="K297" s="604"/>
      <c r="L297" s="416"/>
      <c r="M297" s="604"/>
      <c r="N297" s="621"/>
      <c r="O297" s="604"/>
      <c r="P297" s="416" t="s">
        <v>213</v>
      </c>
      <c r="Q297" s="336" t="s">
        <v>83</v>
      </c>
      <c r="R297" s="558"/>
      <c r="S297" s="627"/>
      <c r="T297" s="576"/>
      <c r="U297" s="577"/>
      <c r="V297" s="437"/>
    </row>
    <row r="298" spans="1:22" s="40" customFormat="1" ht="13">
      <c r="A298" s="436"/>
      <c r="B298" s="53"/>
      <c r="C298" s="54"/>
      <c r="D298" s="54"/>
      <c r="E298" s="54"/>
      <c r="F298" s="54"/>
      <c r="G298" s="54"/>
      <c r="H298" s="54"/>
      <c r="I298" s="54"/>
      <c r="J298" s="54"/>
      <c r="K298" s="54"/>
      <c r="L298" s="54"/>
      <c r="M298" s="54"/>
      <c r="N298" s="54"/>
      <c r="O298" s="54"/>
      <c r="P298" s="54"/>
      <c r="Q298" s="54"/>
      <c r="R298" s="438"/>
      <c r="S298" s="439"/>
      <c r="T298" s="440"/>
      <c r="U298" s="55"/>
    </row>
    <row r="299" spans="1:22" s="58" customFormat="1" ht="15.75" customHeight="1">
      <c r="A299" s="441" t="s">
        <v>790</v>
      </c>
      <c r="B299" s="56">
        <v>1</v>
      </c>
      <c r="C299" s="349" t="s">
        <v>381</v>
      </c>
      <c r="D299" s="349" t="s">
        <v>388</v>
      </c>
      <c r="E299" s="349" t="s">
        <v>389</v>
      </c>
      <c r="F299" s="349" t="s">
        <v>390</v>
      </c>
      <c r="G299" s="350">
        <v>1</v>
      </c>
      <c r="H299" s="350" t="s">
        <v>25</v>
      </c>
      <c r="I299" s="351" t="s">
        <v>347</v>
      </c>
      <c r="J299" s="352">
        <v>38366</v>
      </c>
      <c r="K299" s="389">
        <v>0</v>
      </c>
      <c r="L299" s="390">
        <v>171</v>
      </c>
      <c r="M299" s="352">
        <v>39094</v>
      </c>
      <c r="N299" s="365">
        <v>24.3</v>
      </c>
      <c r="O299" s="355">
        <v>3204.82</v>
      </c>
      <c r="P299" s="274">
        <v>3204.82</v>
      </c>
      <c r="Q299" s="442">
        <v>3204.82</v>
      </c>
      <c r="R299" s="391" t="s">
        <v>236</v>
      </c>
      <c r="S299" s="391" t="s">
        <v>283</v>
      </c>
      <c r="T299" s="578"/>
      <c r="U299" s="579"/>
      <c r="V299" s="443"/>
    </row>
    <row r="300" spans="1:22" s="58" customFormat="1" ht="15.75" customHeight="1">
      <c r="A300" s="441" t="s">
        <v>791</v>
      </c>
      <c r="B300" s="56">
        <v>2</v>
      </c>
      <c r="C300" s="353" t="s">
        <v>391</v>
      </c>
      <c r="D300" s="353" t="s">
        <v>392</v>
      </c>
      <c r="E300" s="353" t="s">
        <v>393</v>
      </c>
      <c r="F300" s="353" t="s">
        <v>390</v>
      </c>
      <c r="G300" s="350">
        <v>1</v>
      </c>
      <c r="H300" s="350" t="s">
        <v>394</v>
      </c>
      <c r="I300" s="351" t="s">
        <v>347</v>
      </c>
      <c r="J300" s="352">
        <v>40570</v>
      </c>
      <c r="K300" s="389">
        <v>1.0666666666666667</v>
      </c>
      <c r="L300" s="390">
        <v>172</v>
      </c>
      <c r="M300" s="352">
        <v>41771</v>
      </c>
      <c r="N300" s="365">
        <v>39</v>
      </c>
      <c r="O300" s="355">
        <v>2949.89</v>
      </c>
      <c r="P300" s="274">
        <v>2949.89</v>
      </c>
      <c r="Q300" s="442">
        <v>2949.89</v>
      </c>
      <c r="R300" s="391" t="s">
        <v>237</v>
      </c>
      <c r="S300" s="391" t="s">
        <v>283</v>
      </c>
      <c r="T300" s="578"/>
      <c r="U300" s="579"/>
      <c r="V300" s="443"/>
    </row>
    <row r="301" spans="1:22" s="58" customFormat="1" ht="15.75" customHeight="1">
      <c r="A301" s="441" t="s">
        <v>792</v>
      </c>
      <c r="B301" s="59">
        <v>3</v>
      </c>
      <c r="C301" s="349" t="s">
        <v>395</v>
      </c>
      <c r="D301" s="349" t="s">
        <v>396</v>
      </c>
      <c r="E301" s="349" t="s">
        <v>397</v>
      </c>
      <c r="F301" s="349" t="s">
        <v>390</v>
      </c>
      <c r="G301" s="350">
        <v>1</v>
      </c>
      <c r="H301" s="350" t="s">
        <v>25</v>
      </c>
      <c r="I301" s="351" t="s">
        <v>349</v>
      </c>
      <c r="J301" s="352">
        <v>36234</v>
      </c>
      <c r="K301" s="389">
        <v>0.46666666666666667</v>
      </c>
      <c r="L301" s="390">
        <v>173</v>
      </c>
      <c r="M301" s="352">
        <v>36997</v>
      </c>
      <c r="N301" s="365">
        <v>25</v>
      </c>
      <c r="O301" s="355">
        <v>2309.04</v>
      </c>
      <c r="P301" s="274">
        <v>2309.04</v>
      </c>
      <c r="Q301" s="442">
        <v>2309.04</v>
      </c>
      <c r="R301" s="391" t="s">
        <v>239</v>
      </c>
      <c r="S301" s="391" t="s">
        <v>283</v>
      </c>
      <c r="T301" s="578"/>
      <c r="U301" s="579"/>
      <c r="V301" s="443"/>
    </row>
    <row r="302" spans="1:22" s="58" customFormat="1" ht="15.75" customHeight="1">
      <c r="A302" s="441" t="s">
        <v>793</v>
      </c>
      <c r="B302" s="68">
        <v>4</v>
      </c>
      <c r="C302" s="354" t="s">
        <v>398</v>
      </c>
      <c r="D302" s="354" t="s">
        <v>399</v>
      </c>
      <c r="E302" s="354" t="s">
        <v>400</v>
      </c>
      <c r="F302" s="354" t="s">
        <v>390</v>
      </c>
      <c r="G302" s="350">
        <v>1</v>
      </c>
      <c r="H302" s="350" t="s">
        <v>25</v>
      </c>
      <c r="I302" s="351" t="s">
        <v>349</v>
      </c>
      <c r="J302" s="352">
        <v>37084</v>
      </c>
      <c r="K302" s="389">
        <v>0</v>
      </c>
      <c r="L302" s="390">
        <v>174</v>
      </c>
      <c r="M302" s="352">
        <v>37287</v>
      </c>
      <c r="N302" s="365">
        <v>6.8</v>
      </c>
      <c r="O302" s="355">
        <v>564</v>
      </c>
      <c r="P302" s="274">
        <v>564</v>
      </c>
      <c r="Q302" s="442">
        <v>564</v>
      </c>
      <c r="R302" s="391" t="s">
        <v>239</v>
      </c>
      <c r="S302" s="391" t="s">
        <v>283</v>
      </c>
      <c r="T302" s="578"/>
      <c r="U302" s="579"/>
      <c r="V302" s="443"/>
    </row>
    <row r="303" spans="1:22" s="58" customFormat="1" ht="15.75" customHeight="1">
      <c r="A303" s="441" t="s">
        <v>794</v>
      </c>
      <c r="B303" s="68">
        <v>5</v>
      </c>
      <c r="C303" s="354" t="s">
        <v>401</v>
      </c>
      <c r="D303" s="354" t="s">
        <v>402</v>
      </c>
      <c r="E303" s="354" t="s">
        <v>403</v>
      </c>
      <c r="F303" s="354" t="s">
        <v>404</v>
      </c>
      <c r="G303" s="350">
        <v>0.5</v>
      </c>
      <c r="H303" s="350" t="s">
        <v>25</v>
      </c>
      <c r="I303" s="351" t="s">
        <v>349</v>
      </c>
      <c r="J303" s="352">
        <v>35688</v>
      </c>
      <c r="K303" s="389">
        <v>0</v>
      </c>
      <c r="L303" s="390">
        <v>175</v>
      </c>
      <c r="M303" s="352">
        <v>36068</v>
      </c>
      <c r="N303" s="365">
        <v>12.7</v>
      </c>
      <c r="O303" s="355">
        <v>953.8</v>
      </c>
      <c r="P303" s="274">
        <v>476.9</v>
      </c>
      <c r="Q303" s="442">
        <v>476.9</v>
      </c>
      <c r="R303" s="391" t="s">
        <v>239</v>
      </c>
      <c r="S303" s="391" t="s">
        <v>283</v>
      </c>
      <c r="T303" s="578"/>
      <c r="U303" s="579"/>
      <c r="V303" s="443"/>
    </row>
    <row r="304" spans="1:22" s="58" customFormat="1" ht="15.75" customHeight="1">
      <c r="A304" s="441" t="s">
        <v>795</v>
      </c>
      <c r="B304" s="68">
        <v>6</v>
      </c>
      <c r="C304" s="354"/>
      <c r="D304" s="354"/>
      <c r="E304" s="354"/>
      <c r="F304" s="354"/>
      <c r="G304" s="350"/>
      <c r="H304" s="350"/>
      <c r="I304" s="351"/>
      <c r="J304" s="352"/>
      <c r="K304" s="389" t="s">
        <v>582</v>
      </c>
      <c r="L304" s="390">
        <v>176</v>
      </c>
      <c r="M304" s="352"/>
      <c r="N304" s="365" t="s">
        <v>582</v>
      </c>
      <c r="O304" s="355"/>
      <c r="P304" s="274" t="s">
        <v>582</v>
      </c>
      <c r="Q304" s="442" t="s">
        <v>582</v>
      </c>
      <c r="R304" s="391"/>
      <c r="S304" s="391"/>
      <c r="T304" s="578"/>
      <c r="U304" s="579"/>
      <c r="V304" s="443"/>
    </row>
    <row r="305" spans="1:22" s="58" customFormat="1" ht="15.75" customHeight="1">
      <c r="A305" s="441" t="s">
        <v>796</v>
      </c>
      <c r="B305" s="68">
        <v>7</v>
      </c>
      <c r="C305" s="354"/>
      <c r="D305" s="354"/>
      <c r="E305" s="354"/>
      <c r="F305" s="354"/>
      <c r="G305" s="350"/>
      <c r="H305" s="350"/>
      <c r="I305" s="351"/>
      <c r="J305" s="352"/>
      <c r="K305" s="389" t="s">
        <v>582</v>
      </c>
      <c r="L305" s="390">
        <v>177</v>
      </c>
      <c r="M305" s="352"/>
      <c r="N305" s="365" t="s">
        <v>582</v>
      </c>
      <c r="O305" s="355"/>
      <c r="P305" s="57" t="s">
        <v>582</v>
      </c>
      <c r="Q305" s="442" t="s">
        <v>582</v>
      </c>
      <c r="R305" s="391"/>
      <c r="S305" s="391"/>
      <c r="T305" s="578"/>
      <c r="U305" s="579"/>
      <c r="V305" s="443"/>
    </row>
    <row r="306" spans="1:22" s="58" customFormat="1" ht="15.75" customHeight="1">
      <c r="A306" s="441" t="s">
        <v>797</v>
      </c>
      <c r="B306" s="68">
        <v>8</v>
      </c>
      <c r="C306" s="354"/>
      <c r="D306" s="354"/>
      <c r="E306" s="354"/>
      <c r="F306" s="354"/>
      <c r="G306" s="350"/>
      <c r="H306" s="350"/>
      <c r="I306" s="351"/>
      <c r="J306" s="352"/>
      <c r="K306" s="389" t="s">
        <v>582</v>
      </c>
      <c r="L306" s="390">
        <v>178</v>
      </c>
      <c r="M306" s="352"/>
      <c r="N306" s="365" t="s">
        <v>582</v>
      </c>
      <c r="O306" s="356"/>
      <c r="P306" s="57" t="s">
        <v>582</v>
      </c>
      <c r="Q306" s="442" t="s">
        <v>582</v>
      </c>
      <c r="R306" s="391"/>
      <c r="S306" s="391"/>
      <c r="T306" s="578"/>
      <c r="U306" s="579"/>
      <c r="V306" s="443"/>
    </row>
    <row r="307" spans="1:22" s="58" customFormat="1" ht="15.75" customHeight="1">
      <c r="A307" s="441" t="s">
        <v>798</v>
      </c>
      <c r="B307" s="68">
        <v>9</v>
      </c>
      <c r="C307" s="354"/>
      <c r="D307" s="354"/>
      <c r="E307" s="354"/>
      <c r="F307" s="354"/>
      <c r="G307" s="350"/>
      <c r="H307" s="350"/>
      <c r="I307" s="351"/>
      <c r="J307" s="352"/>
      <c r="K307" s="389" t="s">
        <v>582</v>
      </c>
      <c r="L307" s="390">
        <v>179</v>
      </c>
      <c r="M307" s="352"/>
      <c r="N307" s="365" t="s">
        <v>582</v>
      </c>
      <c r="O307" s="356"/>
      <c r="P307" s="57" t="s">
        <v>582</v>
      </c>
      <c r="Q307" s="442" t="s">
        <v>582</v>
      </c>
      <c r="R307" s="391"/>
      <c r="S307" s="391"/>
      <c r="T307" s="578"/>
      <c r="U307" s="579"/>
      <c r="V307" s="443"/>
    </row>
    <row r="308" spans="1:22" s="58" customFormat="1" ht="15.75" customHeight="1">
      <c r="A308" s="441" t="s">
        <v>799</v>
      </c>
      <c r="B308" s="68">
        <v>10</v>
      </c>
      <c r="C308" s="354"/>
      <c r="D308" s="354"/>
      <c r="E308" s="354"/>
      <c r="F308" s="354"/>
      <c r="G308" s="350"/>
      <c r="H308" s="350"/>
      <c r="I308" s="351"/>
      <c r="J308" s="352"/>
      <c r="K308" s="389" t="s">
        <v>582</v>
      </c>
      <c r="L308" s="390">
        <v>180</v>
      </c>
      <c r="M308" s="352"/>
      <c r="N308" s="365" t="s">
        <v>582</v>
      </c>
      <c r="O308" s="356"/>
      <c r="P308" s="57" t="s">
        <v>582</v>
      </c>
      <c r="Q308" s="442" t="s">
        <v>582</v>
      </c>
      <c r="R308" s="391"/>
      <c r="S308" s="391"/>
      <c r="T308" s="578"/>
      <c r="U308" s="579"/>
      <c r="V308" s="443"/>
    </row>
    <row r="309" spans="1:22" s="40" customFormat="1" ht="13">
      <c r="A309" s="436"/>
      <c r="B309" s="60"/>
      <c r="C309" s="61"/>
      <c r="D309" s="61"/>
      <c r="E309" s="61"/>
      <c r="F309" s="61"/>
      <c r="G309" s="61"/>
      <c r="H309" s="61"/>
      <c r="I309" s="61"/>
      <c r="J309" s="61"/>
      <c r="K309" s="61"/>
      <c r="L309" s="61"/>
      <c r="M309" s="61"/>
      <c r="N309" s="319"/>
      <c r="O309" s="61"/>
      <c r="P309" s="61"/>
      <c r="Q309" s="319"/>
      <c r="R309" s="61"/>
      <c r="S309" s="61"/>
      <c r="T309" s="62"/>
      <c r="U309" s="63"/>
    </row>
    <row r="310" spans="1:22" s="40" customFormat="1" ht="17.25" customHeight="1" thickBot="1">
      <c r="A310" s="444"/>
      <c r="B310" s="342"/>
      <c r="C310" s="343"/>
      <c r="D310" s="343"/>
      <c r="E310" s="343"/>
      <c r="F310" s="343"/>
      <c r="G310" s="343"/>
      <c r="H310" s="343"/>
      <c r="I310" s="343"/>
      <c r="J310" s="343"/>
      <c r="K310" s="343"/>
      <c r="L310" s="343"/>
      <c r="M310" s="343"/>
      <c r="N310" s="344"/>
      <c r="O310" s="343"/>
      <c r="P310" s="343"/>
      <c r="Q310" s="345"/>
      <c r="R310" s="345"/>
      <c r="S310" s="346"/>
      <c r="T310" s="347"/>
      <c r="U310" s="348"/>
      <c r="V310" s="440"/>
    </row>
    <row r="311" spans="1:22" ht="17.25" customHeight="1">
      <c r="B311" s="65"/>
      <c r="C311" s="65"/>
      <c r="D311" s="65"/>
      <c r="E311" s="65"/>
      <c r="F311" s="65"/>
      <c r="G311" s="67"/>
      <c r="H311" s="67"/>
      <c r="I311" s="67"/>
      <c r="J311" s="67"/>
      <c r="K311" s="67"/>
      <c r="L311" s="67"/>
      <c r="M311" s="67"/>
      <c r="N311" s="67"/>
      <c r="O311" s="67"/>
      <c r="P311" s="67"/>
      <c r="Q311" s="67"/>
      <c r="R311" s="67"/>
      <c r="S311" s="67"/>
      <c r="T311" s="67"/>
      <c r="U311" s="67"/>
      <c r="V311" s="67"/>
    </row>
    <row r="312" spans="1:22" s="40" customFormat="1" ht="16.5" customHeight="1" thickBot="1">
      <c r="A312" s="436"/>
      <c r="B312" s="598" t="s">
        <v>72</v>
      </c>
      <c r="C312" s="598"/>
      <c r="D312" s="598"/>
      <c r="E312" s="598"/>
      <c r="F312" s="598"/>
      <c r="G312" s="598"/>
      <c r="H312" s="598"/>
      <c r="I312" s="598"/>
      <c r="J312" s="598"/>
      <c r="K312" s="598"/>
      <c r="L312" s="598"/>
      <c r="M312" s="598"/>
      <c r="N312" s="598"/>
      <c r="O312" s="598"/>
      <c r="P312" s="598"/>
      <c r="Q312" s="598"/>
      <c r="R312" s="598"/>
      <c r="S312" s="598"/>
      <c r="T312" s="598"/>
      <c r="U312" s="598"/>
      <c r="V312" s="445"/>
    </row>
    <row r="313" spans="1:22" s="43" customFormat="1" ht="22.5" customHeight="1">
      <c r="A313" s="145" t="s">
        <v>800</v>
      </c>
      <c r="B313" s="606" t="s">
        <v>69</v>
      </c>
      <c r="C313" s="593" t="s">
        <v>97</v>
      </c>
      <c r="D313" s="593"/>
      <c r="E313" s="593"/>
      <c r="F313" s="593"/>
      <c r="G313" s="593"/>
      <c r="H313" s="593"/>
      <c r="I313" s="593"/>
      <c r="J313" s="593"/>
      <c r="K313" s="593"/>
      <c r="L313" s="446"/>
      <c r="M313" s="446"/>
      <c r="N313" s="605" t="s">
        <v>95</v>
      </c>
      <c r="O313" s="590" t="s">
        <v>107</v>
      </c>
      <c r="P313" s="591"/>
      <c r="Q313" s="591"/>
      <c r="R313" s="585"/>
      <c r="S313" s="584" t="s">
        <v>214</v>
      </c>
      <c r="T313" s="585"/>
      <c r="U313" s="581" t="s">
        <v>6</v>
      </c>
      <c r="V313" s="447"/>
    </row>
    <row r="314" spans="1:22" s="43" customFormat="1" ht="22.5" customHeight="1">
      <c r="A314" s="145" t="s">
        <v>801</v>
      </c>
      <c r="B314" s="607"/>
      <c r="C314" s="593" t="s">
        <v>98</v>
      </c>
      <c r="D314" s="593"/>
      <c r="E314" s="609"/>
      <c r="F314" s="418">
        <v>3</v>
      </c>
      <c r="G314" s="592" t="s">
        <v>99</v>
      </c>
      <c r="H314" s="593"/>
      <c r="I314" s="610" t="s">
        <v>268</v>
      </c>
      <c r="J314" s="602"/>
      <c r="K314" s="611"/>
      <c r="L314" s="446"/>
      <c r="M314" s="410" t="s">
        <v>288</v>
      </c>
      <c r="N314" s="600"/>
      <c r="O314" s="592"/>
      <c r="P314" s="593"/>
      <c r="Q314" s="593"/>
      <c r="R314" s="594"/>
      <c r="S314" s="586"/>
      <c r="T314" s="587"/>
      <c r="U314" s="582"/>
      <c r="V314" s="447"/>
    </row>
    <row r="315" spans="1:22" s="43" customFormat="1" ht="51.75" customHeight="1" thickBot="1">
      <c r="A315" s="145" t="s">
        <v>802</v>
      </c>
      <c r="B315" s="607"/>
      <c r="C315" s="602" t="s">
        <v>96</v>
      </c>
      <c r="D315" s="603"/>
      <c r="E315" s="420" t="s">
        <v>100</v>
      </c>
      <c r="F315" s="415" t="s">
        <v>82</v>
      </c>
      <c r="G315" s="416" t="s">
        <v>81</v>
      </c>
      <c r="H315" s="419" t="s">
        <v>265</v>
      </c>
      <c r="I315" s="415" t="s">
        <v>269</v>
      </c>
      <c r="J315" s="416" t="s">
        <v>620</v>
      </c>
      <c r="K315" s="415" t="s">
        <v>102</v>
      </c>
      <c r="L315" s="446"/>
      <c r="M315" s="409" t="s">
        <v>289</v>
      </c>
      <c r="N315" s="601"/>
      <c r="O315" s="615" t="s">
        <v>108</v>
      </c>
      <c r="P315" s="616"/>
      <c r="Q315" s="617"/>
      <c r="R315" s="448">
        <v>4</v>
      </c>
      <c r="S315" s="588"/>
      <c r="T315" s="589"/>
      <c r="U315" s="583"/>
      <c r="V315" s="447"/>
    </row>
    <row r="316" spans="1:22" s="43" customFormat="1" ht="15.75" customHeight="1">
      <c r="A316" s="145" t="s">
        <v>803</v>
      </c>
      <c r="B316" s="607"/>
      <c r="C316" s="75">
        <v>1</v>
      </c>
      <c r="D316" s="135" t="s">
        <v>347</v>
      </c>
      <c r="E316" s="141">
        <v>0.4</v>
      </c>
      <c r="F316" s="449">
        <v>6154.71</v>
      </c>
      <c r="G316" s="381">
        <v>63.3</v>
      </c>
      <c r="H316" s="296">
        <v>97.230805700000005</v>
      </c>
      <c r="I316" s="450" t="s">
        <v>25</v>
      </c>
      <c r="J316" s="451" t="s">
        <v>25</v>
      </c>
      <c r="K316" s="452" t="s">
        <v>6</v>
      </c>
      <c r="L316" s="453"/>
      <c r="M316" s="454" t="s">
        <v>25</v>
      </c>
      <c r="N316" s="599" t="s">
        <v>103</v>
      </c>
      <c r="O316" s="455"/>
      <c r="P316" s="455"/>
      <c r="Q316" s="455"/>
      <c r="R316" s="456"/>
      <c r="S316" s="584" t="s">
        <v>76</v>
      </c>
      <c r="T316" s="591"/>
      <c r="U316" s="585"/>
      <c r="V316" s="457"/>
    </row>
    <row r="317" spans="1:22" s="43" customFormat="1" ht="15.75" customHeight="1" thickBot="1">
      <c r="A317" s="145" t="s">
        <v>804</v>
      </c>
      <c r="B317" s="607"/>
      <c r="C317" s="75">
        <v>2</v>
      </c>
      <c r="D317" s="135" t="s">
        <v>348</v>
      </c>
      <c r="E317" s="141">
        <v>0.3</v>
      </c>
      <c r="F317" s="449">
        <v>0</v>
      </c>
      <c r="G317" s="381">
        <v>0</v>
      </c>
      <c r="H317" s="296" t="s">
        <v>624</v>
      </c>
      <c r="I317" s="450" t="s">
        <v>24</v>
      </c>
      <c r="J317" s="451" t="s">
        <v>24</v>
      </c>
      <c r="K317" s="452" t="s">
        <v>582</v>
      </c>
      <c r="L317" s="453"/>
      <c r="M317" s="454" t="s">
        <v>25</v>
      </c>
      <c r="N317" s="600"/>
      <c r="O317" s="458"/>
      <c r="P317" s="457"/>
      <c r="Q317" s="458"/>
      <c r="R317" s="459"/>
      <c r="S317" s="588"/>
      <c r="T317" s="614"/>
      <c r="U317" s="589"/>
      <c r="V317" s="457"/>
    </row>
    <row r="318" spans="1:22" s="43" customFormat="1" ht="15.75" customHeight="1" thickBot="1">
      <c r="A318" s="145" t="s">
        <v>805</v>
      </c>
      <c r="B318" s="607"/>
      <c r="C318" s="75">
        <v>3</v>
      </c>
      <c r="D318" s="135" t="s">
        <v>349</v>
      </c>
      <c r="E318" s="141">
        <v>0.3</v>
      </c>
      <c r="F318" s="449">
        <v>3349.94</v>
      </c>
      <c r="G318" s="381">
        <v>44.5</v>
      </c>
      <c r="H318" s="296">
        <v>75.279550599999993</v>
      </c>
      <c r="I318" s="450" t="s">
        <v>24</v>
      </c>
      <c r="J318" s="451" t="s">
        <v>24</v>
      </c>
      <c r="K318" s="452" t="s">
        <v>582</v>
      </c>
      <c r="L318" s="453"/>
      <c r="M318" s="454" t="s">
        <v>25</v>
      </c>
      <c r="N318" s="601"/>
      <c r="O318" s="460"/>
      <c r="P318" s="461"/>
      <c r="Q318" s="462"/>
      <c r="R318" s="463"/>
      <c r="S318" s="464"/>
      <c r="T318" s="464"/>
      <c r="U318" s="465"/>
      <c r="V318" s="447"/>
    </row>
    <row r="319" spans="1:22" s="43" customFormat="1" ht="15.75" customHeight="1">
      <c r="A319" s="145" t="s">
        <v>806</v>
      </c>
      <c r="B319" s="607"/>
      <c r="C319" s="75">
        <v>4</v>
      </c>
      <c r="D319" s="135" t="s">
        <v>582</v>
      </c>
      <c r="E319" s="141" t="s">
        <v>582</v>
      </c>
      <c r="F319" s="449" t="s">
        <v>582</v>
      </c>
      <c r="G319" s="381" t="s">
        <v>582</v>
      </c>
      <c r="H319" s="296" t="s">
        <v>582</v>
      </c>
      <c r="I319" s="450" t="s">
        <v>582</v>
      </c>
      <c r="J319" s="451" t="s">
        <v>582</v>
      </c>
      <c r="K319" s="452" t="s">
        <v>582</v>
      </c>
      <c r="L319" s="453"/>
      <c r="M319" s="454" t="s">
        <v>582</v>
      </c>
      <c r="N319" s="407" t="s">
        <v>281</v>
      </c>
      <c r="O319" s="610" t="s">
        <v>266</v>
      </c>
      <c r="P319" s="602"/>
      <c r="Q319" s="602"/>
      <c r="R319" s="603"/>
      <c r="S319" s="447"/>
      <c r="T319" s="447"/>
      <c r="U319" s="466"/>
      <c r="V319" s="447"/>
    </row>
    <row r="320" spans="1:22" s="43" customFormat="1" ht="24.75" customHeight="1">
      <c r="A320" s="145" t="s">
        <v>807</v>
      </c>
      <c r="B320" s="607"/>
      <c r="C320" s="75">
        <v>5</v>
      </c>
      <c r="D320" s="135" t="s">
        <v>582</v>
      </c>
      <c r="E320" s="141" t="s">
        <v>582</v>
      </c>
      <c r="F320" s="449" t="s">
        <v>582</v>
      </c>
      <c r="G320" s="381" t="s">
        <v>582</v>
      </c>
      <c r="H320" s="296" t="s">
        <v>582</v>
      </c>
      <c r="I320" s="450" t="s">
        <v>582</v>
      </c>
      <c r="J320" s="451" t="s">
        <v>582</v>
      </c>
      <c r="K320" s="452" t="s">
        <v>582</v>
      </c>
      <c r="L320" s="453"/>
      <c r="M320" s="454" t="s">
        <v>582</v>
      </c>
      <c r="N320" s="612">
        <v>17</v>
      </c>
      <c r="O320" s="416" t="s">
        <v>109</v>
      </c>
      <c r="P320" s="416" t="s">
        <v>627</v>
      </c>
      <c r="Q320" s="604" t="s">
        <v>260</v>
      </c>
      <c r="R320" s="604"/>
      <c r="S320" s="447"/>
      <c r="T320" s="447"/>
      <c r="U320" s="466"/>
      <c r="V320" s="447"/>
    </row>
    <row r="321" spans="1:22" s="43" customFormat="1" ht="16.5" customHeight="1" thickBot="1">
      <c r="A321" s="145" t="s">
        <v>808</v>
      </c>
      <c r="B321" s="607"/>
      <c r="C321" s="142">
        <v>6</v>
      </c>
      <c r="D321" s="143" t="s">
        <v>582</v>
      </c>
      <c r="E321" s="144" t="s">
        <v>582</v>
      </c>
      <c r="F321" s="382" t="s">
        <v>582</v>
      </c>
      <c r="G321" s="382" t="s">
        <v>582</v>
      </c>
      <c r="H321" s="296" t="s">
        <v>582</v>
      </c>
      <c r="I321" s="450" t="s">
        <v>582</v>
      </c>
      <c r="J321" s="451" t="s">
        <v>582</v>
      </c>
      <c r="K321" s="452" t="s">
        <v>582</v>
      </c>
      <c r="L321" s="453"/>
      <c r="M321" s="454" t="s">
        <v>582</v>
      </c>
      <c r="N321" s="613"/>
      <c r="O321" s="412">
        <v>6</v>
      </c>
      <c r="P321" s="470">
        <v>73.4739048</v>
      </c>
      <c r="Q321" s="597">
        <v>88.169295000000005</v>
      </c>
      <c r="R321" s="597"/>
      <c r="S321" s="447"/>
      <c r="T321" s="447"/>
      <c r="U321" s="466"/>
      <c r="V321" s="447"/>
    </row>
    <row r="322" spans="1:22" s="43" customFormat="1" ht="16.5" customHeight="1" thickBot="1">
      <c r="A322" s="145" t="s">
        <v>809</v>
      </c>
      <c r="B322" s="608"/>
      <c r="C322" s="595"/>
      <c r="D322" s="596"/>
      <c r="E322" s="596"/>
      <c r="F322" s="380"/>
      <c r="G322" s="379"/>
      <c r="H322" s="596" t="s">
        <v>104</v>
      </c>
      <c r="I322" s="596"/>
      <c r="J322" s="596"/>
      <c r="K322" s="467" t="s">
        <v>6</v>
      </c>
      <c r="L322" s="468"/>
      <c r="M322" s="467"/>
      <c r="N322" s="406"/>
      <c r="O322" s="408"/>
      <c r="P322" s="408"/>
      <c r="Q322" s="408"/>
      <c r="R322" s="408"/>
      <c r="S322" s="408"/>
      <c r="T322" s="413"/>
      <c r="U322" s="414"/>
      <c r="V322" s="447"/>
    </row>
    <row r="323" spans="1:22" ht="25" customHeight="1">
      <c r="V323" s="41"/>
    </row>
    <row r="324" spans="1:22" ht="25" customHeight="1">
      <c r="V324" s="41"/>
    </row>
    <row r="325" spans="1:22" ht="25" customHeight="1">
      <c r="V325" s="41"/>
    </row>
    <row r="326" spans="1:22" s="52" customFormat="1" ht="24" thickBot="1">
      <c r="A326" s="429">
        <v>19</v>
      </c>
      <c r="B326" s="618" t="s">
        <v>51</v>
      </c>
      <c r="C326" s="618"/>
      <c r="D326" s="618"/>
      <c r="E326" s="430">
        <v>19</v>
      </c>
      <c r="F326" s="431" t="s">
        <v>303</v>
      </c>
      <c r="G326" s="432"/>
      <c r="H326" s="432"/>
      <c r="I326" s="431"/>
      <c r="J326" s="431"/>
      <c r="K326" s="433"/>
      <c r="L326" s="433"/>
      <c r="M326" s="433"/>
      <c r="N326" s="432"/>
      <c r="O326" s="432"/>
      <c r="P326" s="434"/>
      <c r="Q326" s="434"/>
      <c r="R326" s="434"/>
      <c r="S326" s="434"/>
      <c r="T326" s="435"/>
    </row>
    <row r="327" spans="1:22" s="40" customFormat="1" ht="15.75" customHeight="1">
      <c r="A327" s="436"/>
      <c r="B327" s="624" t="s">
        <v>57</v>
      </c>
      <c r="C327" s="421" t="s">
        <v>58</v>
      </c>
      <c r="D327" s="334" t="s">
        <v>17</v>
      </c>
      <c r="E327" s="334"/>
      <c r="F327" s="334" t="s">
        <v>59</v>
      </c>
      <c r="G327" s="335"/>
      <c r="H327" s="619" t="s">
        <v>60</v>
      </c>
      <c r="I327" s="619" t="s">
        <v>18</v>
      </c>
      <c r="J327" s="619" t="s">
        <v>61</v>
      </c>
      <c r="K327" s="619" t="s">
        <v>62</v>
      </c>
      <c r="L327" s="421"/>
      <c r="M327" s="619" t="s">
        <v>63</v>
      </c>
      <c r="N327" s="620" t="s">
        <v>64</v>
      </c>
      <c r="O327" s="619" t="s">
        <v>216</v>
      </c>
      <c r="P327" s="622" t="s">
        <v>65</v>
      </c>
      <c r="Q327" s="623"/>
      <c r="R327" s="557" t="s">
        <v>279</v>
      </c>
      <c r="S327" s="626" t="s">
        <v>280</v>
      </c>
      <c r="T327" s="574" t="s">
        <v>22</v>
      </c>
      <c r="U327" s="575"/>
      <c r="V327" s="437"/>
    </row>
    <row r="328" spans="1:22" s="40" customFormat="1" ht="100" customHeight="1">
      <c r="A328" s="436"/>
      <c r="B328" s="625"/>
      <c r="C328" s="416" t="s">
        <v>66</v>
      </c>
      <c r="D328" s="336" t="s">
        <v>3</v>
      </c>
      <c r="E328" s="336" t="s">
        <v>19</v>
      </c>
      <c r="F328" s="336" t="s">
        <v>67</v>
      </c>
      <c r="G328" s="337" t="s">
        <v>68</v>
      </c>
      <c r="H328" s="604"/>
      <c r="I328" s="604"/>
      <c r="J328" s="604"/>
      <c r="K328" s="604"/>
      <c r="L328" s="416"/>
      <c r="M328" s="604"/>
      <c r="N328" s="621"/>
      <c r="O328" s="604"/>
      <c r="P328" s="416" t="s">
        <v>213</v>
      </c>
      <c r="Q328" s="336" t="s">
        <v>83</v>
      </c>
      <c r="R328" s="558"/>
      <c r="S328" s="627"/>
      <c r="T328" s="576"/>
      <c r="U328" s="577"/>
      <c r="V328" s="437"/>
    </row>
    <row r="329" spans="1:22" s="40" customFormat="1" ht="13">
      <c r="A329" s="436"/>
      <c r="B329" s="53"/>
      <c r="C329" s="54"/>
      <c r="D329" s="54"/>
      <c r="E329" s="54"/>
      <c r="F329" s="54"/>
      <c r="G329" s="54"/>
      <c r="H329" s="54"/>
      <c r="I329" s="54"/>
      <c r="J329" s="54"/>
      <c r="K329" s="54"/>
      <c r="L329" s="54"/>
      <c r="M329" s="54"/>
      <c r="N329" s="54"/>
      <c r="O329" s="54"/>
      <c r="P329" s="54"/>
      <c r="Q329" s="54"/>
      <c r="R329" s="438"/>
      <c r="S329" s="439"/>
      <c r="T329" s="440"/>
      <c r="U329" s="55"/>
    </row>
    <row r="330" spans="1:22" s="58" customFormat="1" ht="15.75" customHeight="1">
      <c r="A330" s="441" t="s">
        <v>810</v>
      </c>
      <c r="B330" s="56">
        <v>1</v>
      </c>
      <c r="C330" s="349" t="s">
        <v>405</v>
      </c>
      <c r="D330" s="349" t="s">
        <v>406</v>
      </c>
      <c r="E330" s="349" t="s">
        <v>407</v>
      </c>
      <c r="F330" s="349" t="s">
        <v>376</v>
      </c>
      <c r="G330" s="350">
        <v>0.34</v>
      </c>
      <c r="H330" s="350" t="s">
        <v>24</v>
      </c>
      <c r="I330" s="351" t="s">
        <v>352</v>
      </c>
      <c r="J330" s="352">
        <v>39156</v>
      </c>
      <c r="K330" s="389"/>
      <c r="L330" s="390">
        <v>191</v>
      </c>
      <c r="M330" s="352">
        <v>40008</v>
      </c>
      <c r="N330" s="365" t="s">
        <v>582</v>
      </c>
      <c r="O330" s="355">
        <v>6567.37</v>
      </c>
      <c r="P330" s="274">
        <v>2232.9058</v>
      </c>
      <c r="Q330" s="442" t="s">
        <v>582</v>
      </c>
      <c r="R330" s="391" t="s">
        <v>239</v>
      </c>
      <c r="S330" s="391" t="s">
        <v>283</v>
      </c>
      <c r="T330" s="578"/>
      <c r="U330" s="579"/>
      <c r="V330" s="443"/>
    </row>
    <row r="331" spans="1:22" s="58" customFormat="1" ht="15.75" customHeight="1">
      <c r="A331" s="441" t="s">
        <v>811</v>
      </c>
      <c r="B331" s="56">
        <v>2</v>
      </c>
      <c r="C331" s="353" t="s">
        <v>405</v>
      </c>
      <c r="D331" s="353" t="s">
        <v>408</v>
      </c>
      <c r="E331" s="353" t="s">
        <v>409</v>
      </c>
      <c r="F331" s="353" t="s">
        <v>376</v>
      </c>
      <c r="G331" s="350">
        <v>0.5</v>
      </c>
      <c r="H331" s="350" t="s">
        <v>25</v>
      </c>
      <c r="I331" s="351" t="s">
        <v>352</v>
      </c>
      <c r="J331" s="352">
        <v>40427</v>
      </c>
      <c r="K331" s="389"/>
      <c r="L331" s="390">
        <v>192</v>
      </c>
      <c r="M331" s="352">
        <v>40882</v>
      </c>
      <c r="N331" s="365">
        <v>15.2</v>
      </c>
      <c r="O331" s="355">
        <v>4024.7</v>
      </c>
      <c r="P331" s="274">
        <v>2012.35</v>
      </c>
      <c r="Q331" s="442">
        <v>2012.35</v>
      </c>
      <c r="R331" s="391" t="s">
        <v>239</v>
      </c>
      <c r="S331" s="391" t="s">
        <v>283</v>
      </c>
      <c r="T331" s="578"/>
      <c r="U331" s="579"/>
      <c r="V331" s="443"/>
    </row>
    <row r="332" spans="1:22" s="58" customFormat="1" ht="15.75" customHeight="1">
      <c r="A332" s="441" t="s">
        <v>812</v>
      </c>
      <c r="B332" s="59">
        <v>3</v>
      </c>
      <c r="C332" s="349" t="s">
        <v>391</v>
      </c>
      <c r="D332" s="349" t="s">
        <v>410</v>
      </c>
      <c r="E332" s="349" t="s">
        <v>411</v>
      </c>
      <c r="F332" s="349" t="s">
        <v>376</v>
      </c>
      <c r="G332" s="350">
        <v>0.6</v>
      </c>
      <c r="H332" s="350" t="s">
        <v>25</v>
      </c>
      <c r="I332" s="351" t="s">
        <v>352</v>
      </c>
      <c r="J332" s="352">
        <v>42145</v>
      </c>
      <c r="K332" s="389"/>
      <c r="L332" s="390">
        <v>193</v>
      </c>
      <c r="M332" s="352">
        <v>42368</v>
      </c>
      <c r="N332" s="365">
        <v>7.4666667000000002</v>
      </c>
      <c r="O332" s="355">
        <v>557.51</v>
      </c>
      <c r="P332" s="274">
        <v>334.50599999999997</v>
      </c>
      <c r="Q332" s="442">
        <v>334.50599999999997</v>
      </c>
      <c r="R332" s="391" t="s">
        <v>237</v>
      </c>
      <c r="S332" s="391" t="s">
        <v>283</v>
      </c>
      <c r="T332" s="578"/>
      <c r="U332" s="579"/>
      <c r="V332" s="443"/>
    </row>
    <row r="333" spans="1:22" s="58" customFormat="1" ht="15.75" customHeight="1">
      <c r="A333" s="441" t="s">
        <v>813</v>
      </c>
      <c r="B333" s="68">
        <v>4</v>
      </c>
      <c r="C333" s="354" t="s">
        <v>381</v>
      </c>
      <c r="D333" s="354" t="s">
        <v>412</v>
      </c>
      <c r="E333" s="354" t="s">
        <v>413</v>
      </c>
      <c r="F333" s="354" t="s">
        <v>376</v>
      </c>
      <c r="G333" s="350">
        <v>0.13</v>
      </c>
      <c r="H333" s="350" t="s">
        <v>25</v>
      </c>
      <c r="I333" s="351" t="s">
        <v>352</v>
      </c>
      <c r="J333" s="352">
        <v>38664</v>
      </c>
      <c r="K333" s="389"/>
      <c r="L333" s="390">
        <v>194</v>
      </c>
      <c r="M333" s="352">
        <v>39624</v>
      </c>
      <c r="N333" s="365">
        <v>32.033333300000002</v>
      </c>
      <c r="O333" s="355">
        <v>2989.26</v>
      </c>
      <c r="P333" s="274">
        <v>388.60380000000004</v>
      </c>
      <c r="Q333" s="442">
        <v>388.60379999999998</v>
      </c>
      <c r="R333" s="391" t="s">
        <v>237</v>
      </c>
      <c r="S333" s="391" t="s">
        <v>283</v>
      </c>
      <c r="T333" s="578"/>
      <c r="U333" s="579"/>
      <c r="V333" s="443"/>
    </row>
    <row r="334" spans="1:22" s="58" customFormat="1" ht="15.75" customHeight="1">
      <c r="A334" s="441" t="s">
        <v>814</v>
      </c>
      <c r="B334" s="68">
        <v>5</v>
      </c>
      <c r="C334" s="354" t="s">
        <v>414</v>
      </c>
      <c r="D334" s="354" t="s">
        <v>415</v>
      </c>
      <c r="E334" s="354" t="s">
        <v>416</v>
      </c>
      <c r="F334" s="354" t="s">
        <v>376</v>
      </c>
      <c r="G334" s="350">
        <v>0.5</v>
      </c>
      <c r="H334" s="350" t="s">
        <v>25</v>
      </c>
      <c r="I334" s="351" t="s">
        <v>351</v>
      </c>
      <c r="J334" s="352">
        <v>37916</v>
      </c>
      <c r="K334" s="389"/>
      <c r="L334" s="390">
        <v>195</v>
      </c>
      <c r="M334" s="352">
        <v>40421</v>
      </c>
      <c r="N334" s="365">
        <v>83.533333299999995</v>
      </c>
      <c r="O334" s="355">
        <v>14559.42</v>
      </c>
      <c r="P334" s="274">
        <v>7279.71</v>
      </c>
      <c r="Q334" s="442">
        <v>7279.71</v>
      </c>
      <c r="R334" s="391" t="s">
        <v>240</v>
      </c>
      <c r="S334" s="391" t="s">
        <v>283</v>
      </c>
      <c r="T334" s="578"/>
      <c r="U334" s="579"/>
      <c r="V334" s="443"/>
    </row>
    <row r="335" spans="1:22" s="58" customFormat="1" ht="15.75" customHeight="1">
      <c r="A335" s="441" t="s">
        <v>815</v>
      </c>
      <c r="B335" s="68">
        <v>6</v>
      </c>
      <c r="C335" s="354"/>
      <c r="D335" s="354"/>
      <c r="E335" s="354"/>
      <c r="F335" s="354"/>
      <c r="G335" s="350"/>
      <c r="H335" s="350"/>
      <c r="I335" s="351"/>
      <c r="J335" s="352"/>
      <c r="K335" s="389" t="s">
        <v>582</v>
      </c>
      <c r="L335" s="390">
        <v>196</v>
      </c>
      <c r="M335" s="352"/>
      <c r="N335" s="365" t="s">
        <v>582</v>
      </c>
      <c r="O335" s="355"/>
      <c r="P335" s="274" t="s">
        <v>582</v>
      </c>
      <c r="Q335" s="442" t="s">
        <v>582</v>
      </c>
      <c r="R335" s="391"/>
      <c r="S335" s="391"/>
      <c r="T335" s="578"/>
      <c r="U335" s="579"/>
      <c r="V335" s="443"/>
    </row>
    <row r="336" spans="1:22" s="58" customFormat="1" ht="15.75" customHeight="1">
      <c r="A336" s="441" t="s">
        <v>816</v>
      </c>
      <c r="B336" s="68">
        <v>7</v>
      </c>
      <c r="C336" s="354"/>
      <c r="D336" s="354"/>
      <c r="E336" s="354"/>
      <c r="F336" s="354"/>
      <c r="G336" s="350"/>
      <c r="H336" s="350"/>
      <c r="I336" s="351"/>
      <c r="J336" s="352"/>
      <c r="K336" s="389" t="s">
        <v>582</v>
      </c>
      <c r="L336" s="390">
        <v>197</v>
      </c>
      <c r="M336" s="352"/>
      <c r="N336" s="365" t="s">
        <v>582</v>
      </c>
      <c r="O336" s="355"/>
      <c r="P336" s="57" t="s">
        <v>582</v>
      </c>
      <c r="Q336" s="442" t="s">
        <v>582</v>
      </c>
      <c r="R336" s="391"/>
      <c r="S336" s="391"/>
      <c r="T336" s="578"/>
      <c r="U336" s="579"/>
      <c r="V336" s="443"/>
    </row>
    <row r="337" spans="1:22" s="58" customFormat="1" ht="15.75" customHeight="1">
      <c r="A337" s="441" t="s">
        <v>817</v>
      </c>
      <c r="B337" s="68">
        <v>8</v>
      </c>
      <c r="C337" s="354"/>
      <c r="D337" s="354"/>
      <c r="E337" s="354"/>
      <c r="F337" s="354"/>
      <c r="G337" s="350"/>
      <c r="H337" s="350"/>
      <c r="I337" s="351"/>
      <c r="J337" s="352"/>
      <c r="K337" s="389" t="s">
        <v>582</v>
      </c>
      <c r="L337" s="390">
        <v>198</v>
      </c>
      <c r="M337" s="352"/>
      <c r="N337" s="365" t="s">
        <v>582</v>
      </c>
      <c r="O337" s="356"/>
      <c r="P337" s="57" t="s">
        <v>582</v>
      </c>
      <c r="Q337" s="442" t="s">
        <v>582</v>
      </c>
      <c r="R337" s="391"/>
      <c r="S337" s="391"/>
      <c r="T337" s="578"/>
      <c r="U337" s="579"/>
      <c r="V337" s="443"/>
    </row>
    <row r="338" spans="1:22" s="58" customFormat="1" ht="15.75" customHeight="1">
      <c r="A338" s="441" t="s">
        <v>818</v>
      </c>
      <c r="B338" s="68">
        <v>9</v>
      </c>
      <c r="C338" s="354"/>
      <c r="D338" s="354"/>
      <c r="E338" s="354"/>
      <c r="F338" s="354"/>
      <c r="G338" s="350"/>
      <c r="H338" s="350"/>
      <c r="I338" s="351"/>
      <c r="J338" s="352"/>
      <c r="K338" s="389" t="s">
        <v>582</v>
      </c>
      <c r="L338" s="390">
        <v>199</v>
      </c>
      <c r="M338" s="352"/>
      <c r="N338" s="365" t="s">
        <v>582</v>
      </c>
      <c r="O338" s="356"/>
      <c r="P338" s="57" t="s">
        <v>582</v>
      </c>
      <c r="Q338" s="442" t="s">
        <v>582</v>
      </c>
      <c r="R338" s="391"/>
      <c r="S338" s="391"/>
      <c r="T338" s="578"/>
      <c r="U338" s="579"/>
      <c r="V338" s="443"/>
    </row>
    <row r="339" spans="1:22" s="58" customFormat="1" ht="15.75" customHeight="1">
      <c r="A339" s="441" t="s">
        <v>819</v>
      </c>
      <c r="B339" s="68">
        <v>10</v>
      </c>
      <c r="C339" s="354"/>
      <c r="D339" s="354"/>
      <c r="E339" s="354"/>
      <c r="F339" s="354"/>
      <c r="G339" s="350"/>
      <c r="H339" s="350"/>
      <c r="I339" s="351"/>
      <c r="J339" s="352"/>
      <c r="K339" s="389" t="s">
        <v>582</v>
      </c>
      <c r="L339" s="390">
        <v>200</v>
      </c>
      <c r="M339" s="352"/>
      <c r="N339" s="365" t="s">
        <v>582</v>
      </c>
      <c r="O339" s="356"/>
      <c r="P339" s="57" t="s">
        <v>582</v>
      </c>
      <c r="Q339" s="442" t="s">
        <v>582</v>
      </c>
      <c r="R339" s="391"/>
      <c r="S339" s="391"/>
      <c r="T339" s="578"/>
      <c r="U339" s="579"/>
      <c r="V339" s="443"/>
    </row>
    <row r="340" spans="1:22" s="40" customFormat="1" ht="13">
      <c r="A340" s="436"/>
      <c r="B340" s="60"/>
      <c r="C340" s="61"/>
      <c r="D340" s="61"/>
      <c r="E340" s="61"/>
      <c r="F340" s="61"/>
      <c r="G340" s="61"/>
      <c r="H340" s="61"/>
      <c r="I340" s="61"/>
      <c r="J340" s="61"/>
      <c r="K340" s="61"/>
      <c r="L340" s="61"/>
      <c r="M340" s="61"/>
      <c r="N340" s="319"/>
      <c r="O340" s="61"/>
      <c r="P340" s="61"/>
      <c r="Q340" s="319"/>
      <c r="R340" s="61"/>
      <c r="S340" s="61"/>
      <c r="T340" s="62"/>
      <c r="U340" s="63"/>
    </row>
    <row r="341" spans="1:22" s="40" customFormat="1" ht="17.25" customHeight="1" thickBot="1">
      <c r="A341" s="444"/>
      <c r="B341" s="342"/>
      <c r="C341" s="343"/>
      <c r="D341" s="343"/>
      <c r="E341" s="343"/>
      <c r="F341" s="343"/>
      <c r="G341" s="343"/>
      <c r="H341" s="343"/>
      <c r="I341" s="343"/>
      <c r="J341" s="343"/>
      <c r="K341" s="343"/>
      <c r="L341" s="343"/>
      <c r="M341" s="343"/>
      <c r="N341" s="344"/>
      <c r="O341" s="343"/>
      <c r="P341" s="343"/>
      <c r="Q341" s="345"/>
      <c r="R341" s="345"/>
      <c r="S341" s="346"/>
      <c r="T341" s="347"/>
      <c r="U341" s="348"/>
      <c r="V341" s="440"/>
    </row>
    <row r="342" spans="1:22" ht="17.25" customHeight="1">
      <c r="B342" s="65"/>
      <c r="C342" s="65"/>
      <c r="D342" s="65"/>
      <c r="E342" s="65"/>
      <c r="F342" s="65"/>
      <c r="G342" s="67"/>
      <c r="H342" s="67"/>
      <c r="I342" s="67"/>
      <c r="J342" s="67"/>
      <c r="K342" s="67"/>
      <c r="L342" s="67"/>
      <c r="M342" s="67"/>
      <c r="N342" s="67"/>
      <c r="O342" s="67"/>
      <c r="P342" s="67"/>
      <c r="Q342" s="67"/>
      <c r="R342" s="67"/>
      <c r="S342" s="67"/>
      <c r="T342" s="67"/>
      <c r="U342" s="67"/>
      <c r="V342" s="67"/>
    </row>
    <row r="343" spans="1:22" s="40" customFormat="1" ht="16.5" customHeight="1" thickBot="1">
      <c r="A343" s="436"/>
      <c r="B343" s="598" t="s">
        <v>72</v>
      </c>
      <c r="C343" s="598"/>
      <c r="D343" s="598"/>
      <c r="E343" s="598"/>
      <c r="F343" s="598"/>
      <c r="G343" s="598"/>
      <c r="H343" s="598"/>
      <c r="I343" s="598"/>
      <c r="J343" s="598"/>
      <c r="K343" s="598"/>
      <c r="L343" s="598"/>
      <c r="M343" s="598"/>
      <c r="N343" s="598"/>
      <c r="O343" s="598"/>
      <c r="P343" s="598"/>
      <c r="Q343" s="598"/>
      <c r="R343" s="598"/>
      <c r="S343" s="598"/>
      <c r="T343" s="598"/>
      <c r="U343" s="598"/>
      <c r="V343" s="445"/>
    </row>
    <row r="344" spans="1:22" s="43" customFormat="1" ht="22.5" customHeight="1">
      <c r="A344" s="145" t="s">
        <v>820</v>
      </c>
      <c r="B344" s="606" t="s">
        <v>69</v>
      </c>
      <c r="C344" s="593" t="s">
        <v>97</v>
      </c>
      <c r="D344" s="593"/>
      <c r="E344" s="593"/>
      <c r="F344" s="593"/>
      <c r="G344" s="593"/>
      <c r="H344" s="593"/>
      <c r="I344" s="593"/>
      <c r="J344" s="593"/>
      <c r="K344" s="593"/>
      <c r="L344" s="446"/>
      <c r="M344" s="446"/>
      <c r="N344" s="605" t="s">
        <v>95</v>
      </c>
      <c r="O344" s="590" t="s">
        <v>107</v>
      </c>
      <c r="P344" s="591"/>
      <c r="Q344" s="591"/>
      <c r="R344" s="585"/>
      <c r="S344" s="584" t="s">
        <v>214</v>
      </c>
      <c r="T344" s="585"/>
      <c r="U344" s="581" t="s">
        <v>6</v>
      </c>
      <c r="V344" s="447"/>
    </row>
    <row r="345" spans="1:22" s="43" customFormat="1" ht="22.5" customHeight="1">
      <c r="A345" s="145" t="s">
        <v>821</v>
      </c>
      <c r="B345" s="607"/>
      <c r="C345" s="593" t="s">
        <v>98</v>
      </c>
      <c r="D345" s="593"/>
      <c r="E345" s="609"/>
      <c r="F345" s="418">
        <v>4</v>
      </c>
      <c r="G345" s="592" t="s">
        <v>99</v>
      </c>
      <c r="H345" s="593"/>
      <c r="I345" s="610" t="s">
        <v>268</v>
      </c>
      <c r="J345" s="602"/>
      <c r="K345" s="611"/>
      <c r="L345" s="446"/>
      <c r="M345" s="410" t="s">
        <v>288</v>
      </c>
      <c r="N345" s="600"/>
      <c r="O345" s="592"/>
      <c r="P345" s="593"/>
      <c r="Q345" s="593"/>
      <c r="R345" s="594"/>
      <c r="S345" s="586"/>
      <c r="T345" s="587"/>
      <c r="U345" s="582"/>
      <c r="V345" s="447"/>
    </row>
    <row r="346" spans="1:22" s="43" customFormat="1" ht="51.75" customHeight="1" thickBot="1">
      <c r="A346" s="145" t="s">
        <v>822</v>
      </c>
      <c r="B346" s="607"/>
      <c r="C346" s="602" t="s">
        <v>96</v>
      </c>
      <c r="D346" s="603"/>
      <c r="E346" s="420" t="s">
        <v>100</v>
      </c>
      <c r="F346" s="415" t="s">
        <v>82</v>
      </c>
      <c r="G346" s="416" t="s">
        <v>81</v>
      </c>
      <c r="H346" s="419" t="s">
        <v>265</v>
      </c>
      <c r="I346" s="415" t="s">
        <v>269</v>
      </c>
      <c r="J346" s="416" t="s">
        <v>620</v>
      </c>
      <c r="K346" s="415" t="s">
        <v>102</v>
      </c>
      <c r="L346" s="446"/>
      <c r="M346" s="409" t="s">
        <v>289</v>
      </c>
      <c r="N346" s="601"/>
      <c r="O346" s="615" t="s">
        <v>108</v>
      </c>
      <c r="P346" s="616"/>
      <c r="Q346" s="617"/>
      <c r="R346" s="448">
        <v>4</v>
      </c>
      <c r="S346" s="588"/>
      <c r="T346" s="589"/>
      <c r="U346" s="583"/>
      <c r="V346" s="447"/>
    </row>
    <row r="347" spans="1:22" s="43" customFormat="1" ht="15.75" customHeight="1">
      <c r="A347" s="145" t="s">
        <v>823</v>
      </c>
      <c r="B347" s="607"/>
      <c r="C347" s="75">
        <v>1</v>
      </c>
      <c r="D347" s="135" t="s">
        <v>350</v>
      </c>
      <c r="E347" s="141">
        <v>0.1</v>
      </c>
      <c r="F347" s="449">
        <v>0</v>
      </c>
      <c r="G347" s="381">
        <v>0</v>
      </c>
      <c r="H347" s="296" t="s">
        <v>624</v>
      </c>
      <c r="I347" s="450" t="s">
        <v>24</v>
      </c>
      <c r="J347" s="451" t="s">
        <v>24</v>
      </c>
      <c r="K347" s="452" t="s">
        <v>582</v>
      </c>
      <c r="L347" s="453"/>
      <c r="M347" s="454" t="s">
        <v>24</v>
      </c>
      <c r="N347" s="599" t="s">
        <v>103</v>
      </c>
      <c r="O347" s="455"/>
      <c r="P347" s="455"/>
      <c r="Q347" s="455"/>
      <c r="R347" s="456"/>
      <c r="S347" s="584" t="s">
        <v>76</v>
      </c>
      <c r="T347" s="591"/>
      <c r="U347" s="585"/>
      <c r="V347" s="457"/>
    </row>
    <row r="348" spans="1:22" s="43" customFormat="1" ht="15.75" customHeight="1" thickBot="1">
      <c r="A348" s="145" t="s">
        <v>824</v>
      </c>
      <c r="B348" s="607"/>
      <c r="C348" s="75">
        <v>2</v>
      </c>
      <c r="D348" s="135" t="s">
        <v>351</v>
      </c>
      <c r="E348" s="141">
        <v>0.4</v>
      </c>
      <c r="F348" s="449">
        <v>7279.71</v>
      </c>
      <c r="G348" s="381">
        <v>83.533333299999995</v>
      </c>
      <c r="H348" s="296">
        <v>87.147366399999996</v>
      </c>
      <c r="I348" s="450" t="s">
        <v>25</v>
      </c>
      <c r="J348" s="451" t="s">
        <v>25</v>
      </c>
      <c r="K348" s="452" t="s">
        <v>6</v>
      </c>
      <c r="L348" s="453"/>
      <c r="M348" s="454" t="s">
        <v>25</v>
      </c>
      <c r="N348" s="600"/>
      <c r="O348" s="458"/>
      <c r="P348" s="457"/>
      <c r="Q348" s="458"/>
      <c r="R348" s="459"/>
      <c r="S348" s="588"/>
      <c r="T348" s="614"/>
      <c r="U348" s="589"/>
      <c r="V348" s="457"/>
    </row>
    <row r="349" spans="1:22" s="43" customFormat="1" ht="15.75" customHeight="1" thickBot="1">
      <c r="A349" s="145" t="s">
        <v>825</v>
      </c>
      <c r="B349" s="607"/>
      <c r="C349" s="75">
        <v>3</v>
      </c>
      <c r="D349" s="135" t="s">
        <v>352</v>
      </c>
      <c r="E349" s="141">
        <v>0.32</v>
      </c>
      <c r="F349" s="449">
        <v>2735.4597999999996</v>
      </c>
      <c r="G349" s="381">
        <v>54.7</v>
      </c>
      <c r="H349" s="296">
        <v>50.0084059</v>
      </c>
      <c r="I349" s="450" t="s">
        <v>24</v>
      </c>
      <c r="J349" s="451" t="s">
        <v>24</v>
      </c>
      <c r="K349" s="452" t="s">
        <v>582</v>
      </c>
      <c r="L349" s="453"/>
      <c r="M349" s="454" t="s">
        <v>25</v>
      </c>
      <c r="N349" s="601"/>
      <c r="O349" s="460"/>
      <c r="P349" s="461"/>
      <c r="Q349" s="462"/>
      <c r="R349" s="463"/>
      <c r="S349" s="464"/>
      <c r="T349" s="464"/>
      <c r="U349" s="465"/>
      <c r="V349" s="447"/>
    </row>
    <row r="350" spans="1:22" s="43" customFormat="1" ht="15.75" customHeight="1">
      <c r="A350" s="145" t="s">
        <v>826</v>
      </c>
      <c r="B350" s="607"/>
      <c r="C350" s="75">
        <v>4</v>
      </c>
      <c r="D350" s="135" t="s">
        <v>353</v>
      </c>
      <c r="E350" s="141">
        <v>0.18</v>
      </c>
      <c r="F350" s="449">
        <v>0</v>
      </c>
      <c r="G350" s="381">
        <v>0</v>
      </c>
      <c r="H350" s="296" t="s">
        <v>624</v>
      </c>
      <c r="I350" s="450" t="s">
        <v>24</v>
      </c>
      <c r="J350" s="451" t="s">
        <v>24</v>
      </c>
      <c r="K350" s="452" t="s">
        <v>582</v>
      </c>
      <c r="L350" s="453"/>
      <c r="M350" s="454" t="s">
        <v>24</v>
      </c>
      <c r="N350" s="407" t="s">
        <v>281</v>
      </c>
      <c r="O350" s="610" t="s">
        <v>266</v>
      </c>
      <c r="P350" s="602"/>
      <c r="Q350" s="602"/>
      <c r="R350" s="603"/>
      <c r="S350" s="447"/>
      <c r="T350" s="447"/>
      <c r="U350" s="466"/>
      <c r="V350" s="447"/>
    </row>
    <row r="351" spans="1:22" s="43" customFormat="1" ht="24.75" customHeight="1">
      <c r="A351" s="145" t="s">
        <v>827</v>
      </c>
      <c r="B351" s="607"/>
      <c r="C351" s="75">
        <v>5</v>
      </c>
      <c r="D351" s="135" t="s">
        <v>582</v>
      </c>
      <c r="E351" s="141" t="s">
        <v>582</v>
      </c>
      <c r="F351" s="449" t="s">
        <v>582</v>
      </c>
      <c r="G351" s="381" t="s">
        <v>582</v>
      </c>
      <c r="H351" s="296" t="s">
        <v>582</v>
      </c>
      <c r="I351" s="450" t="s">
        <v>582</v>
      </c>
      <c r="J351" s="451" t="s">
        <v>582</v>
      </c>
      <c r="K351" s="452" t="s">
        <v>582</v>
      </c>
      <c r="L351" s="453"/>
      <c r="M351" s="454" t="s">
        <v>582</v>
      </c>
      <c r="N351" s="612">
        <v>19</v>
      </c>
      <c r="O351" s="416" t="s">
        <v>109</v>
      </c>
      <c r="P351" s="416" t="s">
        <v>627</v>
      </c>
      <c r="Q351" s="604" t="s">
        <v>260</v>
      </c>
      <c r="R351" s="604"/>
      <c r="S351" s="447"/>
      <c r="T351" s="447"/>
      <c r="U351" s="466"/>
      <c r="V351" s="447"/>
    </row>
    <row r="352" spans="1:22" s="43" customFormat="1" ht="16.5" customHeight="1" thickBot="1">
      <c r="A352" s="145" t="s">
        <v>828</v>
      </c>
      <c r="B352" s="607"/>
      <c r="C352" s="142">
        <v>6</v>
      </c>
      <c r="D352" s="143" t="s">
        <v>582</v>
      </c>
      <c r="E352" s="144" t="s">
        <v>582</v>
      </c>
      <c r="F352" s="382" t="s">
        <v>582</v>
      </c>
      <c r="G352" s="382" t="s">
        <v>582</v>
      </c>
      <c r="H352" s="296" t="s">
        <v>582</v>
      </c>
      <c r="I352" s="450" t="s">
        <v>582</v>
      </c>
      <c r="J352" s="451" t="s">
        <v>582</v>
      </c>
      <c r="K352" s="452" t="s">
        <v>582</v>
      </c>
      <c r="L352" s="453"/>
      <c r="M352" s="454" t="s">
        <v>582</v>
      </c>
      <c r="N352" s="613"/>
      <c r="O352" s="412">
        <v>6</v>
      </c>
      <c r="P352" s="470">
        <v>73.4739048</v>
      </c>
      <c r="Q352" s="597">
        <v>72.451192199999994</v>
      </c>
      <c r="R352" s="597"/>
      <c r="S352" s="447"/>
      <c r="T352" s="447"/>
      <c r="U352" s="466"/>
      <c r="V352" s="447"/>
    </row>
    <row r="353" spans="1:22" s="43" customFormat="1" ht="16.5" customHeight="1" thickBot="1">
      <c r="A353" s="145" t="s">
        <v>829</v>
      </c>
      <c r="B353" s="608"/>
      <c r="C353" s="595"/>
      <c r="D353" s="596"/>
      <c r="E353" s="596"/>
      <c r="F353" s="380"/>
      <c r="G353" s="379"/>
      <c r="H353" s="596" t="s">
        <v>104</v>
      </c>
      <c r="I353" s="596"/>
      <c r="J353" s="596"/>
      <c r="K353" s="467" t="s">
        <v>6</v>
      </c>
      <c r="L353" s="468"/>
      <c r="M353" s="467"/>
      <c r="N353" s="406"/>
      <c r="O353" s="408"/>
      <c r="P353" s="408"/>
      <c r="Q353" s="408"/>
      <c r="R353" s="408"/>
      <c r="S353" s="408"/>
      <c r="T353" s="413"/>
      <c r="U353" s="414"/>
      <c r="V353" s="447"/>
    </row>
    <row r="354" spans="1:22" ht="25" customHeight="1">
      <c r="V354" s="41"/>
    </row>
    <row r="355" spans="1:22" ht="25" customHeight="1">
      <c r="V355" s="41"/>
    </row>
    <row r="356" spans="1:22" ht="25" customHeight="1">
      <c r="V356" s="41"/>
    </row>
    <row r="357" spans="1:22" ht="25" customHeight="1">
      <c r="V357" s="41"/>
    </row>
    <row r="358" spans="1:22" s="52" customFormat="1" ht="24" thickBot="1">
      <c r="A358" s="429">
        <v>22</v>
      </c>
      <c r="B358" s="618" t="s">
        <v>51</v>
      </c>
      <c r="C358" s="618"/>
      <c r="D358" s="618"/>
      <c r="E358" s="430">
        <v>22</v>
      </c>
      <c r="F358" s="431" t="s">
        <v>304</v>
      </c>
      <c r="G358" s="432"/>
      <c r="H358" s="432"/>
      <c r="I358" s="431"/>
      <c r="J358" s="431"/>
      <c r="K358" s="433"/>
      <c r="L358" s="433"/>
      <c r="M358" s="433"/>
      <c r="N358" s="432"/>
      <c r="O358" s="432"/>
      <c r="P358" s="434"/>
      <c r="Q358" s="434"/>
      <c r="R358" s="434"/>
      <c r="S358" s="434"/>
      <c r="T358" s="435"/>
    </row>
    <row r="359" spans="1:22" s="40" customFormat="1" ht="15.75" customHeight="1">
      <c r="A359" s="436"/>
      <c r="B359" s="624" t="s">
        <v>57</v>
      </c>
      <c r="C359" s="421" t="s">
        <v>58</v>
      </c>
      <c r="D359" s="334" t="s">
        <v>17</v>
      </c>
      <c r="E359" s="334"/>
      <c r="F359" s="334" t="s">
        <v>59</v>
      </c>
      <c r="G359" s="335"/>
      <c r="H359" s="619" t="s">
        <v>60</v>
      </c>
      <c r="I359" s="619" t="s">
        <v>18</v>
      </c>
      <c r="J359" s="619" t="s">
        <v>61</v>
      </c>
      <c r="K359" s="619" t="s">
        <v>62</v>
      </c>
      <c r="L359" s="421"/>
      <c r="M359" s="619" t="s">
        <v>63</v>
      </c>
      <c r="N359" s="620" t="s">
        <v>64</v>
      </c>
      <c r="O359" s="619" t="s">
        <v>216</v>
      </c>
      <c r="P359" s="622" t="s">
        <v>65</v>
      </c>
      <c r="Q359" s="623"/>
      <c r="R359" s="557" t="s">
        <v>279</v>
      </c>
      <c r="S359" s="626" t="s">
        <v>280</v>
      </c>
      <c r="T359" s="574" t="s">
        <v>22</v>
      </c>
      <c r="U359" s="575"/>
      <c r="V359" s="437"/>
    </row>
    <row r="360" spans="1:22" s="40" customFormat="1" ht="100" customHeight="1">
      <c r="A360" s="436"/>
      <c r="B360" s="625"/>
      <c r="C360" s="416" t="s">
        <v>66</v>
      </c>
      <c r="D360" s="336" t="s">
        <v>3</v>
      </c>
      <c r="E360" s="336" t="s">
        <v>19</v>
      </c>
      <c r="F360" s="336" t="s">
        <v>67</v>
      </c>
      <c r="G360" s="337" t="s">
        <v>68</v>
      </c>
      <c r="H360" s="604"/>
      <c r="I360" s="604"/>
      <c r="J360" s="604"/>
      <c r="K360" s="604"/>
      <c r="L360" s="416"/>
      <c r="M360" s="604"/>
      <c r="N360" s="621"/>
      <c r="O360" s="604"/>
      <c r="P360" s="416" t="s">
        <v>213</v>
      </c>
      <c r="Q360" s="336" t="s">
        <v>83</v>
      </c>
      <c r="R360" s="558"/>
      <c r="S360" s="627"/>
      <c r="T360" s="576"/>
      <c r="U360" s="577"/>
      <c r="V360" s="437"/>
    </row>
    <row r="361" spans="1:22" s="40" customFormat="1" ht="13">
      <c r="A361" s="436"/>
      <c r="B361" s="53"/>
      <c r="C361" s="54"/>
      <c r="D361" s="54"/>
      <c r="E361" s="54"/>
      <c r="F361" s="54"/>
      <c r="G361" s="54"/>
      <c r="H361" s="54"/>
      <c r="I361" s="54"/>
      <c r="J361" s="54"/>
      <c r="K361" s="54"/>
      <c r="L361" s="54"/>
      <c r="M361" s="54"/>
      <c r="N361" s="54"/>
      <c r="O361" s="54"/>
      <c r="P361" s="54"/>
      <c r="Q361" s="54"/>
      <c r="R361" s="438"/>
      <c r="S361" s="439"/>
      <c r="T361" s="440"/>
      <c r="U361" s="55"/>
    </row>
    <row r="362" spans="1:22" s="58" customFormat="1" ht="15.75" customHeight="1">
      <c r="A362" s="441" t="s">
        <v>830</v>
      </c>
      <c r="B362" s="56">
        <v>1</v>
      </c>
      <c r="C362" s="349" t="s">
        <v>417</v>
      </c>
      <c r="D362" s="349"/>
      <c r="E362" s="349" t="s">
        <v>418</v>
      </c>
      <c r="F362" s="349" t="s">
        <v>376</v>
      </c>
      <c r="G362" s="350">
        <v>0.5</v>
      </c>
      <c r="H362" s="350" t="s">
        <v>25</v>
      </c>
      <c r="I362" s="351" t="s">
        <v>355</v>
      </c>
      <c r="J362" s="352">
        <v>38895</v>
      </c>
      <c r="K362" s="389"/>
      <c r="L362" s="390">
        <v>221</v>
      </c>
      <c r="M362" s="352">
        <v>40055</v>
      </c>
      <c r="N362" s="365">
        <v>38.700000000000003</v>
      </c>
      <c r="O362" s="355">
        <v>8763.32</v>
      </c>
      <c r="P362" s="274">
        <v>4381.66</v>
      </c>
      <c r="Q362" s="442">
        <v>4381.66</v>
      </c>
      <c r="R362" s="391" t="s">
        <v>240</v>
      </c>
      <c r="S362" s="391" t="s">
        <v>283</v>
      </c>
      <c r="T362" s="578"/>
      <c r="U362" s="579"/>
      <c r="V362" s="443"/>
    </row>
    <row r="363" spans="1:22" s="58" customFormat="1" ht="15.75" customHeight="1">
      <c r="A363" s="441" t="s">
        <v>831</v>
      </c>
      <c r="B363" s="56">
        <v>2</v>
      </c>
      <c r="C363" s="353" t="s">
        <v>419</v>
      </c>
      <c r="D363" s="353"/>
      <c r="E363" s="353" t="s">
        <v>420</v>
      </c>
      <c r="F363" s="353" t="s">
        <v>376</v>
      </c>
      <c r="G363" s="469">
        <v>0.33329999999999999</v>
      </c>
      <c r="H363" s="350" t="s">
        <v>25</v>
      </c>
      <c r="I363" s="351" t="s">
        <v>355</v>
      </c>
      <c r="J363" s="352">
        <v>38769</v>
      </c>
      <c r="K363" s="389"/>
      <c r="L363" s="390">
        <v>222</v>
      </c>
      <c r="M363" s="352">
        <v>39434</v>
      </c>
      <c r="N363" s="365">
        <v>22.2</v>
      </c>
      <c r="O363" s="355">
        <v>4216.22</v>
      </c>
      <c r="P363" s="274">
        <v>1405.266126</v>
      </c>
      <c r="Q363" s="442">
        <v>1405.266126</v>
      </c>
      <c r="R363" s="391" t="s">
        <v>240</v>
      </c>
      <c r="S363" s="391" t="s">
        <v>283</v>
      </c>
      <c r="T363" s="578"/>
      <c r="U363" s="579"/>
      <c r="V363" s="443"/>
    </row>
    <row r="364" spans="1:22" s="58" customFormat="1" ht="15.75" customHeight="1">
      <c r="A364" s="441" t="s">
        <v>832</v>
      </c>
      <c r="B364" s="59">
        <v>3</v>
      </c>
      <c r="C364" s="349" t="s">
        <v>421</v>
      </c>
      <c r="D364" s="349"/>
      <c r="E364" s="349" t="s">
        <v>422</v>
      </c>
      <c r="F364" s="349" t="s">
        <v>390</v>
      </c>
      <c r="G364" s="350">
        <v>1</v>
      </c>
      <c r="H364" s="350" t="s">
        <v>25</v>
      </c>
      <c r="I364" s="351" t="s">
        <v>355</v>
      </c>
      <c r="J364" s="352">
        <v>40101</v>
      </c>
      <c r="K364" s="389"/>
      <c r="L364" s="390">
        <v>223</v>
      </c>
      <c r="M364" s="352">
        <v>41606</v>
      </c>
      <c r="N364" s="365">
        <v>50.2</v>
      </c>
      <c r="O364" s="355">
        <v>1513.87</v>
      </c>
      <c r="P364" s="274">
        <v>1513.87</v>
      </c>
      <c r="Q364" s="442">
        <v>1513.87</v>
      </c>
      <c r="R364" s="391" t="s">
        <v>240</v>
      </c>
      <c r="S364" s="391" t="s">
        <v>283</v>
      </c>
      <c r="T364" s="578"/>
      <c r="U364" s="579"/>
      <c r="V364" s="443"/>
    </row>
    <row r="365" spans="1:22" s="58" customFormat="1" ht="15.75" customHeight="1">
      <c r="A365" s="441" t="s">
        <v>833</v>
      </c>
      <c r="B365" s="68">
        <v>4</v>
      </c>
      <c r="C365" s="354" t="s">
        <v>423</v>
      </c>
      <c r="D365" s="354"/>
      <c r="E365" s="354" t="s">
        <v>424</v>
      </c>
      <c r="F365" s="354" t="s">
        <v>390</v>
      </c>
      <c r="G365" s="350">
        <v>1</v>
      </c>
      <c r="H365" s="350" t="s">
        <v>25</v>
      </c>
      <c r="I365" s="351" t="s">
        <v>355</v>
      </c>
      <c r="J365" s="352">
        <v>37637</v>
      </c>
      <c r="K365" s="389"/>
      <c r="L365" s="390">
        <v>224</v>
      </c>
      <c r="M365" s="352">
        <v>37818</v>
      </c>
      <c r="N365" s="365">
        <v>6.0666666999999999</v>
      </c>
      <c r="O365" s="355">
        <v>149.86000000000001</v>
      </c>
      <c r="P365" s="274">
        <v>149.86000000000001</v>
      </c>
      <c r="Q365" s="442">
        <v>149.86000000000001</v>
      </c>
      <c r="R365" s="391" t="s">
        <v>240</v>
      </c>
      <c r="S365" s="391" t="s">
        <v>283</v>
      </c>
      <c r="T365" s="578"/>
      <c r="U365" s="579"/>
      <c r="V365" s="443"/>
    </row>
    <row r="366" spans="1:22" s="58" customFormat="1" ht="15.75" customHeight="1">
      <c r="A366" s="441" t="s">
        <v>834</v>
      </c>
      <c r="B366" s="68">
        <v>5</v>
      </c>
      <c r="C366" s="354" t="s">
        <v>425</v>
      </c>
      <c r="D366" s="354"/>
      <c r="E366" s="354" t="s">
        <v>426</v>
      </c>
      <c r="F366" s="354" t="s">
        <v>376</v>
      </c>
      <c r="G366" s="350">
        <v>0.5</v>
      </c>
      <c r="H366" s="350" t="s">
        <v>24</v>
      </c>
      <c r="I366" s="351" t="s">
        <v>354</v>
      </c>
      <c r="J366" s="352">
        <v>39694</v>
      </c>
      <c r="K366" s="389"/>
      <c r="L366" s="390">
        <v>225</v>
      </c>
      <c r="M366" s="352">
        <v>40283</v>
      </c>
      <c r="N366" s="365" t="s">
        <v>582</v>
      </c>
      <c r="O366" s="355">
        <v>6090.53</v>
      </c>
      <c r="P366" s="274">
        <v>3045.2649999999999</v>
      </c>
      <c r="Q366" s="442" t="s">
        <v>582</v>
      </c>
      <c r="R366" s="391" t="s">
        <v>239</v>
      </c>
      <c r="S366" s="391" t="s">
        <v>284</v>
      </c>
      <c r="T366" s="578"/>
      <c r="U366" s="579"/>
      <c r="V366" s="443"/>
    </row>
    <row r="367" spans="1:22" s="58" customFormat="1" ht="15.75" customHeight="1">
      <c r="A367" s="441" t="s">
        <v>835</v>
      </c>
      <c r="B367" s="68">
        <v>6</v>
      </c>
      <c r="C367" s="354" t="s">
        <v>427</v>
      </c>
      <c r="D367" s="354"/>
      <c r="E367" s="354" t="s">
        <v>428</v>
      </c>
      <c r="F367" s="354" t="s">
        <v>390</v>
      </c>
      <c r="G367" s="350">
        <v>1</v>
      </c>
      <c r="H367" s="350" t="s">
        <v>25</v>
      </c>
      <c r="I367" s="351" t="s">
        <v>354</v>
      </c>
      <c r="J367" s="352">
        <v>38681</v>
      </c>
      <c r="K367" s="389"/>
      <c r="L367" s="390">
        <v>226</v>
      </c>
      <c r="M367" s="352">
        <v>39777</v>
      </c>
      <c r="N367" s="365">
        <v>36.566666699999999</v>
      </c>
      <c r="O367" s="355">
        <v>4792.67</v>
      </c>
      <c r="P367" s="274">
        <v>4792.67</v>
      </c>
      <c r="Q367" s="442">
        <v>4792.67</v>
      </c>
      <c r="R367" s="391" t="s">
        <v>240</v>
      </c>
      <c r="S367" s="391" t="s">
        <v>283</v>
      </c>
      <c r="T367" s="578"/>
      <c r="U367" s="579"/>
      <c r="V367" s="443"/>
    </row>
    <row r="368" spans="1:22" s="58" customFormat="1" ht="15.75" customHeight="1">
      <c r="A368" s="441" t="s">
        <v>836</v>
      </c>
      <c r="B368" s="68">
        <v>7</v>
      </c>
      <c r="C368" s="354"/>
      <c r="D368" s="354"/>
      <c r="E368" s="354"/>
      <c r="F368" s="354"/>
      <c r="G368" s="350"/>
      <c r="H368" s="350"/>
      <c r="I368" s="351"/>
      <c r="J368" s="352"/>
      <c r="K368" s="389" t="s">
        <v>582</v>
      </c>
      <c r="L368" s="390">
        <v>227</v>
      </c>
      <c r="M368" s="352"/>
      <c r="N368" s="365" t="s">
        <v>582</v>
      </c>
      <c r="O368" s="355"/>
      <c r="P368" s="57" t="s">
        <v>582</v>
      </c>
      <c r="Q368" s="442" t="s">
        <v>582</v>
      </c>
      <c r="R368" s="391"/>
      <c r="S368" s="391"/>
      <c r="T368" s="578"/>
      <c r="U368" s="579"/>
      <c r="V368" s="443"/>
    </row>
    <row r="369" spans="1:22" s="58" customFormat="1" ht="15.75" customHeight="1">
      <c r="A369" s="441" t="s">
        <v>837</v>
      </c>
      <c r="B369" s="68">
        <v>8</v>
      </c>
      <c r="C369" s="354"/>
      <c r="D369" s="354"/>
      <c r="E369" s="354"/>
      <c r="F369" s="354"/>
      <c r="G369" s="350"/>
      <c r="H369" s="350"/>
      <c r="I369" s="351"/>
      <c r="J369" s="352"/>
      <c r="K369" s="389" t="s">
        <v>582</v>
      </c>
      <c r="L369" s="390">
        <v>228</v>
      </c>
      <c r="M369" s="352"/>
      <c r="N369" s="365" t="s">
        <v>582</v>
      </c>
      <c r="O369" s="356"/>
      <c r="P369" s="57" t="s">
        <v>582</v>
      </c>
      <c r="Q369" s="442" t="s">
        <v>582</v>
      </c>
      <c r="R369" s="391"/>
      <c r="S369" s="391"/>
      <c r="T369" s="578"/>
      <c r="U369" s="579"/>
      <c r="V369" s="443"/>
    </row>
    <row r="370" spans="1:22" s="58" customFormat="1" ht="15.75" customHeight="1">
      <c r="A370" s="441" t="s">
        <v>838</v>
      </c>
      <c r="B370" s="68">
        <v>9</v>
      </c>
      <c r="C370" s="354"/>
      <c r="D370" s="354"/>
      <c r="E370" s="354"/>
      <c r="F370" s="354"/>
      <c r="G370" s="350"/>
      <c r="H370" s="350"/>
      <c r="I370" s="351"/>
      <c r="J370" s="352"/>
      <c r="K370" s="389" t="s">
        <v>582</v>
      </c>
      <c r="L370" s="390">
        <v>229</v>
      </c>
      <c r="M370" s="352"/>
      <c r="N370" s="365" t="s">
        <v>582</v>
      </c>
      <c r="O370" s="356"/>
      <c r="P370" s="57" t="s">
        <v>582</v>
      </c>
      <c r="Q370" s="442" t="s">
        <v>582</v>
      </c>
      <c r="R370" s="391"/>
      <c r="S370" s="391"/>
      <c r="T370" s="578"/>
      <c r="U370" s="579"/>
      <c r="V370" s="443"/>
    </row>
    <row r="371" spans="1:22" s="58" customFormat="1" ht="15.75" customHeight="1">
      <c r="A371" s="441" t="s">
        <v>839</v>
      </c>
      <c r="B371" s="68">
        <v>10</v>
      </c>
      <c r="C371" s="354"/>
      <c r="D371" s="354"/>
      <c r="E371" s="354"/>
      <c r="F371" s="354"/>
      <c r="G371" s="350"/>
      <c r="H371" s="350"/>
      <c r="I371" s="351"/>
      <c r="J371" s="352"/>
      <c r="K371" s="389" t="s">
        <v>582</v>
      </c>
      <c r="L371" s="390">
        <v>230</v>
      </c>
      <c r="M371" s="352"/>
      <c r="N371" s="365" t="s">
        <v>582</v>
      </c>
      <c r="O371" s="356"/>
      <c r="P371" s="57" t="s">
        <v>582</v>
      </c>
      <c r="Q371" s="442" t="s">
        <v>582</v>
      </c>
      <c r="R371" s="391"/>
      <c r="S371" s="391"/>
      <c r="T371" s="578"/>
      <c r="U371" s="579"/>
      <c r="V371" s="443"/>
    </row>
    <row r="372" spans="1:22" s="40" customFormat="1" ht="13">
      <c r="A372" s="436"/>
      <c r="B372" s="60"/>
      <c r="C372" s="61"/>
      <c r="D372" s="61"/>
      <c r="E372" s="61"/>
      <c r="F372" s="61"/>
      <c r="G372" s="61"/>
      <c r="H372" s="61"/>
      <c r="I372" s="61"/>
      <c r="J372" s="61"/>
      <c r="K372" s="61"/>
      <c r="L372" s="61"/>
      <c r="M372" s="61"/>
      <c r="N372" s="319"/>
      <c r="O372" s="61"/>
      <c r="P372" s="61"/>
      <c r="Q372" s="319"/>
      <c r="R372" s="61"/>
      <c r="S372" s="61"/>
      <c r="T372" s="62"/>
      <c r="U372" s="63"/>
    </row>
    <row r="373" spans="1:22" s="40" customFormat="1" ht="17.25" customHeight="1" thickBot="1">
      <c r="A373" s="444"/>
      <c r="B373" s="342"/>
      <c r="C373" s="343"/>
      <c r="D373" s="343"/>
      <c r="E373" s="343"/>
      <c r="F373" s="343"/>
      <c r="G373" s="343"/>
      <c r="H373" s="343"/>
      <c r="I373" s="343"/>
      <c r="J373" s="343"/>
      <c r="K373" s="343"/>
      <c r="L373" s="343"/>
      <c r="M373" s="343"/>
      <c r="N373" s="344"/>
      <c r="O373" s="343"/>
      <c r="P373" s="343"/>
      <c r="Q373" s="345"/>
      <c r="R373" s="345"/>
      <c r="S373" s="346"/>
      <c r="T373" s="347"/>
      <c r="U373" s="348"/>
      <c r="V373" s="440"/>
    </row>
    <row r="374" spans="1:22" ht="17.25" customHeight="1">
      <c r="B374" s="65"/>
      <c r="C374" s="65"/>
      <c r="D374" s="65"/>
      <c r="E374" s="65"/>
      <c r="F374" s="65"/>
      <c r="G374" s="67"/>
      <c r="H374" s="67"/>
      <c r="I374" s="67"/>
      <c r="J374" s="67"/>
      <c r="K374" s="67"/>
      <c r="L374" s="67"/>
      <c r="M374" s="67"/>
      <c r="N374" s="67"/>
      <c r="O374" s="67"/>
      <c r="P374" s="67"/>
      <c r="Q374" s="67"/>
      <c r="R374" s="67"/>
      <c r="S374" s="67"/>
      <c r="T374" s="67"/>
      <c r="U374" s="67"/>
      <c r="V374" s="67"/>
    </row>
    <row r="375" spans="1:22" s="40" customFormat="1" ht="16.5" customHeight="1" thickBot="1">
      <c r="A375" s="436"/>
      <c r="B375" s="598" t="s">
        <v>72</v>
      </c>
      <c r="C375" s="598"/>
      <c r="D375" s="598"/>
      <c r="E375" s="598"/>
      <c r="F375" s="598"/>
      <c r="G375" s="598"/>
      <c r="H375" s="598"/>
      <c r="I375" s="598"/>
      <c r="J375" s="598"/>
      <c r="K375" s="598"/>
      <c r="L375" s="598"/>
      <c r="M375" s="598"/>
      <c r="N375" s="598"/>
      <c r="O375" s="598"/>
      <c r="P375" s="598"/>
      <c r="Q375" s="598"/>
      <c r="R375" s="598"/>
      <c r="S375" s="598"/>
      <c r="T375" s="598"/>
      <c r="U375" s="598"/>
      <c r="V375" s="445"/>
    </row>
    <row r="376" spans="1:22" s="43" customFormat="1" ht="22.5" customHeight="1">
      <c r="A376" s="145" t="s">
        <v>840</v>
      </c>
      <c r="B376" s="606" t="s">
        <v>69</v>
      </c>
      <c r="C376" s="593" t="s">
        <v>97</v>
      </c>
      <c r="D376" s="593"/>
      <c r="E376" s="593"/>
      <c r="F376" s="593"/>
      <c r="G376" s="593"/>
      <c r="H376" s="593"/>
      <c r="I376" s="593"/>
      <c r="J376" s="593"/>
      <c r="K376" s="593"/>
      <c r="L376" s="446"/>
      <c r="M376" s="446"/>
      <c r="N376" s="605" t="s">
        <v>95</v>
      </c>
      <c r="O376" s="590" t="s">
        <v>107</v>
      </c>
      <c r="P376" s="591"/>
      <c r="Q376" s="591"/>
      <c r="R376" s="585"/>
      <c r="S376" s="584" t="s">
        <v>214</v>
      </c>
      <c r="T376" s="585"/>
      <c r="U376" s="581" t="s">
        <v>215</v>
      </c>
      <c r="V376" s="447"/>
    </row>
    <row r="377" spans="1:22" s="43" customFormat="1" ht="22.5" customHeight="1">
      <c r="A377" s="145" t="s">
        <v>841</v>
      </c>
      <c r="B377" s="607"/>
      <c r="C377" s="593" t="s">
        <v>98</v>
      </c>
      <c r="D377" s="593"/>
      <c r="E377" s="609"/>
      <c r="F377" s="418">
        <v>2</v>
      </c>
      <c r="G377" s="592" t="s">
        <v>99</v>
      </c>
      <c r="H377" s="593"/>
      <c r="I377" s="610" t="s">
        <v>268</v>
      </c>
      <c r="J377" s="602"/>
      <c r="K377" s="611"/>
      <c r="L377" s="446"/>
      <c r="M377" s="410" t="s">
        <v>288</v>
      </c>
      <c r="N377" s="600"/>
      <c r="O377" s="592"/>
      <c r="P377" s="593"/>
      <c r="Q377" s="593"/>
      <c r="R377" s="594"/>
      <c r="S377" s="586"/>
      <c r="T377" s="587"/>
      <c r="U377" s="582"/>
      <c r="V377" s="447"/>
    </row>
    <row r="378" spans="1:22" s="43" customFormat="1" ht="51.75" customHeight="1" thickBot="1">
      <c r="A378" s="145" t="s">
        <v>842</v>
      </c>
      <c r="B378" s="607"/>
      <c r="C378" s="602" t="s">
        <v>96</v>
      </c>
      <c r="D378" s="603"/>
      <c r="E378" s="420" t="s">
        <v>100</v>
      </c>
      <c r="F378" s="415" t="s">
        <v>82</v>
      </c>
      <c r="G378" s="416" t="s">
        <v>81</v>
      </c>
      <c r="H378" s="419" t="s">
        <v>265</v>
      </c>
      <c r="I378" s="415" t="s">
        <v>269</v>
      </c>
      <c r="J378" s="416" t="s">
        <v>620</v>
      </c>
      <c r="K378" s="415" t="s">
        <v>102</v>
      </c>
      <c r="L378" s="446"/>
      <c r="M378" s="409" t="s">
        <v>289</v>
      </c>
      <c r="N378" s="601"/>
      <c r="O378" s="615" t="s">
        <v>108</v>
      </c>
      <c r="P378" s="616"/>
      <c r="Q378" s="617"/>
      <c r="R378" s="448">
        <v>5</v>
      </c>
      <c r="S378" s="588"/>
      <c r="T378" s="589"/>
      <c r="U378" s="583"/>
      <c r="V378" s="447"/>
    </row>
    <row r="379" spans="1:22" s="43" customFormat="1" ht="15.75" customHeight="1">
      <c r="A379" s="145" t="s">
        <v>843</v>
      </c>
      <c r="B379" s="607"/>
      <c r="C379" s="75">
        <v>1</v>
      </c>
      <c r="D379" s="135" t="s">
        <v>354</v>
      </c>
      <c r="E379" s="141">
        <v>0.5</v>
      </c>
      <c r="F379" s="449">
        <v>4792.67</v>
      </c>
      <c r="G379" s="381">
        <v>36.566666699999999</v>
      </c>
      <c r="H379" s="296">
        <v>131.0666362</v>
      </c>
      <c r="I379" s="450" t="s">
        <v>25</v>
      </c>
      <c r="J379" s="451" t="s">
        <v>25</v>
      </c>
      <c r="K379" s="452" t="s">
        <v>6</v>
      </c>
      <c r="L379" s="453"/>
      <c r="M379" s="454" t="s">
        <v>25</v>
      </c>
      <c r="N379" s="599" t="s">
        <v>103</v>
      </c>
      <c r="O379" s="455"/>
      <c r="P379" s="455"/>
      <c r="Q379" s="455"/>
      <c r="R379" s="456"/>
      <c r="S379" s="584" t="s">
        <v>76</v>
      </c>
      <c r="T379" s="591"/>
      <c r="U379" s="585"/>
      <c r="V379" s="457"/>
    </row>
    <row r="380" spans="1:22" s="43" customFormat="1" ht="15.75" customHeight="1" thickBot="1">
      <c r="A380" s="145" t="s">
        <v>844</v>
      </c>
      <c r="B380" s="607"/>
      <c r="C380" s="75">
        <v>2</v>
      </c>
      <c r="D380" s="135" t="s">
        <v>355</v>
      </c>
      <c r="E380" s="141">
        <v>0.5</v>
      </c>
      <c r="F380" s="449">
        <v>7450.6561259999999</v>
      </c>
      <c r="G380" s="381">
        <v>117.16666670000001</v>
      </c>
      <c r="H380" s="296">
        <v>63.590237199999997</v>
      </c>
      <c r="I380" s="450" t="s">
        <v>24</v>
      </c>
      <c r="J380" s="451" t="s">
        <v>25</v>
      </c>
      <c r="K380" s="452" t="s">
        <v>582</v>
      </c>
      <c r="L380" s="453"/>
      <c r="M380" s="454" t="s">
        <v>25</v>
      </c>
      <c r="N380" s="600"/>
      <c r="O380" s="458"/>
      <c r="P380" s="457"/>
      <c r="Q380" s="458"/>
      <c r="R380" s="459"/>
      <c r="S380" s="588"/>
      <c r="T380" s="614"/>
      <c r="U380" s="589"/>
      <c r="V380" s="457"/>
    </row>
    <row r="381" spans="1:22" s="43" customFormat="1" ht="15.75" customHeight="1" thickBot="1">
      <c r="A381" s="145" t="s">
        <v>845</v>
      </c>
      <c r="B381" s="607"/>
      <c r="C381" s="75">
        <v>3</v>
      </c>
      <c r="D381" s="135" t="s">
        <v>582</v>
      </c>
      <c r="E381" s="141" t="s">
        <v>582</v>
      </c>
      <c r="F381" s="449" t="s">
        <v>582</v>
      </c>
      <c r="G381" s="381" t="s">
        <v>582</v>
      </c>
      <c r="H381" s="296" t="s">
        <v>582</v>
      </c>
      <c r="I381" s="450" t="s">
        <v>582</v>
      </c>
      <c r="J381" s="451" t="s">
        <v>582</v>
      </c>
      <c r="K381" s="452" t="s">
        <v>582</v>
      </c>
      <c r="L381" s="453"/>
      <c r="M381" s="454" t="s">
        <v>582</v>
      </c>
      <c r="N381" s="601"/>
      <c r="O381" s="460"/>
      <c r="P381" s="461"/>
      <c r="Q381" s="462"/>
      <c r="R381" s="463"/>
      <c r="S381" s="464"/>
      <c r="T381" s="464"/>
      <c r="U381" s="465"/>
      <c r="V381" s="447"/>
    </row>
    <row r="382" spans="1:22" s="43" customFormat="1" ht="15.75" customHeight="1">
      <c r="A382" s="145" t="s">
        <v>846</v>
      </c>
      <c r="B382" s="607"/>
      <c r="C382" s="75">
        <v>4</v>
      </c>
      <c r="D382" s="135" t="s">
        <v>582</v>
      </c>
      <c r="E382" s="141" t="s">
        <v>582</v>
      </c>
      <c r="F382" s="449" t="s">
        <v>582</v>
      </c>
      <c r="G382" s="381" t="s">
        <v>582</v>
      </c>
      <c r="H382" s="296" t="s">
        <v>582</v>
      </c>
      <c r="I382" s="450" t="s">
        <v>582</v>
      </c>
      <c r="J382" s="451" t="s">
        <v>582</v>
      </c>
      <c r="K382" s="452" t="s">
        <v>582</v>
      </c>
      <c r="L382" s="453"/>
      <c r="M382" s="454" t="s">
        <v>582</v>
      </c>
      <c r="N382" s="407" t="s">
        <v>281</v>
      </c>
      <c r="O382" s="610" t="s">
        <v>266</v>
      </c>
      <c r="P382" s="602"/>
      <c r="Q382" s="602"/>
      <c r="R382" s="603"/>
      <c r="S382" s="447"/>
      <c r="T382" s="447"/>
      <c r="U382" s="466"/>
      <c r="V382" s="447"/>
    </row>
    <row r="383" spans="1:22" s="43" customFormat="1" ht="24.75" customHeight="1">
      <c r="A383" s="145" t="s">
        <v>847</v>
      </c>
      <c r="B383" s="607"/>
      <c r="C383" s="75">
        <v>5</v>
      </c>
      <c r="D383" s="135" t="s">
        <v>582</v>
      </c>
      <c r="E383" s="141" t="s">
        <v>582</v>
      </c>
      <c r="F383" s="449" t="s">
        <v>582</v>
      </c>
      <c r="G383" s="381" t="s">
        <v>582</v>
      </c>
      <c r="H383" s="296" t="s">
        <v>582</v>
      </c>
      <c r="I383" s="450" t="s">
        <v>582</v>
      </c>
      <c r="J383" s="451" t="s">
        <v>582</v>
      </c>
      <c r="K383" s="452" t="s">
        <v>582</v>
      </c>
      <c r="L383" s="453"/>
      <c r="M383" s="454" t="s">
        <v>582</v>
      </c>
      <c r="N383" s="612">
        <v>22</v>
      </c>
      <c r="O383" s="416" t="s">
        <v>109</v>
      </c>
      <c r="P383" s="416" t="s">
        <v>627</v>
      </c>
      <c r="Q383" s="604" t="s">
        <v>260</v>
      </c>
      <c r="R383" s="604"/>
      <c r="S383" s="447"/>
      <c r="T383" s="447"/>
      <c r="U383" s="466"/>
      <c r="V383" s="447"/>
    </row>
    <row r="384" spans="1:22" s="43" customFormat="1" ht="16.5" customHeight="1" thickBot="1">
      <c r="A384" s="145" t="s">
        <v>848</v>
      </c>
      <c r="B384" s="607"/>
      <c r="C384" s="142">
        <v>6</v>
      </c>
      <c r="D384" s="143" t="s">
        <v>582</v>
      </c>
      <c r="E384" s="144" t="s">
        <v>582</v>
      </c>
      <c r="F384" s="382" t="s">
        <v>582</v>
      </c>
      <c r="G384" s="382" t="s">
        <v>582</v>
      </c>
      <c r="H384" s="296" t="s">
        <v>582</v>
      </c>
      <c r="I384" s="450" t="s">
        <v>582</v>
      </c>
      <c r="J384" s="451" t="s">
        <v>582</v>
      </c>
      <c r="K384" s="452" t="s">
        <v>582</v>
      </c>
      <c r="L384" s="453"/>
      <c r="M384" s="454" t="s">
        <v>582</v>
      </c>
      <c r="N384" s="613"/>
      <c r="O384" s="412">
        <v>6</v>
      </c>
      <c r="P384" s="470">
        <v>73.4739048</v>
      </c>
      <c r="Q384" s="597">
        <v>0</v>
      </c>
      <c r="R384" s="597"/>
      <c r="S384" s="447"/>
      <c r="T384" s="447"/>
      <c r="U384" s="466"/>
      <c r="V384" s="447"/>
    </row>
    <row r="385" spans="1:22" s="43" customFormat="1" ht="16.5" customHeight="1" thickBot="1">
      <c r="A385" s="145" t="s">
        <v>849</v>
      </c>
      <c r="B385" s="608"/>
      <c r="C385" s="595"/>
      <c r="D385" s="596"/>
      <c r="E385" s="596"/>
      <c r="F385" s="380"/>
      <c r="G385" s="379"/>
      <c r="H385" s="596" t="s">
        <v>104</v>
      </c>
      <c r="I385" s="596"/>
      <c r="J385" s="596"/>
      <c r="K385" s="467" t="s">
        <v>6</v>
      </c>
      <c r="L385" s="468"/>
      <c r="M385" s="467"/>
      <c r="N385" s="406"/>
      <c r="O385" s="408"/>
      <c r="P385" s="408"/>
      <c r="Q385" s="408"/>
      <c r="R385" s="408"/>
      <c r="S385" s="408"/>
      <c r="T385" s="413"/>
      <c r="U385" s="414"/>
      <c r="V385" s="447"/>
    </row>
    <row r="386" spans="1:22" ht="25" customHeight="1">
      <c r="V386" s="41"/>
    </row>
    <row r="387" spans="1:22" ht="25" customHeight="1">
      <c r="V387" s="41"/>
    </row>
    <row r="388" spans="1:22" ht="25" customHeight="1">
      <c r="V388" s="41"/>
    </row>
    <row r="389" spans="1:22" s="52" customFormat="1" ht="23">
      <c r="A389" s="429">
        <v>24</v>
      </c>
      <c r="B389" s="618" t="s">
        <v>51</v>
      </c>
      <c r="C389" s="618"/>
      <c r="D389" s="618"/>
      <c r="E389" s="430">
        <v>24</v>
      </c>
      <c r="F389" s="431" t="s">
        <v>305</v>
      </c>
      <c r="G389" s="432"/>
      <c r="H389" s="432"/>
      <c r="I389" s="431"/>
      <c r="J389" s="431"/>
      <c r="K389" s="433"/>
      <c r="L389" s="433"/>
      <c r="M389" s="433"/>
      <c r="N389" s="432"/>
      <c r="O389" s="432"/>
      <c r="P389" s="434"/>
      <c r="Q389" s="434"/>
      <c r="R389" s="434"/>
      <c r="S389" s="434"/>
      <c r="T389" s="435"/>
    </row>
    <row r="390" spans="1:22" s="40" customFormat="1" ht="15.75" customHeight="1">
      <c r="A390" s="436"/>
      <c r="B390" s="624" t="s">
        <v>57</v>
      </c>
      <c r="C390" s="421" t="s">
        <v>58</v>
      </c>
      <c r="D390" s="334" t="s">
        <v>17</v>
      </c>
      <c r="E390" s="334"/>
      <c r="F390" s="334" t="s">
        <v>59</v>
      </c>
      <c r="G390" s="335"/>
      <c r="H390" s="619" t="s">
        <v>60</v>
      </c>
      <c r="I390" s="619" t="s">
        <v>18</v>
      </c>
      <c r="J390" s="619" t="s">
        <v>61</v>
      </c>
      <c r="K390" s="619" t="s">
        <v>62</v>
      </c>
      <c r="L390" s="421"/>
      <c r="M390" s="619" t="s">
        <v>63</v>
      </c>
      <c r="N390" s="620" t="s">
        <v>64</v>
      </c>
      <c r="O390" s="619" t="s">
        <v>216</v>
      </c>
      <c r="P390" s="622" t="s">
        <v>65</v>
      </c>
      <c r="Q390" s="623"/>
      <c r="R390" s="557" t="s">
        <v>279</v>
      </c>
      <c r="S390" s="626" t="s">
        <v>280</v>
      </c>
      <c r="T390" s="574" t="s">
        <v>22</v>
      </c>
      <c r="U390" s="575"/>
      <c r="V390" s="437"/>
    </row>
    <row r="391" spans="1:22" s="40" customFormat="1" ht="100" customHeight="1">
      <c r="A391" s="436"/>
      <c r="B391" s="625"/>
      <c r="C391" s="416" t="s">
        <v>66</v>
      </c>
      <c r="D391" s="336" t="s">
        <v>3</v>
      </c>
      <c r="E391" s="336" t="s">
        <v>19</v>
      </c>
      <c r="F391" s="336" t="s">
        <v>67</v>
      </c>
      <c r="G391" s="337" t="s">
        <v>68</v>
      </c>
      <c r="H391" s="604"/>
      <c r="I391" s="604"/>
      <c r="J391" s="604"/>
      <c r="K391" s="604"/>
      <c r="L391" s="416"/>
      <c r="M391" s="604"/>
      <c r="N391" s="621"/>
      <c r="O391" s="604"/>
      <c r="P391" s="416" t="s">
        <v>213</v>
      </c>
      <c r="Q391" s="336" t="s">
        <v>83</v>
      </c>
      <c r="R391" s="558"/>
      <c r="S391" s="627"/>
      <c r="T391" s="576"/>
      <c r="U391" s="577"/>
      <c r="V391" s="437"/>
    </row>
    <row r="392" spans="1:22" s="40" customFormat="1" ht="13">
      <c r="A392" s="436"/>
      <c r="B392" s="53"/>
      <c r="C392" s="54"/>
      <c r="D392" s="54"/>
      <c r="E392" s="54"/>
      <c r="F392" s="54"/>
      <c r="G392" s="54"/>
      <c r="H392" s="54"/>
      <c r="I392" s="54"/>
      <c r="J392" s="54"/>
      <c r="K392" s="54"/>
      <c r="L392" s="54"/>
      <c r="M392" s="54"/>
      <c r="N392" s="54"/>
      <c r="O392" s="54"/>
      <c r="P392" s="54"/>
      <c r="Q392" s="54"/>
      <c r="R392" s="438"/>
      <c r="S392" s="439"/>
      <c r="T392" s="440"/>
      <c r="U392" s="55"/>
    </row>
    <row r="393" spans="1:22" s="58" customFormat="1" ht="15.75" customHeight="1">
      <c r="A393" s="441" t="s">
        <v>850</v>
      </c>
      <c r="B393" s="56">
        <v>1</v>
      </c>
      <c r="C393" s="349" t="s">
        <v>429</v>
      </c>
      <c r="D393" s="349" t="s">
        <v>430</v>
      </c>
      <c r="E393" s="349" t="s">
        <v>431</v>
      </c>
      <c r="F393" s="349" t="s">
        <v>390</v>
      </c>
      <c r="G393" s="350">
        <v>1</v>
      </c>
      <c r="H393" s="350" t="s">
        <v>24</v>
      </c>
      <c r="I393" s="351" t="s">
        <v>358</v>
      </c>
      <c r="J393" s="352">
        <v>39190</v>
      </c>
      <c r="K393" s="389">
        <v>0</v>
      </c>
      <c r="L393" s="390">
        <v>241</v>
      </c>
      <c r="M393" s="352">
        <v>40056</v>
      </c>
      <c r="N393" s="365" t="s">
        <v>582</v>
      </c>
      <c r="O393" s="355">
        <v>5908.52</v>
      </c>
      <c r="P393" s="274">
        <v>5908.52</v>
      </c>
      <c r="Q393" s="442" t="s">
        <v>582</v>
      </c>
      <c r="R393" s="391" t="s">
        <v>240</v>
      </c>
      <c r="S393" s="391" t="s">
        <v>283</v>
      </c>
      <c r="T393" s="578"/>
      <c r="U393" s="579"/>
      <c r="V393" s="443"/>
    </row>
    <row r="394" spans="1:22" s="58" customFormat="1" ht="15.75" customHeight="1">
      <c r="A394" s="441" t="s">
        <v>851</v>
      </c>
      <c r="B394" s="56">
        <v>2</v>
      </c>
      <c r="C394" s="353" t="s">
        <v>432</v>
      </c>
      <c r="D394" s="353" t="s">
        <v>433</v>
      </c>
      <c r="E394" s="353" t="s">
        <v>434</v>
      </c>
      <c r="F394" s="353" t="s">
        <v>390</v>
      </c>
      <c r="G394" s="350">
        <v>1</v>
      </c>
      <c r="H394" s="350" t="s">
        <v>25</v>
      </c>
      <c r="I394" s="351" t="s">
        <v>357</v>
      </c>
      <c r="J394" s="352">
        <v>42004</v>
      </c>
      <c r="K394" s="389">
        <v>6</v>
      </c>
      <c r="L394" s="390">
        <v>242</v>
      </c>
      <c r="M394" s="352">
        <v>42755</v>
      </c>
      <c r="N394" s="365">
        <v>19.066666699999999</v>
      </c>
      <c r="O394" s="355">
        <v>3052.91</v>
      </c>
      <c r="P394" s="274">
        <v>3052.91</v>
      </c>
      <c r="Q394" s="442">
        <v>3052.91</v>
      </c>
      <c r="R394" s="391" t="s">
        <v>236</v>
      </c>
      <c r="S394" s="391" t="s">
        <v>283</v>
      </c>
      <c r="T394" s="578"/>
      <c r="U394" s="579"/>
      <c r="V394" s="443"/>
    </row>
    <row r="395" spans="1:22" s="58" customFormat="1" ht="15.75" customHeight="1">
      <c r="A395" s="441" t="s">
        <v>852</v>
      </c>
      <c r="B395" s="59">
        <v>3</v>
      </c>
      <c r="C395" s="349" t="s">
        <v>432</v>
      </c>
      <c r="D395" s="349" t="s">
        <v>435</v>
      </c>
      <c r="E395" s="349" t="s">
        <v>436</v>
      </c>
      <c r="F395" s="349" t="s">
        <v>376</v>
      </c>
      <c r="G395" s="350">
        <v>0.2</v>
      </c>
      <c r="H395" s="350" t="s">
        <v>25</v>
      </c>
      <c r="I395" s="351" t="s">
        <v>357</v>
      </c>
      <c r="J395" s="352">
        <v>43067</v>
      </c>
      <c r="K395" s="389">
        <v>0.7</v>
      </c>
      <c r="L395" s="390">
        <v>243</v>
      </c>
      <c r="M395" s="352">
        <v>43441</v>
      </c>
      <c r="N395" s="365">
        <v>11.8</v>
      </c>
      <c r="O395" s="355">
        <v>1275.03</v>
      </c>
      <c r="P395" s="274">
        <v>255.006</v>
      </c>
      <c r="Q395" s="442">
        <v>255.006</v>
      </c>
      <c r="R395" s="391" t="s">
        <v>236</v>
      </c>
      <c r="S395" s="391" t="s">
        <v>283</v>
      </c>
      <c r="T395" s="578"/>
      <c r="U395" s="579"/>
      <c r="V395" s="443"/>
    </row>
    <row r="396" spans="1:22" s="58" customFormat="1" ht="15.75" customHeight="1">
      <c r="A396" s="441" t="s">
        <v>853</v>
      </c>
      <c r="B396" s="68">
        <v>4</v>
      </c>
      <c r="C396" s="354" t="s">
        <v>437</v>
      </c>
      <c r="D396" s="354" t="s">
        <v>438</v>
      </c>
      <c r="E396" s="354" t="s">
        <v>439</v>
      </c>
      <c r="F396" s="354" t="s">
        <v>404</v>
      </c>
      <c r="G396" s="350">
        <v>0.5</v>
      </c>
      <c r="H396" s="350" t="s">
        <v>24</v>
      </c>
      <c r="I396" s="351" t="s">
        <v>356</v>
      </c>
      <c r="J396" s="352">
        <v>39420</v>
      </c>
      <c r="K396" s="389">
        <v>0</v>
      </c>
      <c r="L396" s="390">
        <v>244</v>
      </c>
      <c r="M396" s="352">
        <v>39933</v>
      </c>
      <c r="N396" s="365" t="s">
        <v>582</v>
      </c>
      <c r="O396" s="355">
        <v>922.86</v>
      </c>
      <c r="P396" s="274">
        <v>461.43</v>
      </c>
      <c r="Q396" s="442" t="s">
        <v>582</v>
      </c>
      <c r="R396" s="391" t="s">
        <v>240</v>
      </c>
      <c r="S396" s="391" t="s">
        <v>283</v>
      </c>
      <c r="T396" s="578"/>
      <c r="U396" s="579"/>
      <c r="V396" s="443"/>
    </row>
    <row r="397" spans="1:22" s="58" customFormat="1" ht="15.75" customHeight="1">
      <c r="A397" s="441" t="s">
        <v>854</v>
      </c>
      <c r="B397" s="68">
        <v>5</v>
      </c>
      <c r="C397" s="354" t="s">
        <v>437</v>
      </c>
      <c r="D397" s="354" t="s">
        <v>440</v>
      </c>
      <c r="E397" s="354" t="s">
        <v>441</v>
      </c>
      <c r="F397" s="354" t="s">
        <v>404</v>
      </c>
      <c r="G397" s="350">
        <v>0.5</v>
      </c>
      <c r="H397" s="350" t="s">
        <v>25</v>
      </c>
      <c r="I397" s="351" t="s">
        <v>356</v>
      </c>
      <c r="J397" s="352">
        <v>39835</v>
      </c>
      <c r="K397" s="389">
        <v>0</v>
      </c>
      <c r="L397" s="390">
        <v>245</v>
      </c>
      <c r="M397" s="352">
        <v>40562</v>
      </c>
      <c r="N397" s="365">
        <v>24.266666699999998</v>
      </c>
      <c r="O397" s="355">
        <v>1009.12</v>
      </c>
      <c r="P397" s="274">
        <v>504.56</v>
      </c>
      <c r="Q397" s="442">
        <v>504.56</v>
      </c>
      <c r="R397" s="391" t="s">
        <v>240</v>
      </c>
      <c r="S397" s="391" t="s">
        <v>283</v>
      </c>
      <c r="T397" s="578"/>
      <c r="U397" s="579"/>
      <c r="V397" s="443"/>
    </row>
    <row r="398" spans="1:22" s="58" customFormat="1" ht="15.75" customHeight="1">
      <c r="A398" s="441" t="s">
        <v>855</v>
      </c>
      <c r="B398" s="68">
        <v>6</v>
      </c>
      <c r="C398" s="354" t="s">
        <v>432</v>
      </c>
      <c r="D398" s="354">
        <v>1440</v>
      </c>
      <c r="E398" s="354" t="s">
        <v>442</v>
      </c>
      <c r="F398" s="354" t="s">
        <v>376</v>
      </c>
      <c r="G398" s="350">
        <v>0.4</v>
      </c>
      <c r="H398" s="350" t="s">
        <v>25</v>
      </c>
      <c r="I398" s="351" t="s">
        <v>356</v>
      </c>
      <c r="J398" s="352">
        <v>42751</v>
      </c>
      <c r="K398" s="389">
        <v>0</v>
      </c>
      <c r="L398" s="390">
        <v>246</v>
      </c>
      <c r="M398" s="352">
        <v>43449</v>
      </c>
      <c r="N398" s="365">
        <v>23.3</v>
      </c>
      <c r="O398" s="355">
        <v>1997.13</v>
      </c>
      <c r="P398" s="274">
        <v>798.85200000000009</v>
      </c>
      <c r="Q398" s="442">
        <v>798.85199999999998</v>
      </c>
      <c r="R398" s="391" t="s">
        <v>236</v>
      </c>
      <c r="S398" s="391" t="s">
        <v>283</v>
      </c>
      <c r="T398" s="578"/>
      <c r="U398" s="579"/>
      <c r="V398" s="443"/>
    </row>
    <row r="399" spans="1:22" s="58" customFormat="1" ht="15.75" customHeight="1">
      <c r="A399" s="441" t="s">
        <v>856</v>
      </c>
      <c r="B399" s="68">
        <v>7</v>
      </c>
      <c r="C399" s="354"/>
      <c r="D399" s="354"/>
      <c r="E399" s="354"/>
      <c r="F399" s="354"/>
      <c r="G399" s="350"/>
      <c r="H399" s="350"/>
      <c r="I399" s="351"/>
      <c r="J399" s="352"/>
      <c r="K399" s="389" t="s">
        <v>582</v>
      </c>
      <c r="L399" s="390">
        <v>247</v>
      </c>
      <c r="M399" s="352"/>
      <c r="N399" s="365" t="s">
        <v>582</v>
      </c>
      <c r="O399" s="355"/>
      <c r="P399" s="57" t="s">
        <v>582</v>
      </c>
      <c r="Q399" s="442" t="s">
        <v>582</v>
      </c>
      <c r="R399" s="391"/>
      <c r="S399" s="391"/>
      <c r="T399" s="578"/>
      <c r="U399" s="579"/>
      <c r="V399" s="443"/>
    </row>
    <row r="400" spans="1:22" s="58" customFormat="1" ht="15.75" customHeight="1">
      <c r="A400" s="441" t="s">
        <v>857</v>
      </c>
      <c r="B400" s="68">
        <v>8</v>
      </c>
      <c r="C400" s="354"/>
      <c r="D400" s="354"/>
      <c r="E400" s="354"/>
      <c r="F400" s="354"/>
      <c r="G400" s="350"/>
      <c r="H400" s="350"/>
      <c r="I400" s="351"/>
      <c r="J400" s="352"/>
      <c r="K400" s="389" t="s">
        <v>582</v>
      </c>
      <c r="L400" s="390">
        <v>248</v>
      </c>
      <c r="M400" s="352"/>
      <c r="N400" s="365" t="s">
        <v>582</v>
      </c>
      <c r="O400" s="356"/>
      <c r="P400" s="57" t="s">
        <v>582</v>
      </c>
      <c r="Q400" s="442" t="s">
        <v>582</v>
      </c>
      <c r="R400" s="391"/>
      <c r="S400" s="391"/>
      <c r="T400" s="578"/>
      <c r="U400" s="579"/>
      <c r="V400" s="443"/>
    </row>
    <row r="401" spans="1:22" s="58" customFormat="1" ht="15.75" customHeight="1">
      <c r="A401" s="441" t="s">
        <v>858</v>
      </c>
      <c r="B401" s="68">
        <v>9</v>
      </c>
      <c r="C401" s="354"/>
      <c r="D401" s="354"/>
      <c r="E401" s="354"/>
      <c r="F401" s="354"/>
      <c r="G401" s="350"/>
      <c r="H401" s="350"/>
      <c r="I401" s="351"/>
      <c r="J401" s="352"/>
      <c r="K401" s="389" t="s">
        <v>582</v>
      </c>
      <c r="L401" s="390">
        <v>249</v>
      </c>
      <c r="M401" s="352"/>
      <c r="N401" s="365" t="s">
        <v>582</v>
      </c>
      <c r="O401" s="356"/>
      <c r="P401" s="57" t="s">
        <v>582</v>
      </c>
      <c r="Q401" s="442" t="s">
        <v>582</v>
      </c>
      <c r="R401" s="391"/>
      <c r="S401" s="391"/>
      <c r="T401" s="578"/>
      <c r="U401" s="579"/>
      <c r="V401" s="443"/>
    </row>
    <row r="402" spans="1:22" s="58" customFormat="1" ht="15.75" customHeight="1">
      <c r="A402" s="441" t="s">
        <v>859</v>
      </c>
      <c r="B402" s="68">
        <v>10</v>
      </c>
      <c r="C402" s="354"/>
      <c r="D402" s="354"/>
      <c r="E402" s="354"/>
      <c r="F402" s="354"/>
      <c r="G402" s="350"/>
      <c r="H402" s="350"/>
      <c r="I402" s="351"/>
      <c r="J402" s="352"/>
      <c r="K402" s="389" t="s">
        <v>582</v>
      </c>
      <c r="L402" s="390">
        <v>250</v>
      </c>
      <c r="M402" s="352"/>
      <c r="N402" s="365" t="s">
        <v>582</v>
      </c>
      <c r="O402" s="356"/>
      <c r="P402" s="57" t="s">
        <v>582</v>
      </c>
      <c r="Q402" s="442" t="s">
        <v>582</v>
      </c>
      <c r="R402" s="391"/>
      <c r="S402" s="391"/>
      <c r="T402" s="578"/>
      <c r="U402" s="579"/>
      <c r="V402" s="443"/>
    </row>
    <row r="403" spans="1:22" s="40" customFormat="1" ht="13">
      <c r="A403" s="436"/>
      <c r="B403" s="60"/>
      <c r="C403" s="61"/>
      <c r="D403" s="61"/>
      <c r="E403" s="61"/>
      <c r="F403" s="61"/>
      <c r="G403" s="61"/>
      <c r="H403" s="61"/>
      <c r="I403" s="61"/>
      <c r="J403" s="61"/>
      <c r="K403" s="61"/>
      <c r="L403" s="61"/>
      <c r="M403" s="61"/>
      <c r="N403" s="319"/>
      <c r="O403" s="61"/>
      <c r="P403" s="61"/>
      <c r="Q403" s="319"/>
      <c r="R403" s="61"/>
      <c r="S403" s="61"/>
      <c r="T403" s="62"/>
      <c r="U403" s="63"/>
    </row>
    <row r="404" spans="1:22" s="40" customFormat="1" ht="17.25" customHeight="1" thickBot="1">
      <c r="A404" s="444"/>
      <c r="B404" s="342"/>
      <c r="C404" s="343"/>
      <c r="D404" s="343"/>
      <c r="E404" s="343"/>
      <c r="F404" s="343"/>
      <c r="G404" s="343"/>
      <c r="H404" s="343"/>
      <c r="I404" s="343"/>
      <c r="J404" s="343"/>
      <c r="K404" s="343"/>
      <c r="L404" s="343"/>
      <c r="M404" s="343"/>
      <c r="N404" s="344"/>
      <c r="O404" s="343"/>
      <c r="P404" s="343"/>
      <c r="Q404" s="345"/>
      <c r="R404" s="345"/>
      <c r="S404" s="346"/>
      <c r="T404" s="347"/>
      <c r="U404" s="348"/>
      <c r="V404" s="440"/>
    </row>
    <row r="405" spans="1:22" ht="17.25" customHeight="1">
      <c r="B405" s="65"/>
      <c r="C405" s="65"/>
      <c r="D405" s="65"/>
      <c r="E405" s="65"/>
      <c r="F405" s="65"/>
      <c r="G405" s="67"/>
      <c r="H405" s="67"/>
      <c r="I405" s="67"/>
      <c r="J405" s="67"/>
      <c r="K405" s="67"/>
      <c r="L405" s="67"/>
      <c r="M405" s="67"/>
      <c r="N405" s="67"/>
      <c r="O405" s="67"/>
      <c r="P405" s="67"/>
      <c r="Q405" s="67"/>
      <c r="R405" s="67"/>
      <c r="S405" s="67"/>
      <c r="T405" s="67"/>
      <c r="U405" s="67"/>
      <c r="V405" s="67"/>
    </row>
    <row r="406" spans="1:22" s="40" customFormat="1" ht="16.5" customHeight="1" thickBot="1">
      <c r="A406" s="436"/>
      <c r="B406" s="598" t="s">
        <v>72</v>
      </c>
      <c r="C406" s="598"/>
      <c r="D406" s="598"/>
      <c r="E406" s="598"/>
      <c r="F406" s="598"/>
      <c r="G406" s="598"/>
      <c r="H406" s="598"/>
      <c r="I406" s="598"/>
      <c r="J406" s="598"/>
      <c r="K406" s="598"/>
      <c r="L406" s="598"/>
      <c r="M406" s="598"/>
      <c r="N406" s="598"/>
      <c r="O406" s="598"/>
      <c r="P406" s="598"/>
      <c r="Q406" s="598"/>
      <c r="R406" s="598"/>
      <c r="S406" s="598"/>
      <c r="T406" s="598"/>
      <c r="U406" s="598"/>
      <c r="V406" s="445"/>
    </row>
    <row r="407" spans="1:22" s="43" customFormat="1" ht="22.5" customHeight="1">
      <c r="A407" s="145" t="s">
        <v>860</v>
      </c>
      <c r="B407" s="606" t="s">
        <v>69</v>
      </c>
      <c r="C407" s="593" t="s">
        <v>97</v>
      </c>
      <c r="D407" s="593"/>
      <c r="E407" s="593"/>
      <c r="F407" s="593"/>
      <c r="G407" s="593"/>
      <c r="H407" s="593"/>
      <c r="I407" s="593"/>
      <c r="J407" s="593"/>
      <c r="K407" s="593"/>
      <c r="L407" s="446"/>
      <c r="M407" s="446"/>
      <c r="N407" s="605" t="s">
        <v>95</v>
      </c>
      <c r="O407" s="590" t="s">
        <v>107</v>
      </c>
      <c r="P407" s="591"/>
      <c r="Q407" s="591"/>
      <c r="R407" s="585"/>
      <c r="S407" s="584" t="s">
        <v>214</v>
      </c>
      <c r="T407" s="585"/>
      <c r="U407" s="581" t="s">
        <v>6</v>
      </c>
      <c r="V407" s="447"/>
    </row>
    <row r="408" spans="1:22" s="43" customFormat="1" ht="22.5" customHeight="1">
      <c r="A408" s="145" t="s">
        <v>861</v>
      </c>
      <c r="B408" s="607"/>
      <c r="C408" s="593" t="s">
        <v>98</v>
      </c>
      <c r="D408" s="593"/>
      <c r="E408" s="609"/>
      <c r="F408" s="418">
        <v>3</v>
      </c>
      <c r="G408" s="592" t="s">
        <v>99</v>
      </c>
      <c r="H408" s="593"/>
      <c r="I408" s="610" t="s">
        <v>268</v>
      </c>
      <c r="J408" s="602"/>
      <c r="K408" s="611"/>
      <c r="L408" s="446"/>
      <c r="M408" s="410" t="s">
        <v>288</v>
      </c>
      <c r="N408" s="600"/>
      <c r="O408" s="592"/>
      <c r="P408" s="593"/>
      <c r="Q408" s="593"/>
      <c r="R408" s="594"/>
      <c r="S408" s="586"/>
      <c r="T408" s="587"/>
      <c r="U408" s="582"/>
      <c r="V408" s="447"/>
    </row>
    <row r="409" spans="1:22" s="43" customFormat="1" ht="51.75" customHeight="1" thickBot="1">
      <c r="A409" s="145" t="s">
        <v>862</v>
      </c>
      <c r="B409" s="607"/>
      <c r="C409" s="602" t="s">
        <v>96</v>
      </c>
      <c r="D409" s="603"/>
      <c r="E409" s="420" t="s">
        <v>100</v>
      </c>
      <c r="F409" s="415" t="s">
        <v>82</v>
      </c>
      <c r="G409" s="416" t="s">
        <v>81</v>
      </c>
      <c r="H409" s="419" t="s">
        <v>265</v>
      </c>
      <c r="I409" s="415" t="s">
        <v>269</v>
      </c>
      <c r="J409" s="416" t="s">
        <v>620</v>
      </c>
      <c r="K409" s="415" t="s">
        <v>102</v>
      </c>
      <c r="L409" s="446"/>
      <c r="M409" s="409" t="s">
        <v>289</v>
      </c>
      <c r="N409" s="601"/>
      <c r="O409" s="615" t="s">
        <v>108</v>
      </c>
      <c r="P409" s="616"/>
      <c r="Q409" s="617"/>
      <c r="R409" s="448">
        <v>4</v>
      </c>
      <c r="S409" s="588"/>
      <c r="T409" s="589"/>
      <c r="U409" s="583"/>
      <c r="V409" s="447"/>
    </row>
    <row r="410" spans="1:22" s="43" customFormat="1" ht="42">
      <c r="A410" s="145" t="s">
        <v>863</v>
      </c>
      <c r="B410" s="607"/>
      <c r="C410" s="75">
        <v>1</v>
      </c>
      <c r="D410" s="135" t="s">
        <v>356</v>
      </c>
      <c r="E410" s="141">
        <v>0.4</v>
      </c>
      <c r="F410" s="449">
        <v>1303.412</v>
      </c>
      <c r="G410" s="381">
        <v>47.566666699999999</v>
      </c>
      <c r="H410" s="296">
        <v>27.401793999999999</v>
      </c>
      <c r="I410" s="450" t="s">
        <v>24</v>
      </c>
      <c r="J410" s="451" t="s">
        <v>25</v>
      </c>
      <c r="K410" s="452" t="s">
        <v>582</v>
      </c>
      <c r="L410" s="453"/>
      <c r="M410" s="454" t="s">
        <v>25</v>
      </c>
      <c r="N410" s="599" t="s">
        <v>103</v>
      </c>
      <c r="O410" s="455"/>
      <c r="P410" s="455"/>
      <c r="Q410" s="455"/>
      <c r="R410" s="456"/>
      <c r="S410" s="584" t="s">
        <v>76</v>
      </c>
      <c r="T410" s="591"/>
      <c r="U410" s="585"/>
      <c r="V410" s="457"/>
    </row>
    <row r="411" spans="1:22" s="43" customFormat="1" ht="43" thickBot="1">
      <c r="A411" s="145" t="s">
        <v>864</v>
      </c>
      <c r="B411" s="607"/>
      <c r="C411" s="75">
        <v>2</v>
      </c>
      <c r="D411" s="135" t="s">
        <v>357</v>
      </c>
      <c r="E411" s="141">
        <v>0.4</v>
      </c>
      <c r="F411" s="449">
        <v>3307.9159999999997</v>
      </c>
      <c r="G411" s="381">
        <v>30.8666667</v>
      </c>
      <c r="H411" s="296">
        <v>107.1679049</v>
      </c>
      <c r="I411" s="450" t="s">
        <v>25</v>
      </c>
      <c r="J411" s="451" t="s">
        <v>25</v>
      </c>
      <c r="K411" s="452" t="s">
        <v>6</v>
      </c>
      <c r="L411" s="453"/>
      <c r="M411" s="454" t="s">
        <v>25</v>
      </c>
      <c r="N411" s="600"/>
      <c r="O411" s="458"/>
      <c r="P411" s="457"/>
      <c r="Q411" s="458"/>
      <c r="R411" s="459"/>
      <c r="S411" s="588"/>
      <c r="T411" s="614"/>
      <c r="U411" s="589"/>
      <c r="V411" s="457"/>
    </row>
    <row r="412" spans="1:22" s="43" customFormat="1" ht="15.75" customHeight="1" thickBot="1">
      <c r="A412" s="145" t="s">
        <v>865</v>
      </c>
      <c r="B412" s="607"/>
      <c r="C412" s="75">
        <v>3</v>
      </c>
      <c r="D412" s="135" t="s">
        <v>358</v>
      </c>
      <c r="E412" s="141">
        <v>0.2</v>
      </c>
      <c r="F412" s="449">
        <v>0</v>
      </c>
      <c r="G412" s="381">
        <v>0</v>
      </c>
      <c r="H412" s="296" t="s">
        <v>624</v>
      </c>
      <c r="I412" s="450" t="s">
        <v>24</v>
      </c>
      <c r="J412" s="451" t="s">
        <v>24</v>
      </c>
      <c r="K412" s="452" t="s">
        <v>582</v>
      </c>
      <c r="L412" s="453"/>
      <c r="M412" s="454" t="s">
        <v>24</v>
      </c>
      <c r="N412" s="601"/>
      <c r="O412" s="460"/>
      <c r="P412" s="461"/>
      <c r="Q412" s="462"/>
      <c r="R412" s="463"/>
      <c r="S412" s="464"/>
      <c r="T412" s="464"/>
      <c r="U412" s="465"/>
      <c r="V412" s="447"/>
    </row>
    <row r="413" spans="1:22" s="43" customFormat="1" ht="15.75" customHeight="1">
      <c r="A413" s="145" t="s">
        <v>866</v>
      </c>
      <c r="B413" s="607"/>
      <c r="C413" s="75">
        <v>4</v>
      </c>
      <c r="D413" s="135" t="s">
        <v>582</v>
      </c>
      <c r="E413" s="141" t="s">
        <v>582</v>
      </c>
      <c r="F413" s="449" t="s">
        <v>582</v>
      </c>
      <c r="G413" s="381" t="s">
        <v>582</v>
      </c>
      <c r="H413" s="296" t="s">
        <v>582</v>
      </c>
      <c r="I413" s="450" t="s">
        <v>582</v>
      </c>
      <c r="J413" s="451" t="s">
        <v>582</v>
      </c>
      <c r="K413" s="452" t="s">
        <v>582</v>
      </c>
      <c r="L413" s="453"/>
      <c r="M413" s="454" t="s">
        <v>582</v>
      </c>
      <c r="N413" s="407" t="s">
        <v>281</v>
      </c>
      <c r="O413" s="610" t="s">
        <v>266</v>
      </c>
      <c r="P413" s="602"/>
      <c r="Q413" s="602"/>
      <c r="R413" s="603"/>
      <c r="S413" s="447"/>
      <c r="T413" s="447"/>
      <c r="U413" s="466"/>
      <c r="V413" s="447"/>
    </row>
    <row r="414" spans="1:22" s="43" customFormat="1" ht="24.75" customHeight="1">
      <c r="A414" s="145" t="s">
        <v>867</v>
      </c>
      <c r="B414" s="607"/>
      <c r="C414" s="75">
        <v>5</v>
      </c>
      <c r="D414" s="135" t="s">
        <v>582</v>
      </c>
      <c r="E414" s="141" t="s">
        <v>582</v>
      </c>
      <c r="F414" s="449" t="s">
        <v>582</v>
      </c>
      <c r="G414" s="381" t="s">
        <v>582</v>
      </c>
      <c r="H414" s="296" t="s">
        <v>582</v>
      </c>
      <c r="I414" s="450" t="s">
        <v>582</v>
      </c>
      <c r="J414" s="451" t="s">
        <v>582</v>
      </c>
      <c r="K414" s="452" t="s">
        <v>582</v>
      </c>
      <c r="L414" s="453"/>
      <c r="M414" s="454" t="s">
        <v>582</v>
      </c>
      <c r="N414" s="612">
        <v>24</v>
      </c>
      <c r="O414" s="416" t="s">
        <v>109</v>
      </c>
      <c r="P414" s="416" t="s">
        <v>627</v>
      </c>
      <c r="Q414" s="604" t="s">
        <v>260</v>
      </c>
      <c r="R414" s="604"/>
      <c r="S414" s="447"/>
      <c r="T414" s="447"/>
      <c r="U414" s="466"/>
      <c r="V414" s="447"/>
    </row>
    <row r="415" spans="1:22" s="43" customFormat="1" ht="16.5" customHeight="1" thickBot="1">
      <c r="A415" s="145" t="s">
        <v>868</v>
      </c>
      <c r="B415" s="607"/>
      <c r="C415" s="142">
        <v>6</v>
      </c>
      <c r="D415" s="143" t="s">
        <v>582</v>
      </c>
      <c r="E415" s="144" t="s">
        <v>582</v>
      </c>
      <c r="F415" s="382" t="s">
        <v>582</v>
      </c>
      <c r="G415" s="382" t="s">
        <v>582</v>
      </c>
      <c r="H415" s="296" t="s">
        <v>582</v>
      </c>
      <c r="I415" s="450" t="s">
        <v>582</v>
      </c>
      <c r="J415" s="451" t="s">
        <v>582</v>
      </c>
      <c r="K415" s="452" t="s">
        <v>582</v>
      </c>
      <c r="L415" s="453"/>
      <c r="M415" s="454" t="s">
        <v>582</v>
      </c>
      <c r="N415" s="613"/>
      <c r="O415" s="412">
        <v>6</v>
      </c>
      <c r="P415" s="470">
        <v>73.4739048</v>
      </c>
      <c r="Q415" s="597">
        <v>58.792962099999997</v>
      </c>
      <c r="R415" s="597"/>
      <c r="S415" s="447"/>
      <c r="T415" s="447"/>
      <c r="U415" s="466"/>
      <c r="V415" s="447"/>
    </row>
    <row r="416" spans="1:22" s="43" customFormat="1" ht="16.5" customHeight="1" thickBot="1">
      <c r="A416" s="145" t="s">
        <v>869</v>
      </c>
      <c r="B416" s="608"/>
      <c r="C416" s="595"/>
      <c r="D416" s="596"/>
      <c r="E416" s="596"/>
      <c r="F416" s="380"/>
      <c r="G416" s="379"/>
      <c r="H416" s="596" t="s">
        <v>104</v>
      </c>
      <c r="I416" s="596"/>
      <c r="J416" s="596"/>
      <c r="K416" s="467" t="s">
        <v>6</v>
      </c>
      <c r="L416" s="468"/>
      <c r="M416" s="467"/>
      <c r="N416" s="406"/>
      <c r="O416" s="408"/>
      <c r="P416" s="408"/>
      <c r="Q416" s="408"/>
      <c r="R416" s="408"/>
      <c r="S416" s="408"/>
      <c r="T416" s="413"/>
      <c r="U416" s="414"/>
      <c r="V416" s="447"/>
    </row>
    <row r="417" spans="1:22" ht="25" customHeight="1">
      <c r="V417" s="41"/>
    </row>
    <row r="418" spans="1:22" ht="25" customHeight="1">
      <c r="V418" s="41"/>
    </row>
    <row r="419" spans="1:22" s="52" customFormat="1" ht="24" thickBot="1">
      <c r="A419" s="429">
        <v>25</v>
      </c>
      <c r="B419" s="618" t="s">
        <v>51</v>
      </c>
      <c r="C419" s="618"/>
      <c r="D419" s="618"/>
      <c r="E419" s="430">
        <v>25</v>
      </c>
      <c r="F419" s="431" t="s">
        <v>306</v>
      </c>
      <c r="G419" s="432"/>
      <c r="H419" s="432"/>
      <c r="I419" s="431"/>
      <c r="J419" s="431"/>
      <c r="K419" s="433"/>
      <c r="L419" s="433"/>
      <c r="M419" s="433"/>
      <c r="N419" s="432"/>
      <c r="O419" s="432"/>
      <c r="P419" s="434"/>
      <c r="Q419" s="434"/>
      <c r="R419" s="434"/>
      <c r="S419" s="434"/>
      <c r="T419" s="435"/>
    </row>
    <row r="420" spans="1:22" s="40" customFormat="1" ht="15.75" customHeight="1">
      <c r="A420" s="436"/>
      <c r="B420" s="624" t="s">
        <v>57</v>
      </c>
      <c r="C420" s="421" t="s">
        <v>58</v>
      </c>
      <c r="D420" s="334" t="s">
        <v>17</v>
      </c>
      <c r="E420" s="334"/>
      <c r="F420" s="334" t="s">
        <v>59</v>
      </c>
      <c r="G420" s="335"/>
      <c r="H420" s="619" t="s">
        <v>60</v>
      </c>
      <c r="I420" s="619" t="s">
        <v>18</v>
      </c>
      <c r="J420" s="619" t="s">
        <v>61</v>
      </c>
      <c r="K420" s="619" t="s">
        <v>62</v>
      </c>
      <c r="L420" s="421"/>
      <c r="M420" s="619" t="s">
        <v>63</v>
      </c>
      <c r="N420" s="620" t="s">
        <v>64</v>
      </c>
      <c r="O420" s="619" t="s">
        <v>216</v>
      </c>
      <c r="P420" s="622" t="s">
        <v>65</v>
      </c>
      <c r="Q420" s="623"/>
      <c r="R420" s="557" t="s">
        <v>279</v>
      </c>
      <c r="S420" s="626" t="s">
        <v>280</v>
      </c>
      <c r="T420" s="574" t="s">
        <v>22</v>
      </c>
      <c r="U420" s="575"/>
      <c r="V420" s="437"/>
    </row>
    <row r="421" spans="1:22" s="40" customFormat="1" ht="100" customHeight="1">
      <c r="A421" s="436"/>
      <c r="B421" s="625"/>
      <c r="C421" s="416" t="s">
        <v>66</v>
      </c>
      <c r="D421" s="336" t="s">
        <v>3</v>
      </c>
      <c r="E421" s="336" t="s">
        <v>19</v>
      </c>
      <c r="F421" s="336" t="s">
        <v>67</v>
      </c>
      <c r="G421" s="337" t="s">
        <v>68</v>
      </c>
      <c r="H421" s="604"/>
      <c r="I421" s="604"/>
      <c r="J421" s="604"/>
      <c r="K421" s="604"/>
      <c r="L421" s="416"/>
      <c r="M421" s="604"/>
      <c r="N421" s="621"/>
      <c r="O421" s="604"/>
      <c r="P421" s="416" t="s">
        <v>213</v>
      </c>
      <c r="Q421" s="336" t="s">
        <v>83</v>
      </c>
      <c r="R421" s="558"/>
      <c r="S421" s="627"/>
      <c r="T421" s="576"/>
      <c r="U421" s="577"/>
      <c r="V421" s="437"/>
    </row>
    <row r="422" spans="1:22" s="40" customFormat="1" ht="13">
      <c r="A422" s="436"/>
      <c r="B422" s="53"/>
      <c r="C422" s="54"/>
      <c r="D422" s="54"/>
      <c r="E422" s="54"/>
      <c r="F422" s="54"/>
      <c r="G422" s="54"/>
      <c r="H422" s="54"/>
      <c r="I422" s="54"/>
      <c r="J422" s="54"/>
      <c r="K422" s="54"/>
      <c r="L422" s="54"/>
      <c r="M422" s="54"/>
      <c r="N422" s="54"/>
      <c r="O422" s="54"/>
      <c r="P422" s="54"/>
      <c r="Q422" s="54"/>
      <c r="R422" s="438"/>
      <c r="S422" s="439"/>
      <c r="T422" s="440"/>
      <c r="U422" s="55"/>
    </row>
    <row r="423" spans="1:22" s="58" customFormat="1" ht="60">
      <c r="A423" s="441" t="s">
        <v>870</v>
      </c>
      <c r="B423" s="56">
        <v>1</v>
      </c>
      <c r="C423" s="349" t="s">
        <v>443</v>
      </c>
      <c r="D423" s="349" t="s">
        <v>444</v>
      </c>
      <c r="E423" s="349" t="s">
        <v>445</v>
      </c>
      <c r="F423" s="349" t="s">
        <v>376</v>
      </c>
      <c r="G423" s="350">
        <v>0.5</v>
      </c>
      <c r="H423" s="350" t="s">
        <v>446</v>
      </c>
      <c r="I423" s="351" t="s">
        <v>361</v>
      </c>
      <c r="J423" s="352">
        <v>43588</v>
      </c>
      <c r="K423" s="389"/>
      <c r="L423" s="390">
        <v>251</v>
      </c>
      <c r="M423" s="352">
        <v>43780</v>
      </c>
      <c r="N423" s="365">
        <v>6.4333333000000001</v>
      </c>
      <c r="O423" s="355">
        <v>2259.13</v>
      </c>
      <c r="P423" s="274">
        <v>1129.5650000000001</v>
      </c>
      <c r="Q423" s="442">
        <v>1129.5650000000001</v>
      </c>
      <c r="R423" s="391" t="s">
        <v>237</v>
      </c>
      <c r="S423" s="391" t="s">
        <v>283</v>
      </c>
      <c r="T423" s="578"/>
      <c r="U423" s="579"/>
      <c r="V423" s="443"/>
    </row>
    <row r="424" spans="1:22" s="58" customFormat="1" ht="72">
      <c r="A424" s="441" t="s">
        <v>871</v>
      </c>
      <c r="B424" s="56">
        <v>2</v>
      </c>
      <c r="C424" s="353" t="s">
        <v>447</v>
      </c>
      <c r="D424" s="353" t="s">
        <v>448</v>
      </c>
      <c r="E424" s="353" t="s">
        <v>449</v>
      </c>
      <c r="F424" s="353" t="s">
        <v>376</v>
      </c>
      <c r="G424" s="350">
        <v>0.25</v>
      </c>
      <c r="H424" s="350" t="s">
        <v>25</v>
      </c>
      <c r="I424" s="351" t="s">
        <v>361</v>
      </c>
      <c r="J424" s="352">
        <v>42423</v>
      </c>
      <c r="K424" s="389">
        <v>2.1</v>
      </c>
      <c r="L424" s="390">
        <v>252</v>
      </c>
      <c r="M424" s="352">
        <v>42613</v>
      </c>
      <c r="N424" s="365">
        <v>4.2666667</v>
      </c>
      <c r="O424" s="355">
        <v>154.94</v>
      </c>
      <c r="P424" s="274">
        <v>38.734999999999999</v>
      </c>
      <c r="Q424" s="442">
        <v>38.734999999999999</v>
      </c>
      <c r="R424" s="391" t="s">
        <v>237</v>
      </c>
      <c r="S424" s="391" t="s">
        <v>283</v>
      </c>
      <c r="T424" s="578"/>
      <c r="U424" s="579"/>
      <c r="V424" s="443"/>
    </row>
    <row r="425" spans="1:22" s="58" customFormat="1" ht="60">
      <c r="A425" s="441" t="s">
        <v>872</v>
      </c>
      <c r="B425" s="59">
        <v>3</v>
      </c>
      <c r="C425" s="349" t="s">
        <v>450</v>
      </c>
      <c r="D425" s="349" t="s">
        <v>451</v>
      </c>
      <c r="E425" s="349" t="s">
        <v>452</v>
      </c>
      <c r="F425" s="349" t="s">
        <v>376</v>
      </c>
      <c r="G425" s="350">
        <v>0.25</v>
      </c>
      <c r="H425" s="350" t="s">
        <v>25</v>
      </c>
      <c r="I425" s="351" t="s">
        <v>361</v>
      </c>
      <c r="J425" s="352">
        <v>42534</v>
      </c>
      <c r="K425" s="389">
        <v>6.2333333</v>
      </c>
      <c r="L425" s="390">
        <v>253</v>
      </c>
      <c r="M425" s="352">
        <v>43083</v>
      </c>
      <c r="N425" s="365">
        <v>12.1</v>
      </c>
      <c r="O425" s="355">
        <v>344.94</v>
      </c>
      <c r="P425" s="274">
        <v>86.234999999999999</v>
      </c>
      <c r="Q425" s="442">
        <v>86.234999999999999</v>
      </c>
      <c r="R425" s="391" t="s">
        <v>239</v>
      </c>
      <c r="S425" s="391" t="s">
        <v>284</v>
      </c>
      <c r="T425" s="578"/>
      <c r="U425" s="579"/>
      <c r="V425" s="443"/>
    </row>
    <row r="426" spans="1:22" s="58" customFormat="1" ht="48">
      <c r="A426" s="441" t="s">
        <v>873</v>
      </c>
      <c r="B426" s="68">
        <v>4</v>
      </c>
      <c r="C426" s="354" t="s">
        <v>450</v>
      </c>
      <c r="D426" s="354" t="s">
        <v>453</v>
      </c>
      <c r="E426" s="354" t="s">
        <v>454</v>
      </c>
      <c r="F426" s="354" t="s">
        <v>376</v>
      </c>
      <c r="G426" s="350">
        <v>0.25</v>
      </c>
      <c r="H426" s="350" t="s">
        <v>25</v>
      </c>
      <c r="I426" s="351" t="s">
        <v>361</v>
      </c>
      <c r="J426" s="352">
        <v>42439</v>
      </c>
      <c r="K426" s="389">
        <v>18.533333333333335</v>
      </c>
      <c r="L426" s="390">
        <v>254</v>
      </c>
      <c r="M426" s="352">
        <v>43275</v>
      </c>
      <c r="N426" s="365">
        <v>9.3666666999999997</v>
      </c>
      <c r="O426" s="355">
        <v>290.23</v>
      </c>
      <c r="P426" s="274">
        <v>72.557500000000005</v>
      </c>
      <c r="Q426" s="442">
        <v>72.557500000000005</v>
      </c>
      <c r="R426" s="391" t="s">
        <v>239</v>
      </c>
      <c r="S426" s="391" t="s">
        <v>284</v>
      </c>
      <c r="T426" s="578"/>
      <c r="U426" s="579"/>
      <c r="V426" s="443"/>
    </row>
    <row r="427" spans="1:22" s="58" customFormat="1" ht="48">
      <c r="A427" s="441" t="s">
        <v>874</v>
      </c>
      <c r="B427" s="68">
        <v>5</v>
      </c>
      <c r="C427" s="354" t="s">
        <v>455</v>
      </c>
      <c r="D427" s="354" t="s">
        <v>456</v>
      </c>
      <c r="E427" s="354" t="s">
        <v>457</v>
      </c>
      <c r="F427" s="354" t="s">
        <v>390</v>
      </c>
      <c r="G427" s="350">
        <v>1</v>
      </c>
      <c r="H427" s="350" t="s">
        <v>25</v>
      </c>
      <c r="I427" s="351" t="s">
        <v>359</v>
      </c>
      <c r="J427" s="352">
        <v>39085</v>
      </c>
      <c r="K427" s="389"/>
      <c r="L427" s="390">
        <v>255</v>
      </c>
      <c r="M427" s="352">
        <v>39449</v>
      </c>
      <c r="N427" s="365">
        <v>12.1666667</v>
      </c>
      <c r="O427" s="355">
        <v>1188.68</v>
      </c>
      <c r="P427" s="274">
        <v>1188.68</v>
      </c>
      <c r="Q427" s="442">
        <v>1188.68</v>
      </c>
      <c r="R427" s="391" t="s">
        <v>240</v>
      </c>
      <c r="S427" s="391" t="s">
        <v>283</v>
      </c>
      <c r="T427" s="578"/>
      <c r="U427" s="579"/>
      <c r="V427" s="443"/>
    </row>
    <row r="428" spans="1:22" s="58" customFormat="1" ht="48">
      <c r="A428" s="441" t="s">
        <v>875</v>
      </c>
      <c r="B428" s="68">
        <v>6</v>
      </c>
      <c r="C428" s="354" t="s">
        <v>458</v>
      </c>
      <c r="D428" s="354" t="s">
        <v>459</v>
      </c>
      <c r="E428" s="354" t="s">
        <v>460</v>
      </c>
      <c r="F428" s="354" t="s">
        <v>390</v>
      </c>
      <c r="G428" s="350">
        <v>1</v>
      </c>
      <c r="H428" s="350" t="s">
        <v>25</v>
      </c>
      <c r="I428" s="351" t="s">
        <v>359</v>
      </c>
      <c r="J428" s="352">
        <v>36888</v>
      </c>
      <c r="K428" s="389"/>
      <c r="L428" s="390">
        <v>256</v>
      </c>
      <c r="M428" s="352">
        <v>37434</v>
      </c>
      <c r="N428" s="365">
        <v>18.233333300000002</v>
      </c>
      <c r="O428" s="355">
        <v>2260.77</v>
      </c>
      <c r="P428" s="274">
        <v>2260.77</v>
      </c>
      <c r="Q428" s="442">
        <v>2260.77</v>
      </c>
      <c r="R428" s="391" t="s">
        <v>240</v>
      </c>
      <c r="S428" s="391" t="s">
        <v>283</v>
      </c>
      <c r="T428" s="578"/>
      <c r="U428" s="579"/>
      <c r="V428" s="443"/>
    </row>
    <row r="429" spans="1:22" s="58" customFormat="1" ht="13">
      <c r="A429" s="441" t="s">
        <v>876</v>
      </c>
      <c r="B429" s="68">
        <v>7</v>
      </c>
      <c r="C429" s="354"/>
      <c r="D429" s="354"/>
      <c r="E429" s="354"/>
      <c r="F429" s="354"/>
      <c r="G429" s="350"/>
      <c r="H429" s="350"/>
      <c r="I429" s="351"/>
      <c r="J429" s="352"/>
      <c r="K429" s="389" t="s">
        <v>582</v>
      </c>
      <c r="L429" s="390">
        <v>257</v>
      </c>
      <c r="M429" s="352"/>
      <c r="N429" s="365" t="s">
        <v>582</v>
      </c>
      <c r="O429" s="355"/>
      <c r="P429" s="57" t="s">
        <v>582</v>
      </c>
      <c r="Q429" s="442" t="s">
        <v>582</v>
      </c>
      <c r="R429" s="391"/>
      <c r="S429" s="391"/>
      <c r="T429" s="578"/>
      <c r="U429" s="579"/>
      <c r="V429" s="443"/>
    </row>
    <row r="430" spans="1:22" s="58" customFormat="1" ht="15.75" customHeight="1">
      <c r="A430" s="441" t="s">
        <v>877</v>
      </c>
      <c r="B430" s="68">
        <v>8</v>
      </c>
      <c r="C430" s="354"/>
      <c r="D430" s="354"/>
      <c r="E430" s="354"/>
      <c r="F430" s="354"/>
      <c r="G430" s="350"/>
      <c r="H430" s="350"/>
      <c r="I430" s="351"/>
      <c r="J430" s="352"/>
      <c r="K430" s="389" t="s">
        <v>582</v>
      </c>
      <c r="L430" s="390">
        <v>258</v>
      </c>
      <c r="M430" s="352"/>
      <c r="N430" s="365" t="s">
        <v>582</v>
      </c>
      <c r="O430" s="356"/>
      <c r="P430" s="57" t="s">
        <v>582</v>
      </c>
      <c r="Q430" s="442" t="s">
        <v>582</v>
      </c>
      <c r="R430" s="391"/>
      <c r="S430" s="391"/>
      <c r="T430" s="578"/>
      <c r="U430" s="579"/>
      <c r="V430" s="443"/>
    </row>
    <row r="431" spans="1:22" s="58" customFormat="1" ht="15.75" customHeight="1">
      <c r="A431" s="441" t="s">
        <v>878</v>
      </c>
      <c r="B431" s="68">
        <v>9</v>
      </c>
      <c r="C431" s="354"/>
      <c r="D431" s="354"/>
      <c r="E431" s="354"/>
      <c r="F431" s="354"/>
      <c r="G431" s="350"/>
      <c r="H431" s="350"/>
      <c r="I431" s="351"/>
      <c r="J431" s="352"/>
      <c r="K431" s="389" t="s">
        <v>582</v>
      </c>
      <c r="L431" s="390">
        <v>259</v>
      </c>
      <c r="M431" s="352"/>
      <c r="N431" s="365" t="s">
        <v>582</v>
      </c>
      <c r="O431" s="356"/>
      <c r="P431" s="57" t="s">
        <v>582</v>
      </c>
      <c r="Q431" s="442" t="s">
        <v>582</v>
      </c>
      <c r="R431" s="391"/>
      <c r="S431" s="391"/>
      <c r="T431" s="578"/>
      <c r="U431" s="579"/>
      <c r="V431" s="443"/>
    </row>
    <row r="432" spans="1:22" s="58" customFormat="1" ht="15.75" customHeight="1">
      <c r="A432" s="441" t="s">
        <v>879</v>
      </c>
      <c r="B432" s="68">
        <v>10</v>
      </c>
      <c r="C432" s="354"/>
      <c r="D432" s="354"/>
      <c r="E432" s="354"/>
      <c r="F432" s="354"/>
      <c r="G432" s="350"/>
      <c r="H432" s="350"/>
      <c r="I432" s="351"/>
      <c r="J432" s="352"/>
      <c r="K432" s="389" t="s">
        <v>582</v>
      </c>
      <c r="L432" s="390">
        <v>260</v>
      </c>
      <c r="M432" s="352"/>
      <c r="N432" s="365" t="s">
        <v>582</v>
      </c>
      <c r="O432" s="356"/>
      <c r="P432" s="57" t="s">
        <v>582</v>
      </c>
      <c r="Q432" s="442" t="s">
        <v>582</v>
      </c>
      <c r="R432" s="391"/>
      <c r="S432" s="391"/>
      <c r="T432" s="578"/>
      <c r="U432" s="579"/>
      <c r="V432" s="443"/>
    </row>
    <row r="433" spans="1:22" s="40" customFormat="1" ht="13">
      <c r="A433" s="436"/>
      <c r="B433" s="60"/>
      <c r="C433" s="61"/>
      <c r="D433" s="61"/>
      <c r="E433" s="61"/>
      <c r="F433" s="61"/>
      <c r="G433" s="61"/>
      <c r="H433" s="61"/>
      <c r="I433" s="61"/>
      <c r="J433" s="61"/>
      <c r="K433" s="61"/>
      <c r="L433" s="61"/>
      <c r="M433" s="61"/>
      <c r="N433" s="319"/>
      <c r="O433" s="61"/>
      <c r="P433" s="61"/>
      <c r="Q433" s="319"/>
      <c r="R433" s="61"/>
      <c r="S433" s="61"/>
      <c r="T433" s="62"/>
      <c r="U433" s="63"/>
    </row>
    <row r="434" spans="1:22" s="40" customFormat="1" ht="17.25" customHeight="1" thickBot="1">
      <c r="A434" s="444"/>
      <c r="B434" s="342"/>
      <c r="C434" s="343"/>
      <c r="D434" s="343"/>
      <c r="E434" s="343"/>
      <c r="F434" s="343"/>
      <c r="G434" s="343"/>
      <c r="H434" s="343"/>
      <c r="I434" s="343"/>
      <c r="J434" s="343"/>
      <c r="K434" s="343"/>
      <c r="L434" s="343"/>
      <c r="M434" s="343"/>
      <c r="N434" s="344"/>
      <c r="O434" s="343"/>
      <c r="P434" s="343"/>
      <c r="Q434" s="345"/>
      <c r="R434" s="345"/>
      <c r="S434" s="346"/>
      <c r="T434" s="347"/>
      <c r="U434" s="348"/>
      <c r="V434" s="440"/>
    </row>
    <row r="435" spans="1:22" ht="17.25" customHeight="1">
      <c r="B435" s="65"/>
      <c r="C435" s="65"/>
      <c r="D435" s="65"/>
      <c r="E435" s="65"/>
      <c r="F435" s="65"/>
      <c r="G435" s="67"/>
      <c r="H435" s="67"/>
      <c r="I435" s="67"/>
      <c r="J435" s="67"/>
      <c r="K435" s="67"/>
      <c r="L435" s="67"/>
      <c r="M435" s="67"/>
      <c r="N435" s="67"/>
      <c r="O435" s="67"/>
      <c r="P435" s="67"/>
      <c r="Q435" s="67"/>
      <c r="R435" s="67"/>
      <c r="S435" s="67"/>
      <c r="T435" s="67"/>
      <c r="U435" s="67"/>
      <c r="V435" s="67"/>
    </row>
    <row r="436" spans="1:22" s="40" customFormat="1" ht="16.5" customHeight="1" thickBot="1">
      <c r="A436" s="436"/>
      <c r="B436" s="598" t="s">
        <v>72</v>
      </c>
      <c r="C436" s="598"/>
      <c r="D436" s="598"/>
      <c r="E436" s="598"/>
      <c r="F436" s="598"/>
      <c r="G436" s="598"/>
      <c r="H436" s="598"/>
      <c r="I436" s="598"/>
      <c r="J436" s="598"/>
      <c r="K436" s="598"/>
      <c r="L436" s="598"/>
      <c r="M436" s="598"/>
      <c r="N436" s="598"/>
      <c r="O436" s="598"/>
      <c r="P436" s="598"/>
      <c r="Q436" s="598"/>
      <c r="R436" s="598"/>
      <c r="S436" s="598"/>
      <c r="T436" s="598"/>
      <c r="U436" s="598"/>
      <c r="V436" s="445"/>
    </row>
    <row r="437" spans="1:22" s="43" customFormat="1" ht="22.5" customHeight="1">
      <c r="A437" s="145" t="s">
        <v>880</v>
      </c>
      <c r="B437" s="606" t="s">
        <v>69</v>
      </c>
      <c r="C437" s="593" t="s">
        <v>97</v>
      </c>
      <c r="D437" s="593"/>
      <c r="E437" s="593"/>
      <c r="F437" s="593"/>
      <c r="G437" s="593"/>
      <c r="H437" s="593"/>
      <c r="I437" s="593"/>
      <c r="J437" s="593"/>
      <c r="K437" s="593"/>
      <c r="L437" s="446"/>
      <c r="M437" s="446"/>
      <c r="N437" s="605" t="s">
        <v>95</v>
      </c>
      <c r="O437" s="590" t="s">
        <v>107</v>
      </c>
      <c r="P437" s="591"/>
      <c r="Q437" s="591"/>
      <c r="R437" s="585"/>
      <c r="S437" s="584" t="s">
        <v>214</v>
      </c>
      <c r="T437" s="585"/>
      <c r="U437" s="581" t="s">
        <v>6</v>
      </c>
      <c r="V437" s="447"/>
    </row>
    <row r="438" spans="1:22" s="43" customFormat="1" ht="22.5" customHeight="1">
      <c r="A438" s="145" t="s">
        <v>881</v>
      </c>
      <c r="B438" s="607"/>
      <c r="C438" s="593" t="s">
        <v>98</v>
      </c>
      <c r="D438" s="593"/>
      <c r="E438" s="609"/>
      <c r="F438" s="418">
        <v>4</v>
      </c>
      <c r="G438" s="592" t="s">
        <v>99</v>
      </c>
      <c r="H438" s="593"/>
      <c r="I438" s="610" t="s">
        <v>268</v>
      </c>
      <c r="J438" s="602"/>
      <c r="K438" s="611"/>
      <c r="L438" s="446"/>
      <c r="M438" s="410" t="s">
        <v>288</v>
      </c>
      <c r="N438" s="600"/>
      <c r="O438" s="592"/>
      <c r="P438" s="593"/>
      <c r="Q438" s="593"/>
      <c r="R438" s="594"/>
      <c r="S438" s="586"/>
      <c r="T438" s="587"/>
      <c r="U438" s="582"/>
      <c r="V438" s="447"/>
    </row>
    <row r="439" spans="1:22" s="43" customFormat="1" ht="51.75" customHeight="1" thickBot="1">
      <c r="A439" s="145" t="s">
        <v>882</v>
      </c>
      <c r="B439" s="607"/>
      <c r="C439" s="602" t="s">
        <v>96</v>
      </c>
      <c r="D439" s="603"/>
      <c r="E439" s="420" t="s">
        <v>100</v>
      </c>
      <c r="F439" s="415" t="s">
        <v>82</v>
      </c>
      <c r="G439" s="416" t="s">
        <v>81</v>
      </c>
      <c r="H439" s="419" t="s">
        <v>265</v>
      </c>
      <c r="I439" s="415" t="s">
        <v>269</v>
      </c>
      <c r="J439" s="416" t="s">
        <v>620</v>
      </c>
      <c r="K439" s="415" t="s">
        <v>102</v>
      </c>
      <c r="L439" s="446"/>
      <c r="M439" s="409" t="s">
        <v>289</v>
      </c>
      <c r="N439" s="601"/>
      <c r="O439" s="615" t="s">
        <v>108</v>
      </c>
      <c r="P439" s="616"/>
      <c r="Q439" s="617"/>
      <c r="R439" s="448">
        <v>5</v>
      </c>
      <c r="S439" s="588"/>
      <c r="T439" s="589"/>
      <c r="U439" s="583"/>
      <c r="V439" s="447"/>
    </row>
    <row r="440" spans="1:22" s="43" customFormat="1" ht="56">
      <c r="A440" s="145" t="s">
        <v>883</v>
      </c>
      <c r="B440" s="607"/>
      <c r="C440" s="75">
        <v>1</v>
      </c>
      <c r="D440" s="135" t="s">
        <v>359</v>
      </c>
      <c r="E440" s="141">
        <v>0.4</v>
      </c>
      <c r="F440" s="449">
        <v>3449.45</v>
      </c>
      <c r="G440" s="381">
        <v>30.400000000000002</v>
      </c>
      <c r="H440" s="296">
        <v>113.46875</v>
      </c>
      <c r="I440" s="450" t="s">
        <v>25</v>
      </c>
      <c r="J440" s="451" t="s">
        <v>25</v>
      </c>
      <c r="K440" s="452" t="s">
        <v>6</v>
      </c>
      <c r="L440" s="453"/>
      <c r="M440" s="454" t="s">
        <v>25</v>
      </c>
      <c r="N440" s="599" t="s">
        <v>103</v>
      </c>
      <c r="O440" s="455"/>
      <c r="P440" s="455"/>
      <c r="Q440" s="455"/>
      <c r="R440" s="456"/>
      <c r="S440" s="584" t="s">
        <v>76</v>
      </c>
      <c r="T440" s="591"/>
      <c r="U440" s="585"/>
      <c r="V440" s="457"/>
    </row>
    <row r="441" spans="1:22" s="43" customFormat="1" ht="15" thickBot="1">
      <c r="A441" s="145" t="s">
        <v>884</v>
      </c>
      <c r="B441" s="607"/>
      <c r="C441" s="75">
        <v>2</v>
      </c>
      <c r="D441" s="135" t="s">
        <v>360</v>
      </c>
      <c r="E441" s="141">
        <v>0.25</v>
      </c>
      <c r="F441" s="449">
        <v>0</v>
      </c>
      <c r="G441" s="381">
        <v>0</v>
      </c>
      <c r="H441" s="296" t="s">
        <v>624</v>
      </c>
      <c r="I441" s="450" t="s">
        <v>24</v>
      </c>
      <c r="J441" s="451" t="s">
        <v>24</v>
      </c>
      <c r="K441" s="452" t="s">
        <v>582</v>
      </c>
      <c r="L441" s="453"/>
      <c r="M441" s="454" t="s">
        <v>25</v>
      </c>
      <c r="N441" s="600"/>
      <c r="O441" s="458"/>
      <c r="P441" s="457"/>
      <c r="Q441" s="458"/>
      <c r="R441" s="459"/>
      <c r="S441" s="588"/>
      <c r="T441" s="614"/>
      <c r="U441" s="589"/>
      <c r="V441" s="457"/>
    </row>
    <row r="442" spans="1:22" s="43" customFormat="1" ht="29" thickBot="1">
      <c r="A442" s="145" t="s">
        <v>885</v>
      </c>
      <c r="B442" s="607"/>
      <c r="C442" s="75">
        <v>3</v>
      </c>
      <c r="D442" s="135" t="s">
        <v>361</v>
      </c>
      <c r="E442" s="141">
        <v>0.33</v>
      </c>
      <c r="F442" s="449">
        <v>1327.0924999999997</v>
      </c>
      <c r="G442" s="381">
        <v>32.166666699999993</v>
      </c>
      <c r="H442" s="296">
        <v>41.256761599999997</v>
      </c>
      <c r="I442" s="450" t="s">
        <v>24</v>
      </c>
      <c r="J442" s="451" t="s">
        <v>24</v>
      </c>
      <c r="K442" s="452" t="s">
        <v>582</v>
      </c>
      <c r="L442" s="453"/>
      <c r="M442" s="454" t="s">
        <v>25</v>
      </c>
      <c r="N442" s="601"/>
      <c r="O442" s="460"/>
      <c r="P442" s="461"/>
      <c r="Q442" s="462"/>
      <c r="R442" s="463"/>
      <c r="S442" s="464"/>
      <c r="T442" s="464"/>
      <c r="U442" s="465"/>
      <c r="V442" s="447"/>
    </row>
    <row r="443" spans="1:22" s="43" customFormat="1" ht="17">
      <c r="A443" s="145" t="s">
        <v>886</v>
      </c>
      <c r="B443" s="607"/>
      <c r="C443" s="75">
        <v>4</v>
      </c>
      <c r="D443" s="135" t="s">
        <v>362</v>
      </c>
      <c r="E443" s="141">
        <v>0.02</v>
      </c>
      <c r="F443" s="449">
        <v>0</v>
      </c>
      <c r="G443" s="381">
        <v>0</v>
      </c>
      <c r="H443" s="296" t="s">
        <v>624</v>
      </c>
      <c r="I443" s="450" t="s">
        <v>24</v>
      </c>
      <c r="J443" s="451" t="s">
        <v>24</v>
      </c>
      <c r="K443" s="452" t="s">
        <v>582</v>
      </c>
      <c r="L443" s="453"/>
      <c r="M443" s="454" t="s">
        <v>24</v>
      </c>
      <c r="N443" s="407" t="s">
        <v>281</v>
      </c>
      <c r="O443" s="610" t="s">
        <v>266</v>
      </c>
      <c r="P443" s="602"/>
      <c r="Q443" s="602"/>
      <c r="R443" s="603"/>
      <c r="S443" s="447"/>
      <c r="T443" s="447"/>
      <c r="U443" s="466"/>
      <c r="V443" s="447"/>
    </row>
    <row r="444" spans="1:22" s="43" customFormat="1" ht="24.75" customHeight="1">
      <c r="A444" s="145" t="s">
        <v>887</v>
      </c>
      <c r="B444" s="607"/>
      <c r="C444" s="75">
        <v>5</v>
      </c>
      <c r="D444" s="135" t="s">
        <v>582</v>
      </c>
      <c r="E444" s="141" t="s">
        <v>582</v>
      </c>
      <c r="F444" s="449" t="s">
        <v>582</v>
      </c>
      <c r="G444" s="381" t="s">
        <v>582</v>
      </c>
      <c r="H444" s="296" t="s">
        <v>582</v>
      </c>
      <c r="I444" s="450" t="s">
        <v>582</v>
      </c>
      <c r="J444" s="451" t="s">
        <v>582</v>
      </c>
      <c r="K444" s="452" t="s">
        <v>582</v>
      </c>
      <c r="L444" s="453"/>
      <c r="M444" s="454" t="s">
        <v>582</v>
      </c>
      <c r="N444" s="612">
        <v>25</v>
      </c>
      <c r="O444" s="416" t="s">
        <v>109</v>
      </c>
      <c r="P444" s="416" t="s">
        <v>627</v>
      </c>
      <c r="Q444" s="604" t="s">
        <v>260</v>
      </c>
      <c r="R444" s="604"/>
      <c r="S444" s="447"/>
      <c r="T444" s="447"/>
      <c r="U444" s="466"/>
      <c r="V444" s="447"/>
    </row>
    <row r="445" spans="1:22" s="43" customFormat="1" ht="16.5" customHeight="1" thickBot="1">
      <c r="A445" s="145" t="s">
        <v>888</v>
      </c>
      <c r="B445" s="607"/>
      <c r="C445" s="142">
        <v>6</v>
      </c>
      <c r="D445" s="143" t="s">
        <v>582</v>
      </c>
      <c r="E445" s="144" t="s">
        <v>582</v>
      </c>
      <c r="F445" s="382" t="s">
        <v>582</v>
      </c>
      <c r="G445" s="382" t="s">
        <v>582</v>
      </c>
      <c r="H445" s="296" t="s">
        <v>582</v>
      </c>
      <c r="I445" s="450" t="s">
        <v>582</v>
      </c>
      <c r="J445" s="451" t="s">
        <v>582</v>
      </c>
      <c r="K445" s="452" t="s">
        <v>582</v>
      </c>
      <c r="L445" s="453"/>
      <c r="M445" s="454" t="s">
        <v>582</v>
      </c>
      <c r="N445" s="613"/>
      <c r="O445" s="412">
        <v>6</v>
      </c>
      <c r="P445" s="470">
        <v>73.4739048</v>
      </c>
      <c r="Q445" s="597">
        <v>76.343247199999993</v>
      </c>
      <c r="R445" s="597"/>
      <c r="S445" s="447"/>
      <c r="T445" s="447"/>
      <c r="U445" s="466"/>
      <c r="V445" s="447"/>
    </row>
    <row r="446" spans="1:22" s="43" customFormat="1" ht="16.5" customHeight="1" thickBot="1">
      <c r="A446" s="145" t="s">
        <v>889</v>
      </c>
      <c r="B446" s="608"/>
      <c r="C446" s="595"/>
      <c r="D446" s="596"/>
      <c r="E446" s="596"/>
      <c r="F446" s="380"/>
      <c r="G446" s="379"/>
      <c r="H446" s="596" t="s">
        <v>104</v>
      </c>
      <c r="I446" s="596"/>
      <c r="J446" s="596"/>
      <c r="K446" s="467" t="s">
        <v>6</v>
      </c>
      <c r="L446" s="468"/>
      <c r="M446" s="467"/>
      <c r="N446" s="406"/>
      <c r="O446" s="408"/>
      <c r="P446" s="408"/>
      <c r="Q446" s="408"/>
      <c r="R446" s="408"/>
      <c r="S446" s="408"/>
      <c r="T446" s="413"/>
      <c r="U446" s="414"/>
      <c r="V446" s="447"/>
    </row>
    <row r="447" spans="1:22" ht="25" customHeight="1">
      <c r="V447" s="41"/>
    </row>
    <row r="448" spans="1:22" ht="25" customHeight="1">
      <c r="V448" s="41"/>
    </row>
    <row r="449" spans="1:22" s="52" customFormat="1" ht="24" thickBot="1">
      <c r="A449" s="429">
        <v>26</v>
      </c>
      <c r="B449" s="618" t="s">
        <v>51</v>
      </c>
      <c r="C449" s="618"/>
      <c r="D449" s="618"/>
      <c r="E449" s="430">
        <v>26</v>
      </c>
      <c r="F449" s="431" t="s">
        <v>307</v>
      </c>
      <c r="G449" s="432"/>
      <c r="H449" s="432"/>
      <c r="I449" s="431"/>
      <c r="J449" s="431"/>
      <c r="K449" s="433"/>
      <c r="L449" s="433"/>
      <c r="M449" s="433"/>
      <c r="N449" s="432"/>
      <c r="O449" s="432"/>
      <c r="P449" s="434"/>
      <c r="Q449" s="434"/>
      <c r="R449" s="434"/>
      <c r="S449" s="434"/>
      <c r="T449" s="435"/>
    </row>
    <row r="450" spans="1:22" s="40" customFormat="1" ht="15.75" customHeight="1">
      <c r="A450" s="436"/>
      <c r="B450" s="624" t="s">
        <v>57</v>
      </c>
      <c r="C450" s="421" t="s">
        <v>58</v>
      </c>
      <c r="D450" s="334" t="s">
        <v>17</v>
      </c>
      <c r="E450" s="334"/>
      <c r="F450" s="334" t="s">
        <v>59</v>
      </c>
      <c r="G450" s="335"/>
      <c r="H450" s="619" t="s">
        <v>60</v>
      </c>
      <c r="I450" s="619" t="s">
        <v>18</v>
      </c>
      <c r="J450" s="619" t="s">
        <v>61</v>
      </c>
      <c r="K450" s="619" t="s">
        <v>62</v>
      </c>
      <c r="L450" s="421"/>
      <c r="M450" s="619" t="s">
        <v>63</v>
      </c>
      <c r="N450" s="620" t="s">
        <v>64</v>
      </c>
      <c r="O450" s="619" t="s">
        <v>216</v>
      </c>
      <c r="P450" s="622" t="s">
        <v>65</v>
      </c>
      <c r="Q450" s="623"/>
      <c r="R450" s="557" t="s">
        <v>279</v>
      </c>
      <c r="S450" s="626" t="s">
        <v>280</v>
      </c>
      <c r="T450" s="574" t="s">
        <v>22</v>
      </c>
      <c r="U450" s="575"/>
      <c r="V450" s="437"/>
    </row>
    <row r="451" spans="1:22" s="40" customFormat="1" ht="100" customHeight="1">
      <c r="A451" s="436"/>
      <c r="B451" s="625"/>
      <c r="C451" s="416" t="s">
        <v>66</v>
      </c>
      <c r="D451" s="336" t="s">
        <v>3</v>
      </c>
      <c r="E451" s="336" t="s">
        <v>19</v>
      </c>
      <c r="F451" s="336" t="s">
        <v>67</v>
      </c>
      <c r="G451" s="337" t="s">
        <v>68</v>
      </c>
      <c r="H451" s="604"/>
      <c r="I451" s="604"/>
      <c r="J451" s="604"/>
      <c r="K451" s="604"/>
      <c r="L451" s="416"/>
      <c r="M451" s="604"/>
      <c r="N451" s="621"/>
      <c r="O451" s="604"/>
      <c r="P451" s="416" t="s">
        <v>213</v>
      </c>
      <c r="Q451" s="336" t="s">
        <v>83</v>
      </c>
      <c r="R451" s="558"/>
      <c r="S451" s="627"/>
      <c r="T451" s="576"/>
      <c r="U451" s="577"/>
      <c r="V451" s="437"/>
    </row>
    <row r="452" spans="1:22" s="40" customFormat="1" ht="13">
      <c r="A452" s="436"/>
      <c r="B452" s="53"/>
      <c r="C452" s="54"/>
      <c r="D452" s="54"/>
      <c r="E452" s="54"/>
      <c r="F452" s="54"/>
      <c r="G452" s="54"/>
      <c r="H452" s="54"/>
      <c r="I452" s="54"/>
      <c r="J452" s="54"/>
      <c r="K452" s="54"/>
      <c r="L452" s="54"/>
      <c r="M452" s="54"/>
      <c r="N452" s="54"/>
      <c r="O452" s="54"/>
      <c r="P452" s="54"/>
      <c r="Q452" s="54"/>
      <c r="R452" s="438"/>
      <c r="S452" s="439"/>
      <c r="T452" s="440"/>
      <c r="U452" s="55"/>
    </row>
    <row r="453" spans="1:22" s="58" customFormat="1" ht="15.75" customHeight="1">
      <c r="A453" s="441" t="s">
        <v>890</v>
      </c>
      <c r="B453" s="56">
        <v>1</v>
      </c>
      <c r="C453" s="349" t="s">
        <v>461</v>
      </c>
      <c r="D453" s="349" t="s">
        <v>462</v>
      </c>
      <c r="E453" s="349" t="s">
        <v>463</v>
      </c>
      <c r="F453" s="349" t="s">
        <v>376</v>
      </c>
      <c r="G453" s="350">
        <v>0.5</v>
      </c>
      <c r="H453" s="350" t="s">
        <v>25</v>
      </c>
      <c r="I453" s="351" t="s">
        <v>364</v>
      </c>
      <c r="J453" s="352">
        <v>36760</v>
      </c>
      <c r="K453" s="389">
        <v>0</v>
      </c>
      <c r="L453" s="390">
        <v>261</v>
      </c>
      <c r="M453" s="352">
        <v>37216</v>
      </c>
      <c r="N453" s="365">
        <v>15.2333333</v>
      </c>
      <c r="O453" s="355">
        <v>1006.89</v>
      </c>
      <c r="P453" s="274">
        <v>503.44499999999999</v>
      </c>
      <c r="Q453" s="442">
        <v>503.44499999999999</v>
      </c>
      <c r="R453" s="391" t="s">
        <v>239</v>
      </c>
      <c r="S453" s="391" t="s">
        <v>283</v>
      </c>
      <c r="T453" s="578"/>
      <c r="U453" s="579"/>
      <c r="V453" s="443"/>
    </row>
    <row r="454" spans="1:22" s="58" customFormat="1" ht="15.75" customHeight="1">
      <c r="A454" s="441" t="s">
        <v>891</v>
      </c>
      <c r="B454" s="56">
        <v>2</v>
      </c>
      <c r="C454" s="353" t="s">
        <v>464</v>
      </c>
      <c r="D454" s="353" t="s">
        <v>465</v>
      </c>
      <c r="E454" s="353" t="s">
        <v>466</v>
      </c>
      <c r="F454" s="353" t="s">
        <v>390</v>
      </c>
      <c r="G454" s="350">
        <v>1</v>
      </c>
      <c r="H454" s="350" t="s">
        <v>25</v>
      </c>
      <c r="I454" s="351" t="s">
        <v>364</v>
      </c>
      <c r="J454" s="352">
        <v>39846</v>
      </c>
      <c r="K454" s="389">
        <v>0.73333333333333328</v>
      </c>
      <c r="L454" s="390">
        <v>262</v>
      </c>
      <c r="M454" s="352">
        <v>40260</v>
      </c>
      <c r="N454" s="365">
        <v>13.1</v>
      </c>
      <c r="O454" s="355">
        <v>1310.7</v>
      </c>
      <c r="P454" s="274">
        <v>1310.7</v>
      </c>
      <c r="Q454" s="442">
        <v>1310.7</v>
      </c>
      <c r="R454" s="391" t="s">
        <v>236</v>
      </c>
      <c r="S454" s="391" t="s">
        <v>283</v>
      </c>
      <c r="T454" s="578"/>
      <c r="U454" s="579"/>
      <c r="V454" s="443"/>
    </row>
    <row r="455" spans="1:22" s="58" customFormat="1" ht="15.75" customHeight="1">
      <c r="A455" s="441" t="s">
        <v>892</v>
      </c>
      <c r="B455" s="59">
        <v>3</v>
      </c>
      <c r="C455" s="349" t="s">
        <v>464</v>
      </c>
      <c r="D455" s="349" t="s">
        <v>467</v>
      </c>
      <c r="E455" s="349" t="s">
        <v>468</v>
      </c>
      <c r="F455" s="349" t="s">
        <v>376</v>
      </c>
      <c r="G455" s="350">
        <v>0.5</v>
      </c>
      <c r="H455" s="350" t="s">
        <v>25</v>
      </c>
      <c r="I455" s="351" t="s">
        <v>364</v>
      </c>
      <c r="J455" s="352">
        <v>42248</v>
      </c>
      <c r="K455" s="389">
        <v>0</v>
      </c>
      <c r="L455" s="390">
        <v>263</v>
      </c>
      <c r="M455" s="352">
        <v>42429</v>
      </c>
      <c r="N455" s="365">
        <v>6.0666666999999999</v>
      </c>
      <c r="O455" s="355">
        <v>597.87</v>
      </c>
      <c r="P455" s="274">
        <v>298.935</v>
      </c>
      <c r="Q455" s="442">
        <v>298.935</v>
      </c>
      <c r="R455" s="391" t="s">
        <v>236</v>
      </c>
      <c r="S455" s="391" t="s">
        <v>283</v>
      </c>
      <c r="T455" s="578"/>
      <c r="U455" s="579"/>
      <c r="V455" s="443"/>
    </row>
    <row r="456" spans="1:22" s="58" customFormat="1" ht="15.75" customHeight="1">
      <c r="A456" s="441" t="s">
        <v>893</v>
      </c>
      <c r="B456" s="68">
        <v>4</v>
      </c>
      <c r="C456" s="354" t="s">
        <v>464</v>
      </c>
      <c r="D456" s="354" t="s">
        <v>469</v>
      </c>
      <c r="E456" s="354" t="s">
        <v>470</v>
      </c>
      <c r="F456" s="354" t="s">
        <v>376</v>
      </c>
      <c r="G456" s="350">
        <v>0.2</v>
      </c>
      <c r="H456" s="350" t="s">
        <v>25</v>
      </c>
      <c r="I456" s="351" t="s">
        <v>364</v>
      </c>
      <c r="J456" s="352">
        <v>42366</v>
      </c>
      <c r="K456" s="389">
        <v>0</v>
      </c>
      <c r="L456" s="390">
        <v>264</v>
      </c>
      <c r="M456" s="352">
        <v>43220</v>
      </c>
      <c r="N456" s="365">
        <v>28.5</v>
      </c>
      <c r="O456" s="355">
        <v>3285.32</v>
      </c>
      <c r="P456" s="274">
        <v>657.06400000000008</v>
      </c>
      <c r="Q456" s="442">
        <v>657.06399999999996</v>
      </c>
      <c r="R456" s="391" t="s">
        <v>237</v>
      </c>
      <c r="S456" s="391" t="s">
        <v>283</v>
      </c>
      <c r="T456" s="578"/>
      <c r="U456" s="579"/>
      <c r="V456" s="443"/>
    </row>
    <row r="457" spans="1:22" s="58" customFormat="1" ht="15.75" customHeight="1">
      <c r="A457" s="441" t="s">
        <v>894</v>
      </c>
      <c r="B457" s="68">
        <v>5</v>
      </c>
      <c r="C457" s="354" t="s">
        <v>471</v>
      </c>
      <c r="D457" s="354" t="s">
        <v>472</v>
      </c>
      <c r="E457" s="354" t="s">
        <v>473</v>
      </c>
      <c r="F457" s="354" t="s">
        <v>390</v>
      </c>
      <c r="G457" s="350">
        <v>1</v>
      </c>
      <c r="H457" s="350" t="s">
        <v>25</v>
      </c>
      <c r="I457" s="351" t="s">
        <v>364</v>
      </c>
      <c r="J457" s="352">
        <v>42940</v>
      </c>
      <c r="K457" s="389">
        <v>0</v>
      </c>
      <c r="L457" s="390">
        <v>265</v>
      </c>
      <c r="M457" s="352">
        <v>43570</v>
      </c>
      <c r="N457" s="365">
        <v>21.033333299999999</v>
      </c>
      <c r="O457" s="355">
        <v>1783.03</v>
      </c>
      <c r="P457" s="274">
        <v>1783.03</v>
      </c>
      <c r="Q457" s="442">
        <v>1783.03</v>
      </c>
      <c r="R457" s="391" t="s">
        <v>237</v>
      </c>
      <c r="S457" s="391" t="s">
        <v>283</v>
      </c>
      <c r="T457" s="578"/>
      <c r="U457" s="579"/>
      <c r="V457" s="443"/>
    </row>
    <row r="458" spans="1:22" s="58" customFormat="1" ht="15.75" customHeight="1">
      <c r="A458" s="441" t="s">
        <v>895</v>
      </c>
      <c r="B458" s="68">
        <v>6</v>
      </c>
      <c r="C458" s="354" t="s">
        <v>474</v>
      </c>
      <c r="D458" s="354" t="s">
        <v>475</v>
      </c>
      <c r="E458" s="354" t="s">
        <v>476</v>
      </c>
      <c r="F458" s="354" t="s">
        <v>376</v>
      </c>
      <c r="G458" s="350">
        <v>0.6</v>
      </c>
      <c r="H458" s="350" t="s">
        <v>25</v>
      </c>
      <c r="I458" s="351" t="s">
        <v>363</v>
      </c>
      <c r="J458" s="352">
        <v>42401</v>
      </c>
      <c r="K458" s="389">
        <v>0</v>
      </c>
      <c r="L458" s="390">
        <v>266</v>
      </c>
      <c r="M458" s="352">
        <v>43312</v>
      </c>
      <c r="N458" s="365">
        <v>30.4</v>
      </c>
      <c r="O458" s="355">
        <v>9212.4500000000007</v>
      </c>
      <c r="P458" s="274">
        <v>5527.47</v>
      </c>
      <c r="Q458" s="442">
        <v>5527.47</v>
      </c>
      <c r="R458" s="391" t="s">
        <v>236</v>
      </c>
      <c r="S458" s="391" t="s">
        <v>283</v>
      </c>
      <c r="T458" s="578"/>
      <c r="U458" s="579"/>
      <c r="V458" s="443"/>
    </row>
    <row r="459" spans="1:22" s="58" customFormat="1" ht="15.75" customHeight="1">
      <c r="A459" s="441" t="s">
        <v>896</v>
      </c>
      <c r="B459" s="68">
        <v>7</v>
      </c>
      <c r="C459" s="354"/>
      <c r="D459" s="354"/>
      <c r="E459" s="354"/>
      <c r="F459" s="354"/>
      <c r="G459" s="350"/>
      <c r="H459" s="350"/>
      <c r="I459" s="351"/>
      <c r="J459" s="352"/>
      <c r="K459" s="389" t="s">
        <v>582</v>
      </c>
      <c r="L459" s="390">
        <v>267</v>
      </c>
      <c r="M459" s="352"/>
      <c r="N459" s="365" t="s">
        <v>582</v>
      </c>
      <c r="O459" s="355"/>
      <c r="P459" s="57" t="s">
        <v>582</v>
      </c>
      <c r="Q459" s="442" t="s">
        <v>582</v>
      </c>
      <c r="R459" s="391"/>
      <c r="S459" s="391"/>
      <c r="T459" s="578"/>
      <c r="U459" s="579"/>
      <c r="V459" s="443"/>
    </row>
    <row r="460" spans="1:22" s="58" customFormat="1" ht="15.75" customHeight="1">
      <c r="A460" s="441" t="s">
        <v>897</v>
      </c>
      <c r="B460" s="68">
        <v>8</v>
      </c>
      <c r="C460" s="354"/>
      <c r="D460" s="354"/>
      <c r="E460" s="354"/>
      <c r="F460" s="354"/>
      <c r="G460" s="350"/>
      <c r="H460" s="350"/>
      <c r="I460" s="351"/>
      <c r="J460" s="352"/>
      <c r="K460" s="389" t="s">
        <v>582</v>
      </c>
      <c r="L460" s="390">
        <v>268</v>
      </c>
      <c r="M460" s="352"/>
      <c r="N460" s="365" t="s">
        <v>582</v>
      </c>
      <c r="O460" s="356"/>
      <c r="P460" s="57" t="s">
        <v>582</v>
      </c>
      <c r="Q460" s="442" t="s">
        <v>582</v>
      </c>
      <c r="R460" s="391"/>
      <c r="S460" s="391"/>
      <c r="T460" s="578"/>
      <c r="U460" s="579"/>
      <c r="V460" s="443"/>
    </row>
    <row r="461" spans="1:22" s="58" customFormat="1" ht="15.75" customHeight="1">
      <c r="A461" s="441" t="s">
        <v>898</v>
      </c>
      <c r="B461" s="68">
        <v>9</v>
      </c>
      <c r="C461" s="354"/>
      <c r="D461" s="354"/>
      <c r="E461" s="354"/>
      <c r="F461" s="354"/>
      <c r="G461" s="350"/>
      <c r="H461" s="350"/>
      <c r="I461" s="351"/>
      <c r="J461" s="352"/>
      <c r="K461" s="389" t="s">
        <v>582</v>
      </c>
      <c r="L461" s="390">
        <v>269</v>
      </c>
      <c r="M461" s="352"/>
      <c r="N461" s="365" t="s">
        <v>582</v>
      </c>
      <c r="O461" s="356"/>
      <c r="P461" s="57" t="s">
        <v>582</v>
      </c>
      <c r="Q461" s="442" t="s">
        <v>582</v>
      </c>
      <c r="R461" s="391"/>
      <c r="S461" s="391"/>
      <c r="T461" s="578"/>
      <c r="U461" s="579"/>
      <c r="V461" s="443"/>
    </row>
    <row r="462" spans="1:22" s="58" customFormat="1" ht="15.75" customHeight="1">
      <c r="A462" s="441" t="s">
        <v>899</v>
      </c>
      <c r="B462" s="68">
        <v>10</v>
      </c>
      <c r="C462" s="354"/>
      <c r="D462" s="354"/>
      <c r="E462" s="354"/>
      <c r="F462" s="354"/>
      <c r="G462" s="350"/>
      <c r="H462" s="350"/>
      <c r="I462" s="351"/>
      <c r="J462" s="352"/>
      <c r="K462" s="389" t="s">
        <v>582</v>
      </c>
      <c r="L462" s="390">
        <v>270</v>
      </c>
      <c r="M462" s="352"/>
      <c r="N462" s="365" t="s">
        <v>582</v>
      </c>
      <c r="O462" s="356"/>
      <c r="P462" s="57" t="s">
        <v>582</v>
      </c>
      <c r="Q462" s="442" t="s">
        <v>582</v>
      </c>
      <c r="R462" s="391"/>
      <c r="S462" s="391"/>
      <c r="T462" s="578"/>
      <c r="U462" s="579"/>
      <c r="V462" s="443"/>
    </row>
    <row r="463" spans="1:22" s="40" customFormat="1" ht="13">
      <c r="A463" s="436"/>
      <c r="B463" s="60"/>
      <c r="C463" s="61"/>
      <c r="D463" s="61"/>
      <c r="E463" s="61"/>
      <c r="F463" s="61"/>
      <c r="G463" s="61"/>
      <c r="H463" s="61"/>
      <c r="I463" s="61"/>
      <c r="J463" s="61"/>
      <c r="K463" s="61"/>
      <c r="L463" s="61"/>
      <c r="M463" s="61"/>
      <c r="N463" s="319"/>
      <c r="O463" s="61"/>
      <c r="P463" s="61"/>
      <c r="Q463" s="319"/>
      <c r="R463" s="61"/>
      <c r="S463" s="61"/>
      <c r="T463" s="62"/>
      <c r="U463" s="63"/>
    </row>
    <row r="464" spans="1:22" s="40" customFormat="1" ht="17.25" customHeight="1" thickBot="1">
      <c r="A464" s="444"/>
      <c r="B464" s="342"/>
      <c r="C464" s="343"/>
      <c r="D464" s="343"/>
      <c r="E464" s="343"/>
      <c r="F464" s="343"/>
      <c r="G464" s="343"/>
      <c r="H464" s="343"/>
      <c r="I464" s="343"/>
      <c r="J464" s="343"/>
      <c r="K464" s="343"/>
      <c r="L464" s="343"/>
      <c r="M464" s="343"/>
      <c r="N464" s="344"/>
      <c r="O464" s="343"/>
      <c r="P464" s="343"/>
      <c r="Q464" s="345"/>
      <c r="R464" s="345"/>
      <c r="S464" s="346"/>
      <c r="T464" s="347"/>
      <c r="U464" s="348"/>
      <c r="V464" s="440"/>
    </row>
    <row r="465" spans="1:22" ht="17.25" customHeight="1">
      <c r="B465" s="65"/>
      <c r="C465" s="65"/>
      <c r="D465" s="65"/>
      <c r="E465" s="65"/>
      <c r="F465" s="65"/>
      <c r="G465" s="67"/>
      <c r="H465" s="67"/>
      <c r="I465" s="67"/>
      <c r="J465" s="67"/>
      <c r="K465" s="67"/>
      <c r="L465" s="67"/>
      <c r="M465" s="67"/>
      <c r="N465" s="67"/>
      <c r="O465" s="67"/>
      <c r="P465" s="67"/>
      <c r="Q465" s="67"/>
      <c r="R465" s="67"/>
      <c r="S465" s="67"/>
      <c r="T465" s="67"/>
      <c r="U465" s="67"/>
      <c r="V465" s="67"/>
    </row>
    <row r="466" spans="1:22" s="40" customFormat="1" ht="16.5" customHeight="1" thickBot="1">
      <c r="A466" s="436"/>
      <c r="B466" s="598" t="s">
        <v>72</v>
      </c>
      <c r="C466" s="598"/>
      <c r="D466" s="598"/>
      <c r="E466" s="598"/>
      <c r="F466" s="598"/>
      <c r="G466" s="598"/>
      <c r="H466" s="598"/>
      <c r="I466" s="598"/>
      <c r="J466" s="598"/>
      <c r="K466" s="598"/>
      <c r="L466" s="598"/>
      <c r="M466" s="598"/>
      <c r="N466" s="598"/>
      <c r="O466" s="598"/>
      <c r="P466" s="598"/>
      <c r="Q466" s="598"/>
      <c r="R466" s="598"/>
      <c r="S466" s="598"/>
      <c r="T466" s="598"/>
      <c r="U466" s="598"/>
      <c r="V466" s="445"/>
    </row>
    <row r="467" spans="1:22" s="43" customFormat="1" ht="22.5" customHeight="1">
      <c r="A467" s="145" t="s">
        <v>900</v>
      </c>
      <c r="B467" s="606" t="s">
        <v>69</v>
      </c>
      <c r="C467" s="593" t="s">
        <v>97</v>
      </c>
      <c r="D467" s="593"/>
      <c r="E467" s="593"/>
      <c r="F467" s="593"/>
      <c r="G467" s="593"/>
      <c r="H467" s="593"/>
      <c r="I467" s="593"/>
      <c r="J467" s="593"/>
      <c r="K467" s="593"/>
      <c r="L467" s="446"/>
      <c r="M467" s="446"/>
      <c r="N467" s="605" t="s">
        <v>95</v>
      </c>
      <c r="O467" s="590" t="s">
        <v>107</v>
      </c>
      <c r="P467" s="591"/>
      <c r="Q467" s="591"/>
      <c r="R467" s="585"/>
      <c r="S467" s="584" t="s">
        <v>214</v>
      </c>
      <c r="T467" s="585"/>
      <c r="U467" s="581" t="s">
        <v>6</v>
      </c>
      <c r="V467" s="447"/>
    </row>
    <row r="468" spans="1:22" s="43" customFormat="1" ht="22.5" customHeight="1">
      <c r="A468" s="145" t="s">
        <v>901</v>
      </c>
      <c r="B468" s="607"/>
      <c r="C468" s="593" t="s">
        <v>98</v>
      </c>
      <c r="D468" s="593"/>
      <c r="E468" s="609"/>
      <c r="F468" s="418">
        <v>2</v>
      </c>
      <c r="G468" s="592" t="s">
        <v>99</v>
      </c>
      <c r="H468" s="593"/>
      <c r="I468" s="610" t="s">
        <v>268</v>
      </c>
      <c r="J468" s="602"/>
      <c r="K468" s="611"/>
      <c r="L468" s="446"/>
      <c r="M468" s="410" t="s">
        <v>288</v>
      </c>
      <c r="N468" s="600"/>
      <c r="O468" s="592"/>
      <c r="P468" s="593"/>
      <c r="Q468" s="593"/>
      <c r="R468" s="594"/>
      <c r="S468" s="586"/>
      <c r="T468" s="587"/>
      <c r="U468" s="582"/>
      <c r="V468" s="447"/>
    </row>
    <row r="469" spans="1:22" s="43" customFormat="1" ht="51.75" customHeight="1" thickBot="1">
      <c r="A469" s="145" t="s">
        <v>902</v>
      </c>
      <c r="B469" s="607"/>
      <c r="C469" s="602" t="s">
        <v>96</v>
      </c>
      <c r="D469" s="603"/>
      <c r="E469" s="420" t="s">
        <v>100</v>
      </c>
      <c r="F469" s="415" t="s">
        <v>82</v>
      </c>
      <c r="G469" s="416" t="s">
        <v>81</v>
      </c>
      <c r="H469" s="419" t="s">
        <v>265</v>
      </c>
      <c r="I469" s="415" t="s">
        <v>269</v>
      </c>
      <c r="J469" s="416" t="s">
        <v>620</v>
      </c>
      <c r="K469" s="415" t="s">
        <v>102</v>
      </c>
      <c r="L469" s="446"/>
      <c r="M469" s="409" t="s">
        <v>289</v>
      </c>
      <c r="N469" s="601"/>
      <c r="O469" s="615" t="s">
        <v>108</v>
      </c>
      <c r="P469" s="616"/>
      <c r="Q469" s="617"/>
      <c r="R469" s="448">
        <v>6</v>
      </c>
      <c r="S469" s="588"/>
      <c r="T469" s="589"/>
      <c r="U469" s="583"/>
      <c r="V469" s="447"/>
    </row>
    <row r="470" spans="1:22" s="43" customFormat="1" ht="15.75" customHeight="1">
      <c r="A470" s="145" t="s">
        <v>903</v>
      </c>
      <c r="B470" s="607"/>
      <c r="C470" s="75">
        <v>1</v>
      </c>
      <c r="D470" s="135" t="s">
        <v>363</v>
      </c>
      <c r="E470" s="141">
        <v>0.6</v>
      </c>
      <c r="F470" s="449">
        <v>5527.47</v>
      </c>
      <c r="G470" s="381">
        <v>30.4</v>
      </c>
      <c r="H470" s="296">
        <v>181.82467109999999</v>
      </c>
      <c r="I470" s="450" t="s">
        <v>25</v>
      </c>
      <c r="J470" s="451" t="s">
        <v>25</v>
      </c>
      <c r="K470" s="452" t="s">
        <v>6</v>
      </c>
      <c r="L470" s="453"/>
      <c r="M470" s="454" t="s">
        <v>25</v>
      </c>
      <c r="N470" s="599" t="s">
        <v>103</v>
      </c>
      <c r="O470" s="455"/>
      <c r="P470" s="455"/>
      <c r="Q470" s="455"/>
      <c r="R470" s="456"/>
      <c r="S470" s="584" t="s">
        <v>76</v>
      </c>
      <c r="T470" s="591"/>
      <c r="U470" s="585"/>
      <c r="V470" s="457"/>
    </row>
    <row r="471" spans="1:22" s="43" customFormat="1" ht="15.75" customHeight="1" thickBot="1">
      <c r="A471" s="145" t="s">
        <v>904</v>
      </c>
      <c r="B471" s="607"/>
      <c r="C471" s="75">
        <v>2</v>
      </c>
      <c r="D471" s="135" t="s">
        <v>364</v>
      </c>
      <c r="E471" s="141">
        <v>0.4</v>
      </c>
      <c r="F471" s="449">
        <v>4553.174</v>
      </c>
      <c r="G471" s="381">
        <v>83.933333300000001</v>
      </c>
      <c r="H471" s="296">
        <v>54.247506000000001</v>
      </c>
      <c r="I471" s="450" t="s">
        <v>24</v>
      </c>
      <c r="J471" s="451" t="s">
        <v>25</v>
      </c>
      <c r="K471" s="452" t="s">
        <v>582</v>
      </c>
      <c r="L471" s="453"/>
      <c r="M471" s="454" t="s">
        <v>25</v>
      </c>
      <c r="N471" s="600"/>
      <c r="O471" s="458"/>
      <c r="P471" s="457"/>
      <c r="Q471" s="458"/>
      <c r="R471" s="459"/>
      <c r="S471" s="588"/>
      <c r="T471" s="614"/>
      <c r="U471" s="589"/>
      <c r="V471" s="457"/>
    </row>
    <row r="472" spans="1:22" s="43" customFormat="1" ht="15.75" customHeight="1" thickBot="1">
      <c r="A472" s="145" t="s">
        <v>905</v>
      </c>
      <c r="B472" s="607"/>
      <c r="C472" s="75">
        <v>3</v>
      </c>
      <c r="D472" s="135" t="s">
        <v>582</v>
      </c>
      <c r="E472" s="141" t="s">
        <v>582</v>
      </c>
      <c r="F472" s="449" t="s">
        <v>582</v>
      </c>
      <c r="G472" s="381" t="s">
        <v>582</v>
      </c>
      <c r="H472" s="296" t="s">
        <v>582</v>
      </c>
      <c r="I472" s="450" t="s">
        <v>582</v>
      </c>
      <c r="J472" s="451" t="s">
        <v>582</v>
      </c>
      <c r="K472" s="452" t="s">
        <v>582</v>
      </c>
      <c r="L472" s="453"/>
      <c r="M472" s="454" t="s">
        <v>582</v>
      </c>
      <c r="N472" s="601"/>
      <c r="O472" s="460"/>
      <c r="P472" s="461"/>
      <c r="Q472" s="462"/>
      <c r="R472" s="463"/>
      <c r="S472" s="464"/>
      <c r="T472" s="464"/>
      <c r="U472" s="465"/>
      <c r="V472" s="447"/>
    </row>
    <row r="473" spans="1:22" s="43" customFormat="1" ht="15.75" customHeight="1">
      <c r="A473" s="145" t="s">
        <v>906</v>
      </c>
      <c r="B473" s="607"/>
      <c r="C473" s="75">
        <v>4</v>
      </c>
      <c r="D473" s="135" t="s">
        <v>582</v>
      </c>
      <c r="E473" s="141" t="s">
        <v>582</v>
      </c>
      <c r="F473" s="449" t="s">
        <v>582</v>
      </c>
      <c r="G473" s="381" t="s">
        <v>582</v>
      </c>
      <c r="H473" s="296" t="s">
        <v>582</v>
      </c>
      <c r="I473" s="450" t="s">
        <v>582</v>
      </c>
      <c r="J473" s="451" t="s">
        <v>582</v>
      </c>
      <c r="K473" s="452" t="s">
        <v>582</v>
      </c>
      <c r="L473" s="453"/>
      <c r="M473" s="454" t="s">
        <v>582</v>
      </c>
      <c r="N473" s="407" t="s">
        <v>281</v>
      </c>
      <c r="O473" s="610" t="s">
        <v>266</v>
      </c>
      <c r="P473" s="602"/>
      <c r="Q473" s="602"/>
      <c r="R473" s="603"/>
      <c r="S473" s="447"/>
      <c r="T473" s="447"/>
      <c r="U473" s="466"/>
      <c r="V473" s="447"/>
    </row>
    <row r="474" spans="1:22" s="43" customFormat="1" ht="24.75" customHeight="1">
      <c r="A474" s="145" t="s">
        <v>907</v>
      </c>
      <c r="B474" s="607"/>
      <c r="C474" s="75">
        <v>5</v>
      </c>
      <c r="D474" s="135" t="s">
        <v>582</v>
      </c>
      <c r="E474" s="141" t="s">
        <v>582</v>
      </c>
      <c r="F474" s="449" t="s">
        <v>582</v>
      </c>
      <c r="G474" s="381" t="s">
        <v>582</v>
      </c>
      <c r="H474" s="296" t="s">
        <v>582</v>
      </c>
      <c r="I474" s="450" t="s">
        <v>582</v>
      </c>
      <c r="J474" s="451" t="s">
        <v>582</v>
      </c>
      <c r="K474" s="452" t="s">
        <v>582</v>
      </c>
      <c r="L474" s="453"/>
      <c r="M474" s="454" t="s">
        <v>582</v>
      </c>
      <c r="N474" s="612">
        <v>26</v>
      </c>
      <c r="O474" s="416" t="s">
        <v>109</v>
      </c>
      <c r="P474" s="416" t="s">
        <v>627</v>
      </c>
      <c r="Q474" s="604" t="s">
        <v>260</v>
      </c>
      <c r="R474" s="604"/>
      <c r="S474" s="447"/>
      <c r="T474" s="447"/>
      <c r="U474" s="466"/>
      <c r="V474" s="447"/>
    </row>
    <row r="475" spans="1:22" s="43" customFormat="1" ht="16.5" customHeight="1" thickBot="1">
      <c r="A475" s="145" t="s">
        <v>908</v>
      </c>
      <c r="B475" s="607"/>
      <c r="C475" s="142">
        <v>6</v>
      </c>
      <c r="D475" s="143" t="s">
        <v>582</v>
      </c>
      <c r="E475" s="144" t="s">
        <v>582</v>
      </c>
      <c r="F475" s="382" t="s">
        <v>582</v>
      </c>
      <c r="G475" s="382" t="s">
        <v>582</v>
      </c>
      <c r="H475" s="296" t="s">
        <v>582</v>
      </c>
      <c r="I475" s="450" t="s">
        <v>582</v>
      </c>
      <c r="J475" s="451" t="s">
        <v>582</v>
      </c>
      <c r="K475" s="452" t="s">
        <v>582</v>
      </c>
      <c r="L475" s="453"/>
      <c r="M475" s="454" t="s">
        <v>582</v>
      </c>
      <c r="N475" s="613"/>
      <c r="O475" s="412">
        <v>6</v>
      </c>
      <c r="P475" s="470">
        <v>73.4739048</v>
      </c>
      <c r="Q475" s="597">
        <v>88.168897999999999</v>
      </c>
      <c r="R475" s="597"/>
      <c r="S475" s="447"/>
      <c r="T475" s="447"/>
      <c r="U475" s="466"/>
      <c r="V475" s="447"/>
    </row>
    <row r="476" spans="1:22" s="43" customFormat="1" ht="16.5" customHeight="1" thickBot="1">
      <c r="A476" s="145" t="s">
        <v>909</v>
      </c>
      <c r="B476" s="608"/>
      <c r="C476" s="595"/>
      <c r="D476" s="596"/>
      <c r="E476" s="596"/>
      <c r="F476" s="380"/>
      <c r="G476" s="379"/>
      <c r="H476" s="596" t="s">
        <v>104</v>
      </c>
      <c r="I476" s="596"/>
      <c r="J476" s="596"/>
      <c r="K476" s="467" t="s">
        <v>6</v>
      </c>
      <c r="L476" s="468"/>
      <c r="M476" s="467"/>
      <c r="N476" s="406"/>
      <c r="O476" s="408"/>
      <c r="P476" s="408"/>
      <c r="Q476" s="408"/>
      <c r="R476" s="408"/>
      <c r="S476" s="408"/>
      <c r="T476" s="413"/>
      <c r="U476" s="414"/>
      <c r="V476" s="447"/>
    </row>
    <row r="477" spans="1:22" ht="25" customHeight="1">
      <c r="V477" s="41"/>
    </row>
    <row r="478" spans="1:22" ht="25" customHeight="1">
      <c r="V478" s="41"/>
    </row>
    <row r="479" spans="1:22" ht="25" customHeight="1">
      <c r="V479" s="41"/>
    </row>
    <row r="480" spans="1:22" s="52" customFormat="1" ht="24" thickBot="1">
      <c r="A480" s="429">
        <v>28</v>
      </c>
      <c r="B480" s="618" t="s">
        <v>51</v>
      </c>
      <c r="C480" s="618"/>
      <c r="D480" s="618"/>
      <c r="E480" s="430">
        <v>28</v>
      </c>
      <c r="F480" s="431" t="s">
        <v>308</v>
      </c>
      <c r="G480" s="432"/>
      <c r="H480" s="432"/>
      <c r="I480" s="431"/>
      <c r="J480" s="431"/>
      <c r="K480" s="433"/>
      <c r="L480" s="433"/>
      <c r="M480" s="433"/>
      <c r="N480" s="432"/>
      <c r="O480" s="432"/>
      <c r="P480" s="434"/>
      <c r="Q480" s="434"/>
      <c r="R480" s="434"/>
      <c r="S480" s="434"/>
      <c r="T480" s="435"/>
    </row>
    <row r="481" spans="1:22" s="40" customFormat="1" ht="15.75" customHeight="1">
      <c r="A481" s="436"/>
      <c r="B481" s="624" t="s">
        <v>57</v>
      </c>
      <c r="C481" s="421" t="s">
        <v>58</v>
      </c>
      <c r="D481" s="334" t="s">
        <v>17</v>
      </c>
      <c r="E481" s="334"/>
      <c r="F481" s="334" t="s">
        <v>59</v>
      </c>
      <c r="G481" s="335"/>
      <c r="H481" s="619" t="s">
        <v>60</v>
      </c>
      <c r="I481" s="619" t="s">
        <v>18</v>
      </c>
      <c r="J481" s="619" t="s">
        <v>61</v>
      </c>
      <c r="K481" s="619" t="s">
        <v>62</v>
      </c>
      <c r="L481" s="421"/>
      <c r="M481" s="619" t="s">
        <v>63</v>
      </c>
      <c r="N481" s="620" t="s">
        <v>64</v>
      </c>
      <c r="O481" s="619" t="s">
        <v>216</v>
      </c>
      <c r="P481" s="622" t="s">
        <v>65</v>
      </c>
      <c r="Q481" s="623"/>
      <c r="R481" s="557" t="s">
        <v>279</v>
      </c>
      <c r="S481" s="626" t="s">
        <v>280</v>
      </c>
      <c r="T481" s="574" t="s">
        <v>22</v>
      </c>
      <c r="U481" s="575"/>
      <c r="V481" s="437"/>
    </row>
    <row r="482" spans="1:22" s="40" customFormat="1" ht="100" customHeight="1">
      <c r="A482" s="436"/>
      <c r="B482" s="625"/>
      <c r="C482" s="416" t="s">
        <v>66</v>
      </c>
      <c r="D482" s="336" t="s">
        <v>3</v>
      </c>
      <c r="E482" s="336" t="s">
        <v>19</v>
      </c>
      <c r="F482" s="336" t="s">
        <v>67</v>
      </c>
      <c r="G482" s="337" t="s">
        <v>68</v>
      </c>
      <c r="H482" s="604"/>
      <c r="I482" s="604"/>
      <c r="J482" s="604"/>
      <c r="K482" s="604"/>
      <c r="L482" s="416"/>
      <c r="M482" s="604"/>
      <c r="N482" s="621"/>
      <c r="O482" s="604"/>
      <c r="P482" s="416" t="s">
        <v>213</v>
      </c>
      <c r="Q482" s="336" t="s">
        <v>83</v>
      </c>
      <c r="R482" s="558"/>
      <c r="S482" s="627"/>
      <c r="T482" s="576"/>
      <c r="U482" s="577"/>
      <c r="V482" s="437"/>
    </row>
    <row r="483" spans="1:22" s="40" customFormat="1" ht="13">
      <c r="A483" s="436"/>
      <c r="B483" s="53"/>
      <c r="C483" s="54"/>
      <c r="D483" s="54"/>
      <c r="E483" s="54"/>
      <c r="F483" s="54"/>
      <c r="G483" s="54"/>
      <c r="H483" s="54"/>
      <c r="I483" s="54"/>
      <c r="J483" s="54"/>
      <c r="K483" s="54"/>
      <c r="L483" s="54"/>
      <c r="M483" s="54"/>
      <c r="N483" s="54"/>
      <c r="O483" s="54"/>
      <c r="P483" s="54"/>
      <c r="Q483" s="54"/>
      <c r="R483" s="438"/>
      <c r="S483" s="439"/>
      <c r="T483" s="440"/>
      <c r="U483" s="55"/>
    </row>
    <row r="484" spans="1:22" s="58" customFormat="1" ht="15.75" customHeight="1">
      <c r="A484" s="441" t="s">
        <v>910</v>
      </c>
      <c r="B484" s="56">
        <v>1</v>
      </c>
      <c r="C484" s="349" t="s">
        <v>477</v>
      </c>
      <c r="D484" s="349" t="s">
        <v>478</v>
      </c>
      <c r="E484" s="349" t="s">
        <v>479</v>
      </c>
      <c r="F484" s="349" t="s">
        <v>376</v>
      </c>
      <c r="G484" s="350">
        <v>0.9</v>
      </c>
      <c r="H484" s="350" t="s">
        <v>24</v>
      </c>
      <c r="I484" s="351" t="s">
        <v>366</v>
      </c>
      <c r="J484" s="352">
        <v>43192</v>
      </c>
      <c r="K484" s="389" t="s">
        <v>582</v>
      </c>
      <c r="L484" s="390">
        <v>281</v>
      </c>
      <c r="M484" s="352">
        <v>43792</v>
      </c>
      <c r="N484" s="365" t="s">
        <v>582</v>
      </c>
      <c r="O484" s="355">
        <v>2094.7600000000002</v>
      </c>
      <c r="P484" s="274">
        <v>1885.2840000000003</v>
      </c>
      <c r="Q484" s="442" t="s">
        <v>582</v>
      </c>
      <c r="R484" s="391"/>
      <c r="S484" s="391"/>
      <c r="T484" s="578"/>
      <c r="U484" s="579"/>
      <c r="V484" s="443"/>
    </row>
    <row r="485" spans="1:22" s="58" customFormat="1" ht="15.75" customHeight="1">
      <c r="A485" s="441" t="s">
        <v>911</v>
      </c>
      <c r="B485" s="56">
        <v>2</v>
      </c>
      <c r="C485" s="353" t="s">
        <v>480</v>
      </c>
      <c r="D485" s="353" t="s">
        <v>481</v>
      </c>
      <c r="E485" s="353" t="s">
        <v>482</v>
      </c>
      <c r="F485" s="353" t="s">
        <v>376</v>
      </c>
      <c r="G485" s="350">
        <v>0.3</v>
      </c>
      <c r="H485" s="350" t="s">
        <v>24</v>
      </c>
      <c r="I485" s="351" t="s">
        <v>366</v>
      </c>
      <c r="J485" s="352">
        <v>42275</v>
      </c>
      <c r="K485" s="389" t="s">
        <v>582</v>
      </c>
      <c r="L485" s="390">
        <v>282</v>
      </c>
      <c r="M485" s="352">
        <v>42670</v>
      </c>
      <c r="N485" s="365" t="s">
        <v>582</v>
      </c>
      <c r="O485" s="355">
        <v>851.69</v>
      </c>
      <c r="P485" s="274">
        <v>255.50700000000001</v>
      </c>
      <c r="Q485" s="442" t="s">
        <v>582</v>
      </c>
      <c r="R485" s="391"/>
      <c r="S485" s="391"/>
      <c r="T485" s="578"/>
      <c r="U485" s="579"/>
      <c r="V485" s="443"/>
    </row>
    <row r="486" spans="1:22" s="58" customFormat="1" ht="15.75" customHeight="1">
      <c r="A486" s="441" t="s">
        <v>912</v>
      </c>
      <c r="B486" s="59">
        <v>3</v>
      </c>
      <c r="C486" s="349" t="s">
        <v>483</v>
      </c>
      <c r="D486" s="349" t="s">
        <v>484</v>
      </c>
      <c r="E486" s="349" t="s">
        <v>485</v>
      </c>
      <c r="F486" s="349" t="s">
        <v>376</v>
      </c>
      <c r="G486" s="350">
        <v>0.4</v>
      </c>
      <c r="H486" s="350" t="s">
        <v>24</v>
      </c>
      <c r="I486" s="351" t="s">
        <v>368</v>
      </c>
      <c r="J486" s="352">
        <v>39351</v>
      </c>
      <c r="K486" s="389" t="s">
        <v>582</v>
      </c>
      <c r="L486" s="390">
        <v>283</v>
      </c>
      <c r="M486" s="352">
        <v>39381</v>
      </c>
      <c r="N486" s="365" t="s">
        <v>582</v>
      </c>
      <c r="O486" s="355">
        <v>4018.09</v>
      </c>
      <c r="P486" s="274">
        <v>1607.2360000000001</v>
      </c>
      <c r="Q486" s="442" t="s">
        <v>582</v>
      </c>
      <c r="R486" s="391" t="s">
        <v>238</v>
      </c>
      <c r="S486" s="391"/>
      <c r="T486" s="578"/>
      <c r="U486" s="579"/>
      <c r="V486" s="443"/>
    </row>
    <row r="487" spans="1:22" s="58" customFormat="1" ht="15.75" customHeight="1">
      <c r="A487" s="441" t="s">
        <v>913</v>
      </c>
      <c r="B487" s="68">
        <v>4</v>
      </c>
      <c r="C487" s="354"/>
      <c r="D487" s="354"/>
      <c r="E487" s="354"/>
      <c r="F487" s="354"/>
      <c r="G487" s="350"/>
      <c r="H487" s="350"/>
      <c r="I487" s="351"/>
      <c r="J487" s="352"/>
      <c r="K487" s="389" t="s">
        <v>582</v>
      </c>
      <c r="L487" s="390">
        <v>284</v>
      </c>
      <c r="M487" s="352"/>
      <c r="N487" s="365" t="s">
        <v>582</v>
      </c>
      <c r="O487" s="355"/>
      <c r="P487" s="274" t="s">
        <v>582</v>
      </c>
      <c r="Q487" s="442" t="s">
        <v>582</v>
      </c>
      <c r="R487" s="391"/>
      <c r="S487" s="391"/>
      <c r="T487" s="578"/>
      <c r="U487" s="579"/>
      <c r="V487" s="443"/>
    </row>
    <row r="488" spans="1:22" s="58" customFormat="1" ht="15.75" customHeight="1">
      <c r="A488" s="441" t="s">
        <v>914</v>
      </c>
      <c r="B488" s="68">
        <v>5</v>
      </c>
      <c r="C488" s="354"/>
      <c r="D488" s="354"/>
      <c r="E488" s="354"/>
      <c r="F488" s="354"/>
      <c r="G488" s="350"/>
      <c r="H488" s="350"/>
      <c r="I488" s="351"/>
      <c r="J488" s="352"/>
      <c r="K488" s="389" t="s">
        <v>582</v>
      </c>
      <c r="L488" s="390">
        <v>285</v>
      </c>
      <c r="M488" s="352"/>
      <c r="N488" s="365" t="s">
        <v>582</v>
      </c>
      <c r="O488" s="355"/>
      <c r="P488" s="274" t="s">
        <v>582</v>
      </c>
      <c r="Q488" s="442" t="s">
        <v>582</v>
      </c>
      <c r="R488" s="391"/>
      <c r="S488" s="391"/>
      <c r="T488" s="578"/>
      <c r="U488" s="579"/>
      <c r="V488" s="443"/>
    </row>
    <row r="489" spans="1:22" s="58" customFormat="1" ht="15.75" customHeight="1">
      <c r="A489" s="441" t="s">
        <v>915</v>
      </c>
      <c r="B489" s="68">
        <v>6</v>
      </c>
      <c r="C489" s="354"/>
      <c r="D489" s="354"/>
      <c r="E489" s="354"/>
      <c r="F489" s="354"/>
      <c r="G489" s="350"/>
      <c r="H489" s="350"/>
      <c r="I489" s="351"/>
      <c r="J489" s="352"/>
      <c r="K489" s="389" t="s">
        <v>582</v>
      </c>
      <c r="L489" s="390">
        <v>286</v>
      </c>
      <c r="M489" s="352"/>
      <c r="N489" s="365" t="s">
        <v>582</v>
      </c>
      <c r="O489" s="355"/>
      <c r="P489" s="274" t="s">
        <v>582</v>
      </c>
      <c r="Q489" s="442" t="s">
        <v>582</v>
      </c>
      <c r="R489" s="391"/>
      <c r="S489" s="391"/>
      <c r="T489" s="578"/>
      <c r="U489" s="579"/>
      <c r="V489" s="443"/>
    </row>
    <row r="490" spans="1:22" s="58" customFormat="1" ht="15.75" customHeight="1">
      <c r="A490" s="441" t="s">
        <v>916</v>
      </c>
      <c r="B490" s="68">
        <v>7</v>
      </c>
      <c r="C490" s="354"/>
      <c r="D490" s="354"/>
      <c r="E490" s="354"/>
      <c r="F490" s="354"/>
      <c r="G490" s="350"/>
      <c r="H490" s="350"/>
      <c r="I490" s="351"/>
      <c r="J490" s="352"/>
      <c r="K490" s="389" t="s">
        <v>582</v>
      </c>
      <c r="L490" s="390">
        <v>287</v>
      </c>
      <c r="M490" s="352"/>
      <c r="N490" s="365" t="s">
        <v>582</v>
      </c>
      <c r="O490" s="355"/>
      <c r="P490" s="57" t="s">
        <v>582</v>
      </c>
      <c r="Q490" s="442" t="s">
        <v>582</v>
      </c>
      <c r="R490" s="391"/>
      <c r="S490" s="391"/>
      <c r="T490" s="578"/>
      <c r="U490" s="579"/>
      <c r="V490" s="443"/>
    </row>
    <row r="491" spans="1:22" s="58" customFormat="1" ht="15.75" customHeight="1">
      <c r="A491" s="441" t="s">
        <v>917</v>
      </c>
      <c r="B491" s="68">
        <v>8</v>
      </c>
      <c r="C491" s="354"/>
      <c r="D491" s="354"/>
      <c r="E491" s="354"/>
      <c r="F491" s="354"/>
      <c r="G491" s="350"/>
      <c r="H491" s="350"/>
      <c r="I491" s="351"/>
      <c r="J491" s="352"/>
      <c r="K491" s="389" t="s">
        <v>582</v>
      </c>
      <c r="L491" s="390">
        <v>288</v>
      </c>
      <c r="M491" s="352"/>
      <c r="N491" s="365" t="s">
        <v>582</v>
      </c>
      <c r="O491" s="356"/>
      <c r="P491" s="57" t="s">
        <v>582</v>
      </c>
      <c r="Q491" s="442" t="s">
        <v>582</v>
      </c>
      <c r="R491" s="391"/>
      <c r="S491" s="391"/>
      <c r="T491" s="578"/>
      <c r="U491" s="579"/>
      <c r="V491" s="443"/>
    </row>
    <row r="492" spans="1:22" s="58" customFormat="1" ht="15.75" customHeight="1">
      <c r="A492" s="441" t="s">
        <v>918</v>
      </c>
      <c r="B492" s="68">
        <v>9</v>
      </c>
      <c r="C492" s="354"/>
      <c r="D492" s="354"/>
      <c r="E492" s="354"/>
      <c r="F492" s="354"/>
      <c r="G492" s="350"/>
      <c r="H492" s="350"/>
      <c r="I492" s="351"/>
      <c r="J492" s="352"/>
      <c r="K492" s="389" t="s">
        <v>582</v>
      </c>
      <c r="L492" s="390">
        <v>289</v>
      </c>
      <c r="M492" s="352"/>
      <c r="N492" s="365" t="s">
        <v>582</v>
      </c>
      <c r="O492" s="356"/>
      <c r="P492" s="57" t="s">
        <v>582</v>
      </c>
      <c r="Q492" s="442" t="s">
        <v>582</v>
      </c>
      <c r="R492" s="391"/>
      <c r="S492" s="391"/>
      <c r="T492" s="578"/>
      <c r="U492" s="579"/>
      <c r="V492" s="443"/>
    </row>
    <row r="493" spans="1:22" s="58" customFormat="1" ht="15.75" customHeight="1">
      <c r="A493" s="441" t="s">
        <v>919</v>
      </c>
      <c r="B493" s="68">
        <v>10</v>
      </c>
      <c r="C493" s="354"/>
      <c r="D493" s="354"/>
      <c r="E493" s="354"/>
      <c r="F493" s="354"/>
      <c r="G493" s="350"/>
      <c r="H493" s="350"/>
      <c r="I493" s="351"/>
      <c r="J493" s="352"/>
      <c r="K493" s="389" t="s">
        <v>582</v>
      </c>
      <c r="L493" s="390">
        <v>290</v>
      </c>
      <c r="M493" s="352"/>
      <c r="N493" s="365" t="s">
        <v>582</v>
      </c>
      <c r="O493" s="356"/>
      <c r="P493" s="57" t="s">
        <v>582</v>
      </c>
      <c r="Q493" s="442" t="s">
        <v>582</v>
      </c>
      <c r="R493" s="391"/>
      <c r="S493" s="391"/>
      <c r="T493" s="578"/>
      <c r="U493" s="579"/>
      <c r="V493" s="443"/>
    </row>
    <row r="494" spans="1:22" s="40" customFormat="1" ht="13">
      <c r="A494" s="436"/>
      <c r="B494" s="60"/>
      <c r="C494" s="61"/>
      <c r="D494" s="61"/>
      <c r="E494" s="61"/>
      <c r="F494" s="61"/>
      <c r="G494" s="61"/>
      <c r="H494" s="61"/>
      <c r="I494" s="61"/>
      <c r="J494" s="61"/>
      <c r="K494" s="61"/>
      <c r="L494" s="61"/>
      <c r="M494" s="61"/>
      <c r="N494" s="319"/>
      <c r="O494" s="61"/>
      <c r="P494" s="61"/>
      <c r="Q494" s="319"/>
      <c r="R494" s="61"/>
      <c r="S494" s="61"/>
      <c r="T494" s="62"/>
      <c r="U494" s="63"/>
    </row>
    <row r="495" spans="1:22" s="40" customFormat="1" ht="17.25" customHeight="1" thickBot="1">
      <c r="A495" s="444"/>
      <c r="B495" s="342"/>
      <c r="C495" s="343"/>
      <c r="D495" s="343"/>
      <c r="E495" s="343"/>
      <c r="F495" s="343"/>
      <c r="G495" s="343"/>
      <c r="H495" s="343"/>
      <c r="I495" s="343"/>
      <c r="J495" s="343"/>
      <c r="K495" s="343"/>
      <c r="L495" s="343"/>
      <c r="M495" s="343"/>
      <c r="N495" s="344"/>
      <c r="O495" s="343"/>
      <c r="P495" s="343"/>
      <c r="Q495" s="345"/>
      <c r="R495" s="345"/>
      <c r="S495" s="346"/>
      <c r="T495" s="347"/>
      <c r="U495" s="348"/>
      <c r="V495" s="440"/>
    </row>
    <row r="496" spans="1:22" ht="17.25" customHeight="1">
      <c r="B496" s="65"/>
      <c r="C496" s="65"/>
      <c r="D496" s="65"/>
      <c r="E496" s="65"/>
      <c r="F496" s="65"/>
      <c r="G496" s="67"/>
      <c r="H496" s="67"/>
      <c r="I496" s="67"/>
      <c r="J496" s="67"/>
      <c r="K496" s="67"/>
      <c r="L496" s="67"/>
      <c r="M496" s="67"/>
      <c r="N496" s="67"/>
      <c r="O496" s="67"/>
      <c r="P496" s="67"/>
      <c r="Q496" s="67"/>
      <c r="R496" s="67"/>
      <c r="S496" s="67"/>
      <c r="T496" s="67"/>
      <c r="U496" s="67"/>
      <c r="V496" s="67"/>
    </row>
    <row r="497" spans="1:22" s="40" customFormat="1" ht="16.5" customHeight="1" thickBot="1">
      <c r="A497" s="436"/>
      <c r="B497" s="598" t="s">
        <v>72</v>
      </c>
      <c r="C497" s="598"/>
      <c r="D497" s="598"/>
      <c r="E497" s="598"/>
      <c r="F497" s="598"/>
      <c r="G497" s="598"/>
      <c r="H497" s="598"/>
      <c r="I497" s="598"/>
      <c r="J497" s="598"/>
      <c r="K497" s="598"/>
      <c r="L497" s="598"/>
      <c r="M497" s="598"/>
      <c r="N497" s="598"/>
      <c r="O497" s="598"/>
      <c r="P497" s="598"/>
      <c r="Q497" s="598"/>
      <c r="R497" s="598"/>
      <c r="S497" s="598"/>
      <c r="T497" s="598"/>
      <c r="U497" s="598"/>
      <c r="V497" s="445"/>
    </row>
    <row r="498" spans="1:22" s="43" customFormat="1" ht="22.5" customHeight="1">
      <c r="A498" s="145" t="s">
        <v>920</v>
      </c>
      <c r="B498" s="606" t="s">
        <v>69</v>
      </c>
      <c r="C498" s="593" t="s">
        <v>97</v>
      </c>
      <c r="D498" s="593"/>
      <c r="E498" s="593"/>
      <c r="F498" s="593"/>
      <c r="G498" s="593"/>
      <c r="H498" s="593"/>
      <c r="I498" s="593"/>
      <c r="J498" s="593"/>
      <c r="K498" s="593"/>
      <c r="L498" s="446"/>
      <c r="M498" s="446"/>
      <c r="N498" s="605" t="s">
        <v>95</v>
      </c>
      <c r="O498" s="590" t="s">
        <v>107</v>
      </c>
      <c r="P498" s="591"/>
      <c r="Q498" s="591"/>
      <c r="R498" s="585"/>
      <c r="S498" s="584" t="s">
        <v>214</v>
      </c>
      <c r="T498" s="585"/>
      <c r="U498" s="581" t="s">
        <v>215</v>
      </c>
      <c r="V498" s="447"/>
    </row>
    <row r="499" spans="1:22" s="43" customFormat="1" ht="22.5" customHeight="1">
      <c r="A499" s="145" t="s">
        <v>921</v>
      </c>
      <c r="B499" s="607"/>
      <c r="C499" s="593" t="s">
        <v>98</v>
      </c>
      <c r="D499" s="593"/>
      <c r="E499" s="609"/>
      <c r="F499" s="418">
        <v>4</v>
      </c>
      <c r="G499" s="592" t="s">
        <v>99</v>
      </c>
      <c r="H499" s="593"/>
      <c r="I499" s="610" t="s">
        <v>268</v>
      </c>
      <c r="J499" s="602"/>
      <c r="K499" s="611"/>
      <c r="L499" s="446"/>
      <c r="M499" s="410" t="s">
        <v>288</v>
      </c>
      <c r="N499" s="600"/>
      <c r="O499" s="592"/>
      <c r="P499" s="593"/>
      <c r="Q499" s="593"/>
      <c r="R499" s="594"/>
      <c r="S499" s="586"/>
      <c r="T499" s="587"/>
      <c r="U499" s="582"/>
      <c r="V499" s="447"/>
    </row>
    <row r="500" spans="1:22" s="43" customFormat="1" ht="51.75" customHeight="1" thickBot="1">
      <c r="A500" s="145" t="s">
        <v>922</v>
      </c>
      <c r="B500" s="607"/>
      <c r="C500" s="602" t="s">
        <v>96</v>
      </c>
      <c r="D500" s="603"/>
      <c r="E500" s="420" t="s">
        <v>100</v>
      </c>
      <c r="F500" s="415" t="s">
        <v>82</v>
      </c>
      <c r="G500" s="416" t="s">
        <v>81</v>
      </c>
      <c r="H500" s="419" t="s">
        <v>265</v>
      </c>
      <c r="I500" s="415" t="s">
        <v>269</v>
      </c>
      <c r="J500" s="416" t="s">
        <v>620</v>
      </c>
      <c r="K500" s="415" t="s">
        <v>102</v>
      </c>
      <c r="L500" s="446"/>
      <c r="M500" s="409" t="s">
        <v>289</v>
      </c>
      <c r="N500" s="601"/>
      <c r="O500" s="615" t="s">
        <v>108</v>
      </c>
      <c r="P500" s="616"/>
      <c r="Q500" s="617"/>
      <c r="R500" s="448">
        <v>0</v>
      </c>
      <c r="S500" s="588"/>
      <c r="T500" s="589"/>
      <c r="U500" s="583"/>
      <c r="V500" s="447"/>
    </row>
    <row r="501" spans="1:22" s="43" customFormat="1" ht="28">
      <c r="A501" s="145" t="s">
        <v>923</v>
      </c>
      <c r="B501" s="607"/>
      <c r="C501" s="75">
        <v>1</v>
      </c>
      <c r="D501" s="135" t="s">
        <v>365</v>
      </c>
      <c r="E501" s="141">
        <v>0.05</v>
      </c>
      <c r="F501" s="449">
        <v>0</v>
      </c>
      <c r="G501" s="381">
        <v>0</v>
      </c>
      <c r="H501" s="296" t="s">
        <v>624</v>
      </c>
      <c r="I501" s="450" t="s">
        <v>24</v>
      </c>
      <c r="J501" s="451" t="s">
        <v>24</v>
      </c>
      <c r="K501" s="452" t="s">
        <v>582</v>
      </c>
      <c r="L501" s="453"/>
      <c r="M501" s="454" t="s">
        <v>24</v>
      </c>
      <c r="N501" s="599" t="s">
        <v>103</v>
      </c>
      <c r="O501" s="455"/>
      <c r="P501" s="455"/>
      <c r="Q501" s="455"/>
      <c r="R501" s="456"/>
      <c r="S501" s="584" t="s">
        <v>76</v>
      </c>
      <c r="T501" s="591"/>
      <c r="U501" s="585"/>
      <c r="V501" s="457"/>
    </row>
    <row r="502" spans="1:22" s="43" customFormat="1" ht="15" thickBot="1">
      <c r="A502" s="145" t="s">
        <v>924</v>
      </c>
      <c r="B502" s="607"/>
      <c r="C502" s="75">
        <v>2</v>
      </c>
      <c r="D502" s="135" t="s">
        <v>366</v>
      </c>
      <c r="E502" s="141">
        <v>0.4</v>
      </c>
      <c r="F502" s="449">
        <v>0</v>
      </c>
      <c r="G502" s="381">
        <v>0</v>
      </c>
      <c r="H502" s="296" t="s">
        <v>624</v>
      </c>
      <c r="I502" s="450" t="s">
        <v>24</v>
      </c>
      <c r="J502" s="451" t="s">
        <v>25</v>
      </c>
      <c r="K502" s="452" t="s">
        <v>582</v>
      </c>
      <c r="L502" s="453"/>
      <c r="M502" s="454" t="s">
        <v>25</v>
      </c>
      <c r="N502" s="600"/>
      <c r="O502" s="458"/>
      <c r="P502" s="457"/>
      <c r="Q502" s="458"/>
      <c r="R502" s="459"/>
      <c r="S502" s="588"/>
      <c r="T502" s="614"/>
      <c r="U502" s="589"/>
      <c r="V502" s="457"/>
    </row>
    <row r="503" spans="1:22" s="43" customFormat="1" ht="17" thickBot="1">
      <c r="A503" s="145" t="s">
        <v>925</v>
      </c>
      <c r="B503" s="607"/>
      <c r="C503" s="75">
        <v>3</v>
      </c>
      <c r="D503" s="135" t="s">
        <v>367</v>
      </c>
      <c r="E503" s="141">
        <v>0.25</v>
      </c>
      <c r="F503" s="449">
        <v>0</v>
      </c>
      <c r="G503" s="381">
        <v>0</v>
      </c>
      <c r="H503" s="296" t="s">
        <v>624</v>
      </c>
      <c r="I503" s="450" t="s">
        <v>24</v>
      </c>
      <c r="J503" s="451" t="s">
        <v>24</v>
      </c>
      <c r="K503" s="452" t="s">
        <v>582</v>
      </c>
      <c r="L503" s="453"/>
      <c r="M503" s="454" t="s">
        <v>25</v>
      </c>
      <c r="N503" s="601"/>
      <c r="O503" s="460"/>
      <c r="P503" s="461"/>
      <c r="Q503" s="462"/>
      <c r="R503" s="463"/>
      <c r="S503" s="464"/>
      <c r="T503" s="464"/>
      <c r="U503" s="465"/>
      <c r="V503" s="447"/>
    </row>
    <row r="504" spans="1:22" s="43" customFormat="1" ht="17">
      <c r="A504" s="145" t="s">
        <v>926</v>
      </c>
      <c r="B504" s="607"/>
      <c r="C504" s="75">
        <v>4</v>
      </c>
      <c r="D504" s="135" t="s">
        <v>368</v>
      </c>
      <c r="E504" s="141">
        <v>0.3</v>
      </c>
      <c r="F504" s="449">
        <v>0</v>
      </c>
      <c r="G504" s="381">
        <v>0</v>
      </c>
      <c r="H504" s="296" t="s">
        <v>624</v>
      </c>
      <c r="I504" s="450" t="s">
        <v>24</v>
      </c>
      <c r="J504" s="451" t="s">
        <v>24</v>
      </c>
      <c r="K504" s="452" t="s">
        <v>582</v>
      </c>
      <c r="L504" s="453"/>
      <c r="M504" s="454" t="s">
        <v>25</v>
      </c>
      <c r="N504" s="407" t="s">
        <v>281</v>
      </c>
      <c r="O504" s="610" t="s">
        <v>266</v>
      </c>
      <c r="P504" s="602"/>
      <c r="Q504" s="602"/>
      <c r="R504" s="603"/>
      <c r="S504" s="447"/>
      <c r="T504" s="447"/>
      <c r="U504" s="466"/>
      <c r="V504" s="447"/>
    </row>
    <row r="505" spans="1:22" s="43" customFormat="1" ht="24.75" customHeight="1">
      <c r="A505" s="145" t="s">
        <v>927</v>
      </c>
      <c r="B505" s="607"/>
      <c r="C505" s="75">
        <v>5</v>
      </c>
      <c r="D505" s="135" t="s">
        <v>582</v>
      </c>
      <c r="E505" s="141" t="s">
        <v>582</v>
      </c>
      <c r="F505" s="449" t="s">
        <v>582</v>
      </c>
      <c r="G505" s="381" t="s">
        <v>582</v>
      </c>
      <c r="H505" s="296" t="s">
        <v>582</v>
      </c>
      <c r="I505" s="450" t="s">
        <v>582</v>
      </c>
      <c r="J505" s="451" t="s">
        <v>582</v>
      </c>
      <c r="K505" s="452" t="s">
        <v>582</v>
      </c>
      <c r="L505" s="453"/>
      <c r="M505" s="454" t="s">
        <v>582</v>
      </c>
      <c r="N505" s="612">
        <v>28</v>
      </c>
      <c r="O505" s="416" t="s">
        <v>109</v>
      </c>
      <c r="P505" s="416" t="s">
        <v>627</v>
      </c>
      <c r="Q505" s="604" t="s">
        <v>260</v>
      </c>
      <c r="R505" s="604"/>
      <c r="S505" s="447"/>
      <c r="T505" s="447"/>
      <c r="U505" s="466"/>
      <c r="V505" s="447"/>
    </row>
    <row r="506" spans="1:22" s="43" customFormat="1" ht="16.5" customHeight="1" thickBot="1">
      <c r="A506" s="145" t="s">
        <v>928</v>
      </c>
      <c r="B506" s="607"/>
      <c r="C506" s="142">
        <v>6</v>
      </c>
      <c r="D506" s="143" t="s">
        <v>582</v>
      </c>
      <c r="E506" s="144" t="s">
        <v>582</v>
      </c>
      <c r="F506" s="382" t="s">
        <v>582</v>
      </c>
      <c r="G506" s="382" t="s">
        <v>582</v>
      </c>
      <c r="H506" s="296" t="s">
        <v>582</v>
      </c>
      <c r="I506" s="450" t="s">
        <v>582</v>
      </c>
      <c r="J506" s="451" t="s">
        <v>582</v>
      </c>
      <c r="K506" s="452" t="s">
        <v>582</v>
      </c>
      <c r="L506" s="453"/>
      <c r="M506" s="454" t="s">
        <v>582</v>
      </c>
      <c r="N506" s="613"/>
      <c r="O506" s="412">
        <v>6</v>
      </c>
      <c r="P506" s="470">
        <v>73.4739048</v>
      </c>
      <c r="Q506" s="597">
        <v>0</v>
      </c>
      <c r="R506" s="597"/>
      <c r="S506" s="447"/>
      <c r="T506" s="447"/>
      <c r="U506" s="466"/>
      <c r="V506" s="447"/>
    </row>
    <row r="507" spans="1:22" s="43" customFormat="1" ht="16.5" customHeight="1" thickBot="1">
      <c r="A507" s="145" t="s">
        <v>929</v>
      </c>
      <c r="B507" s="608"/>
      <c r="C507" s="595"/>
      <c r="D507" s="596"/>
      <c r="E507" s="596"/>
      <c r="F507" s="380"/>
      <c r="G507" s="379"/>
      <c r="H507" s="596" t="s">
        <v>104</v>
      </c>
      <c r="I507" s="596"/>
      <c r="J507" s="596"/>
      <c r="K507" s="467" t="s">
        <v>582</v>
      </c>
      <c r="L507" s="468"/>
      <c r="M507" s="467"/>
      <c r="N507" s="406"/>
      <c r="O507" s="408"/>
      <c r="P507" s="408"/>
      <c r="Q507" s="408"/>
      <c r="R507" s="408"/>
      <c r="S507" s="408"/>
      <c r="T507" s="413"/>
      <c r="U507" s="414"/>
      <c r="V507" s="447"/>
    </row>
    <row r="508" spans="1:22" ht="25" customHeight="1">
      <c r="V508" s="41"/>
    </row>
    <row r="509" spans="1:22" ht="25" customHeight="1">
      <c r="V509" s="41"/>
    </row>
    <row r="510" spans="1:22" s="52" customFormat="1" ht="24" thickBot="1">
      <c r="A510" s="429">
        <v>29</v>
      </c>
      <c r="B510" s="618" t="s">
        <v>51</v>
      </c>
      <c r="C510" s="618"/>
      <c r="D510" s="618"/>
      <c r="E510" s="430">
        <v>29</v>
      </c>
      <c r="F510" s="431" t="s">
        <v>309</v>
      </c>
      <c r="G510" s="432"/>
      <c r="H510" s="432"/>
      <c r="I510" s="431"/>
      <c r="J510" s="431"/>
      <c r="K510" s="433"/>
      <c r="L510" s="433"/>
      <c r="M510" s="433"/>
      <c r="N510" s="432"/>
      <c r="O510" s="432"/>
      <c r="P510" s="434"/>
      <c r="Q510" s="434"/>
      <c r="R510" s="434"/>
      <c r="S510" s="434"/>
      <c r="T510" s="435"/>
    </row>
    <row r="511" spans="1:22" s="40" customFormat="1" ht="15.75" customHeight="1">
      <c r="A511" s="436"/>
      <c r="B511" s="624" t="s">
        <v>57</v>
      </c>
      <c r="C511" s="421" t="s">
        <v>58</v>
      </c>
      <c r="D511" s="334" t="s">
        <v>17</v>
      </c>
      <c r="E511" s="334"/>
      <c r="F511" s="334" t="s">
        <v>59</v>
      </c>
      <c r="G511" s="335"/>
      <c r="H511" s="619" t="s">
        <v>60</v>
      </c>
      <c r="I511" s="619" t="s">
        <v>18</v>
      </c>
      <c r="J511" s="619" t="s">
        <v>61</v>
      </c>
      <c r="K511" s="619" t="s">
        <v>62</v>
      </c>
      <c r="L511" s="421"/>
      <c r="M511" s="619" t="s">
        <v>63</v>
      </c>
      <c r="N511" s="620" t="s">
        <v>64</v>
      </c>
      <c r="O511" s="619" t="s">
        <v>216</v>
      </c>
      <c r="P511" s="622" t="s">
        <v>65</v>
      </c>
      <c r="Q511" s="623"/>
      <c r="R511" s="557" t="s">
        <v>279</v>
      </c>
      <c r="S511" s="626" t="s">
        <v>280</v>
      </c>
      <c r="T511" s="574" t="s">
        <v>22</v>
      </c>
      <c r="U511" s="575"/>
      <c r="V511" s="437"/>
    </row>
    <row r="512" spans="1:22" s="40" customFormat="1" ht="100" customHeight="1">
      <c r="A512" s="436"/>
      <c r="B512" s="625"/>
      <c r="C512" s="416" t="s">
        <v>66</v>
      </c>
      <c r="D512" s="336" t="s">
        <v>3</v>
      </c>
      <c r="E512" s="336" t="s">
        <v>19</v>
      </c>
      <c r="F512" s="336" t="s">
        <v>67</v>
      </c>
      <c r="G512" s="337" t="s">
        <v>68</v>
      </c>
      <c r="H512" s="604"/>
      <c r="I512" s="604"/>
      <c r="J512" s="604"/>
      <c r="K512" s="604"/>
      <c r="L512" s="416"/>
      <c r="M512" s="604"/>
      <c r="N512" s="621"/>
      <c r="O512" s="604"/>
      <c r="P512" s="416" t="s">
        <v>213</v>
      </c>
      <c r="Q512" s="336" t="s">
        <v>83</v>
      </c>
      <c r="R512" s="558"/>
      <c r="S512" s="627"/>
      <c r="T512" s="576"/>
      <c r="U512" s="577"/>
      <c r="V512" s="437"/>
    </row>
    <row r="513" spans="1:22" s="40" customFormat="1" ht="13">
      <c r="A513" s="436"/>
      <c r="B513" s="53"/>
      <c r="C513" s="54"/>
      <c r="D513" s="54"/>
      <c r="E513" s="54"/>
      <c r="F513" s="54"/>
      <c r="G513" s="54"/>
      <c r="H513" s="54"/>
      <c r="I513" s="54"/>
      <c r="J513" s="54"/>
      <c r="K513" s="54"/>
      <c r="L513" s="54"/>
      <c r="M513" s="54"/>
      <c r="N513" s="54"/>
      <c r="O513" s="54"/>
      <c r="P513" s="54"/>
      <c r="Q513" s="54"/>
      <c r="R513" s="438"/>
      <c r="S513" s="439"/>
      <c r="T513" s="440"/>
      <c r="U513" s="55"/>
    </row>
    <row r="514" spans="1:22" s="58" customFormat="1" ht="15.75" customHeight="1">
      <c r="A514" s="441" t="s">
        <v>930</v>
      </c>
      <c r="B514" s="56">
        <v>1</v>
      </c>
      <c r="C514" s="349" t="s">
        <v>486</v>
      </c>
      <c r="D514" s="349" t="s">
        <v>487</v>
      </c>
      <c r="E514" s="349" t="s">
        <v>488</v>
      </c>
      <c r="F514" s="349" t="s">
        <v>376</v>
      </c>
      <c r="G514" s="350">
        <v>0.65</v>
      </c>
      <c r="H514" s="350" t="s">
        <v>25</v>
      </c>
      <c r="I514" s="351" t="s">
        <v>371</v>
      </c>
      <c r="J514" s="352">
        <v>38254</v>
      </c>
      <c r="K514" s="389"/>
      <c r="L514" s="390">
        <v>291</v>
      </c>
      <c r="M514" s="352">
        <v>39472</v>
      </c>
      <c r="N514" s="365">
        <v>40.633333299999997</v>
      </c>
      <c r="O514" s="355">
        <v>1446.2</v>
      </c>
      <c r="P514" s="274">
        <v>940.03000000000009</v>
      </c>
      <c r="Q514" s="442">
        <v>940.03</v>
      </c>
      <c r="R514" s="391" t="s">
        <v>239</v>
      </c>
      <c r="S514" s="391" t="s">
        <v>283</v>
      </c>
      <c r="T514" s="578"/>
      <c r="U514" s="579"/>
      <c r="V514" s="443"/>
    </row>
    <row r="515" spans="1:22" s="58" customFormat="1" ht="15.75" customHeight="1">
      <c r="A515" s="441" t="s">
        <v>931</v>
      </c>
      <c r="B515" s="56">
        <v>2</v>
      </c>
      <c r="C515" s="353" t="s">
        <v>489</v>
      </c>
      <c r="D515" s="353" t="s">
        <v>490</v>
      </c>
      <c r="E515" s="353" t="s">
        <v>491</v>
      </c>
      <c r="F515" s="353" t="s">
        <v>376</v>
      </c>
      <c r="G515" s="350">
        <v>0.2</v>
      </c>
      <c r="H515" s="350" t="s">
        <v>25</v>
      </c>
      <c r="I515" s="351" t="s">
        <v>369</v>
      </c>
      <c r="J515" s="352">
        <v>38678</v>
      </c>
      <c r="K515" s="389"/>
      <c r="L515" s="390">
        <v>292</v>
      </c>
      <c r="M515" s="352">
        <v>39690</v>
      </c>
      <c r="N515" s="365">
        <v>33.766666700000002</v>
      </c>
      <c r="O515" s="355">
        <v>3688.86</v>
      </c>
      <c r="P515" s="274">
        <v>737.77200000000005</v>
      </c>
      <c r="Q515" s="442">
        <v>737.77200000000005</v>
      </c>
      <c r="R515" s="391" t="s">
        <v>237</v>
      </c>
      <c r="S515" s="391" t="s">
        <v>283</v>
      </c>
      <c r="T515" s="578"/>
      <c r="U515" s="579"/>
      <c r="V515" s="443"/>
    </row>
    <row r="516" spans="1:22" s="58" customFormat="1" ht="15.75" customHeight="1">
      <c r="A516" s="441" t="s">
        <v>932</v>
      </c>
      <c r="B516" s="59">
        <v>3</v>
      </c>
      <c r="C516" s="349" t="s">
        <v>492</v>
      </c>
      <c r="D516" s="349" t="s">
        <v>493</v>
      </c>
      <c r="E516" s="349" t="s">
        <v>494</v>
      </c>
      <c r="F516" s="349" t="s">
        <v>376</v>
      </c>
      <c r="G516" s="350">
        <v>0.25</v>
      </c>
      <c r="H516" s="350" t="s">
        <v>25</v>
      </c>
      <c r="I516" s="351" t="s">
        <v>369</v>
      </c>
      <c r="J516" s="352">
        <v>42027</v>
      </c>
      <c r="K516" s="389"/>
      <c r="L516" s="390">
        <v>293</v>
      </c>
      <c r="M516" s="352">
        <v>43161</v>
      </c>
      <c r="N516" s="365">
        <v>37.8333333</v>
      </c>
      <c r="O516" s="355">
        <v>25821.01</v>
      </c>
      <c r="P516" s="274">
        <v>6455.2524999999996</v>
      </c>
      <c r="Q516" s="442">
        <v>6455.2524999999996</v>
      </c>
      <c r="R516" s="391" t="s">
        <v>241</v>
      </c>
      <c r="S516" s="391" t="s">
        <v>283</v>
      </c>
      <c r="T516" s="578"/>
      <c r="U516" s="579"/>
      <c r="V516" s="443"/>
    </row>
    <row r="517" spans="1:22" s="58" customFormat="1" ht="15.75" customHeight="1">
      <c r="A517" s="441" t="s">
        <v>933</v>
      </c>
      <c r="B517" s="68">
        <v>4</v>
      </c>
      <c r="C517" s="354" t="s">
        <v>495</v>
      </c>
      <c r="D517" s="354" t="s">
        <v>496</v>
      </c>
      <c r="E517" s="354" t="s">
        <v>497</v>
      </c>
      <c r="F517" s="354" t="s">
        <v>376</v>
      </c>
      <c r="G517" s="350">
        <v>0.6</v>
      </c>
      <c r="H517" s="350" t="s">
        <v>25</v>
      </c>
      <c r="I517" s="351" t="s">
        <v>372</v>
      </c>
      <c r="J517" s="352">
        <v>40810</v>
      </c>
      <c r="K517" s="389"/>
      <c r="L517" s="390">
        <v>294</v>
      </c>
      <c r="M517" s="352">
        <v>40976</v>
      </c>
      <c r="N517" s="365">
        <v>5.5666666999999999</v>
      </c>
      <c r="O517" s="355">
        <v>870.2</v>
      </c>
      <c r="P517" s="274">
        <v>522.12</v>
      </c>
      <c r="Q517" s="442">
        <v>522.12</v>
      </c>
      <c r="R517" s="391" t="s">
        <v>236</v>
      </c>
      <c r="S517" s="391" t="s">
        <v>283</v>
      </c>
      <c r="T517" s="578"/>
      <c r="U517" s="579"/>
      <c r="V517" s="443"/>
    </row>
    <row r="518" spans="1:22" s="58" customFormat="1" ht="15.75" customHeight="1">
      <c r="A518" s="441" t="s">
        <v>934</v>
      </c>
      <c r="B518" s="68">
        <v>5</v>
      </c>
      <c r="C518" s="354"/>
      <c r="D518" s="354"/>
      <c r="E518" s="354"/>
      <c r="F518" s="354"/>
      <c r="G518" s="350"/>
      <c r="H518" s="350"/>
      <c r="I518" s="351"/>
      <c r="J518" s="352"/>
      <c r="K518" s="389" t="s">
        <v>582</v>
      </c>
      <c r="L518" s="390">
        <v>295</v>
      </c>
      <c r="M518" s="352"/>
      <c r="N518" s="365" t="s">
        <v>582</v>
      </c>
      <c r="O518" s="355"/>
      <c r="P518" s="274" t="s">
        <v>582</v>
      </c>
      <c r="Q518" s="442" t="s">
        <v>582</v>
      </c>
      <c r="R518" s="391"/>
      <c r="S518" s="391"/>
      <c r="T518" s="578"/>
      <c r="U518" s="579"/>
      <c r="V518" s="443"/>
    </row>
    <row r="519" spans="1:22" s="58" customFormat="1" ht="15.75" customHeight="1">
      <c r="A519" s="441" t="s">
        <v>935</v>
      </c>
      <c r="B519" s="68">
        <v>6</v>
      </c>
      <c r="C519" s="354"/>
      <c r="D519" s="354"/>
      <c r="E519" s="354"/>
      <c r="F519" s="354"/>
      <c r="G519" s="350"/>
      <c r="H519" s="350"/>
      <c r="I519" s="351"/>
      <c r="J519" s="352"/>
      <c r="K519" s="389" t="s">
        <v>582</v>
      </c>
      <c r="L519" s="390">
        <v>296</v>
      </c>
      <c r="M519" s="352"/>
      <c r="N519" s="365" t="s">
        <v>582</v>
      </c>
      <c r="O519" s="355"/>
      <c r="P519" s="274" t="s">
        <v>582</v>
      </c>
      <c r="Q519" s="442" t="s">
        <v>582</v>
      </c>
      <c r="R519" s="391"/>
      <c r="S519" s="391"/>
      <c r="T519" s="578"/>
      <c r="U519" s="579"/>
      <c r="V519" s="443"/>
    </row>
    <row r="520" spans="1:22" s="58" customFormat="1" ht="15.75" customHeight="1">
      <c r="A520" s="441" t="s">
        <v>936</v>
      </c>
      <c r="B520" s="68">
        <v>7</v>
      </c>
      <c r="C520" s="354"/>
      <c r="D520" s="354"/>
      <c r="E520" s="354"/>
      <c r="F520" s="354"/>
      <c r="G520" s="350"/>
      <c r="H520" s="350"/>
      <c r="I520" s="351"/>
      <c r="J520" s="352"/>
      <c r="K520" s="389" t="s">
        <v>582</v>
      </c>
      <c r="L520" s="390">
        <v>297</v>
      </c>
      <c r="M520" s="352"/>
      <c r="N520" s="365" t="s">
        <v>582</v>
      </c>
      <c r="O520" s="355"/>
      <c r="P520" s="57" t="s">
        <v>582</v>
      </c>
      <c r="Q520" s="442" t="s">
        <v>582</v>
      </c>
      <c r="R520" s="391"/>
      <c r="S520" s="391"/>
      <c r="T520" s="578"/>
      <c r="U520" s="579"/>
      <c r="V520" s="443"/>
    </row>
    <row r="521" spans="1:22" s="58" customFormat="1" ht="15.75" customHeight="1">
      <c r="A521" s="441" t="s">
        <v>937</v>
      </c>
      <c r="B521" s="68">
        <v>8</v>
      </c>
      <c r="C521" s="354"/>
      <c r="D521" s="354"/>
      <c r="E521" s="354"/>
      <c r="F521" s="354"/>
      <c r="G521" s="350"/>
      <c r="H521" s="350"/>
      <c r="I521" s="351"/>
      <c r="J521" s="352"/>
      <c r="K521" s="389" t="s">
        <v>582</v>
      </c>
      <c r="L521" s="390">
        <v>298</v>
      </c>
      <c r="M521" s="352"/>
      <c r="N521" s="365" t="s">
        <v>582</v>
      </c>
      <c r="O521" s="356"/>
      <c r="P521" s="57" t="s">
        <v>582</v>
      </c>
      <c r="Q521" s="442" t="s">
        <v>582</v>
      </c>
      <c r="R521" s="391"/>
      <c r="S521" s="391"/>
      <c r="T521" s="578"/>
      <c r="U521" s="579"/>
      <c r="V521" s="443"/>
    </row>
    <row r="522" spans="1:22" s="58" customFormat="1" ht="15.75" customHeight="1">
      <c r="A522" s="441" t="s">
        <v>938</v>
      </c>
      <c r="B522" s="68">
        <v>9</v>
      </c>
      <c r="C522" s="354"/>
      <c r="D522" s="354"/>
      <c r="E522" s="354"/>
      <c r="F522" s="354"/>
      <c r="G522" s="350"/>
      <c r="H522" s="350"/>
      <c r="I522" s="351"/>
      <c r="J522" s="352"/>
      <c r="K522" s="389" t="s">
        <v>582</v>
      </c>
      <c r="L522" s="390">
        <v>299</v>
      </c>
      <c r="M522" s="352"/>
      <c r="N522" s="365" t="s">
        <v>582</v>
      </c>
      <c r="O522" s="356"/>
      <c r="P522" s="57" t="s">
        <v>582</v>
      </c>
      <c r="Q522" s="442" t="s">
        <v>582</v>
      </c>
      <c r="R522" s="391"/>
      <c r="S522" s="391"/>
      <c r="T522" s="578"/>
      <c r="U522" s="579"/>
      <c r="V522" s="443"/>
    </row>
    <row r="523" spans="1:22" s="58" customFormat="1" ht="15.75" customHeight="1">
      <c r="A523" s="441" t="s">
        <v>939</v>
      </c>
      <c r="B523" s="68">
        <v>10</v>
      </c>
      <c r="C523" s="354"/>
      <c r="D523" s="354"/>
      <c r="E523" s="354"/>
      <c r="F523" s="354"/>
      <c r="G523" s="350"/>
      <c r="H523" s="350"/>
      <c r="I523" s="351"/>
      <c r="J523" s="352"/>
      <c r="K523" s="389" t="s">
        <v>582</v>
      </c>
      <c r="L523" s="390">
        <v>300</v>
      </c>
      <c r="M523" s="352"/>
      <c r="N523" s="365" t="s">
        <v>582</v>
      </c>
      <c r="O523" s="356"/>
      <c r="P523" s="57" t="s">
        <v>582</v>
      </c>
      <c r="Q523" s="442" t="s">
        <v>582</v>
      </c>
      <c r="R523" s="391"/>
      <c r="S523" s="391"/>
      <c r="T523" s="578"/>
      <c r="U523" s="579"/>
      <c r="V523" s="443"/>
    </row>
    <row r="524" spans="1:22" s="40" customFormat="1" ht="13">
      <c r="A524" s="436"/>
      <c r="B524" s="60"/>
      <c r="C524" s="61"/>
      <c r="D524" s="61"/>
      <c r="E524" s="61"/>
      <c r="F524" s="61"/>
      <c r="G524" s="61"/>
      <c r="H524" s="61"/>
      <c r="I524" s="61"/>
      <c r="J524" s="61"/>
      <c r="K524" s="61"/>
      <c r="L524" s="61"/>
      <c r="M524" s="61"/>
      <c r="N524" s="319"/>
      <c r="O524" s="61"/>
      <c r="P524" s="61"/>
      <c r="Q524" s="319"/>
      <c r="R524" s="61"/>
      <c r="S524" s="61"/>
      <c r="T524" s="62"/>
      <c r="U524" s="63"/>
    </row>
    <row r="525" spans="1:22" s="40" customFormat="1" ht="17.25" customHeight="1" thickBot="1">
      <c r="A525" s="444"/>
      <c r="B525" s="342"/>
      <c r="C525" s="343"/>
      <c r="D525" s="343"/>
      <c r="E525" s="343"/>
      <c r="F525" s="343"/>
      <c r="G525" s="343"/>
      <c r="H525" s="343"/>
      <c r="I525" s="343"/>
      <c r="J525" s="343"/>
      <c r="K525" s="343"/>
      <c r="L525" s="343"/>
      <c r="M525" s="343"/>
      <c r="N525" s="344"/>
      <c r="O525" s="343"/>
      <c r="P525" s="343"/>
      <c r="Q525" s="345"/>
      <c r="R525" s="345"/>
      <c r="S525" s="346"/>
      <c r="T525" s="347"/>
      <c r="U525" s="348"/>
      <c r="V525" s="440"/>
    </row>
    <row r="526" spans="1:22" ht="17.25" customHeight="1">
      <c r="B526" s="65"/>
      <c r="C526" s="65"/>
      <c r="D526" s="65"/>
      <c r="E526" s="65"/>
      <c r="F526" s="65"/>
      <c r="G526" s="67"/>
      <c r="H526" s="67"/>
      <c r="I526" s="67"/>
      <c r="J526" s="67"/>
      <c r="K526" s="67"/>
      <c r="L526" s="67"/>
      <c r="M526" s="67"/>
      <c r="N526" s="67"/>
      <c r="O526" s="67"/>
      <c r="P526" s="67"/>
      <c r="Q526" s="67"/>
      <c r="R526" s="67"/>
      <c r="S526" s="67"/>
      <c r="T526" s="67"/>
      <c r="U526" s="67"/>
      <c r="V526" s="67"/>
    </row>
    <row r="527" spans="1:22" s="40" customFormat="1" ht="16.5" customHeight="1" thickBot="1">
      <c r="A527" s="436"/>
      <c r="B527" s="598" t="s">
        <v>72</v>
      </c>
      <c r="C527" s="598"/>
      <c r="D527" s="598"/>
      <c r="E527" s="598"/>
      <c r="F527" s="598"/>
      <c r="G527" s="598"/>
      <c r="H527" s="598"/>
      <c r="I527" s="598"/>
      <c r="J527" s="598"/>
      <c r="K527" s="598"/>
      <c r="L527" s="598"/>
      <c r="M527" s="598"/>
      <c r="N527" s="598"/>
      <c r="O527" s="598"/>
      <c r="P527" s="598"/>
      <c r="Q527" s="598"/>
      <c r="R527" s="598"/>
      <c r="S527" s="598"/>
      <c r="T527" s="598"/>
      <c r="U527" s="598"/>
      <c r="V527" s="445"/>
    </row>
    <row r="528" spans="1:22" s="43" customFormat="1" ht="22.5" customHeight="1">
      <c r="A528" s="145" t="s">
        <v>940</v>
      </c>
      <c r="B528" s="606" t="s">
        <v>69</v>
      </c>
      <c r="C528" s="593" t="s">
        <v>97</v>
      </c>
      <c r="D528" s="593"/>
      <c r="E528" s="593"/>
      <c r="F528" s="593"/>
      <c r="G528" s="593"/>
      <c r="H528" s="593"/>
      <c r="I528" s="593"/>
      <c r="J528" s="593"/>
      <c r="K528" s="593"/>
      <c r="L528" s="446"/>
      <c r="M528" s="446"/>
      <c r="N528" s="605" t="s">
        <v>95</v>
      </c>
      <c r="O528" s="590" t="s">
        <v>107</v>
      </c>
      <c r="P528" s="591"/>
      <c r="Q528" s="591"/>
      <c r="R528" s="585"/>
      <c r="S528" s="584" t="s">
        <v>214</v>
      </c>
      <c r="T528" s="585"/>
      <c r="U528" s="581" t="s">
        <v>6</v>
      </c>
      <c r="V528" s="447"/>
    </row>
    <row r="529" spans="1:22" s="43" customFormat="1" ht="22.5" customHeight="1">
      <c r="A529" s="145" t="s">
        <v>941</v>
      </c>
      <c r="B529" s="607"/>
      <c r="C529" s="593" t="s">
        <v>98</v>
      </c>
      <c r="D529" s="593"/>
      <c r="E529" s="609"/>
      <c r="F529" s="418">
        <v>4</v>
      </c>
      <c r="G529" s="592" t="s">
        <v>99</v>
      </c>
      <c r="H529" s="593"/>
      <c r="I529" s="610" t="s">
        <v>268</v>
      </c>
      <c r="J529" s="602"/>
      <c r="K529" s="611"/>
      <c r="L529" s="446"/>
      <c r="M529" s="410" t="s">
        <v>288</v>
      </c>
      <c r="N529" s="600"/>
      <c r="O529" s="592"/>
      <c r="P529" s="593"/>
      <c r="Q529" s="593"/>
      <c r="R529" s="594"/>
      <c r="S529" s="586"/>
      <c r="T529" s="587"/>
      <c r="U529" s="582"/>
      <c r="V529" s="447"/>
    </row>
    <row r="530" spans="1:22" s="43" customFormat="1" ht="51.75" customHeight="1" thickBot="1">
      <c r="A530" s="145" t="s">
        <v>942</v>
      </c>
      <c r="B530" s="607"/>
      <c r="C530" s="602" t="s">
        <v>96</v>
      </c>
      <c r="D530" s="603"/>
      <c r="E530" s="420" t="s">
        <v>100</v>
      </c>
      <c r="F530" s="415" t="s">
        <v>82</v>
      </c>
      <c r="G530" s="416" t="s">
        <v>81</v>
      </c>
      <c r="H530" s="419" t="s">
        <v>265</v>
      </c>
      <c r="I530" s="415" t="s">
        <v>269</v>
      </c>
      <c r="J530" s="416" t="s">
        <v>620</v>
      </c>
      <c r="K530" s="415" t="s">
        <v>102</v>
      </c>
      <c r="L530" s="446"/>
      <c r="M530" s="409" t="s">
        <v>289</v>
      </c>
      <c r="N530" s="601"/>
      <c r="O530" s="615" t="s">
        <v>108</v>
      </c>
      <c r="P530" s="616"/>
      <c r="Q530" s="617"/>
      <c r="R530" s="448">
        <v>4</v>
      </c>
      <c r="S530" s="588"/>
      <c r="T530" s="589"/>
      <c r="U530" s="583"/>
      <c r="V530" s="447"/>
    </row>
    <row r="531" spans="1:22" s="43" customFormat="1" ht="28">
      <c r="A531" s="145" t="s">
        <v>943</v>
      </c>
      <c r="B531" s="607"/>
      <c r="C531" s="75">
        <v>1</v>
      </c>
      <c r="D531" s="135" t="s">
        <v>369</v>
      </c>
      <c r="E531" s="141">
        <v>0.4</v>
      </c>
      <c r="F531" s="449">
        <v>7193.0244999999995</v>
      </c>
      <c r="G531" s="381">
        <v>71.599999999999994</v>
      </c>
      <c r="H531" s="296">
        <v>100.461236</v>
      </c>
      <c r="I531" s="450" t="s">
        <v>25</v>
      </c>
      <c r="J531" s="451" t="s">
        <v>25</v>
      </c>
      <c r="K531" s="452" t="s">
        <v>6</v>
      </c>
      <c r="L531" s="453"/>
      <c r="M531" s="454" t="s">
        <v>25</v>
      </c>
      <c r="N531" s="599" t="s">
        <v>103</v>
      </c>
      <c r="O531" s="455"/>
      <c r="P531" s="455"/>
      <c r="Q531" s="455"/>
      <c r="R531" s="456"/>
      <c r="S531" s="584" t="s">
        <v>76</v>
      </c>
      <c r="T531" s="591"/>
      <c r="U531" s="585"/>
      <c r="V531" s="457"/>
    </row>
    <row r="532" spans="1:22" s="43" customFormat="1" ht="15.75" customHeight="1" thickBot="1">
      <c r="A532" s="145" t="s">
        <v>944</v>
      </c>
      <c r="B532" s="607"/>
      <c r="C532" s="75">
        <v>2</v>
      </c>
      <c r="D532" s="135" t="s">
        <v>370</v>
      </c>
      <c r="E532" s="141">
        <v>0.25</v>
      </c>
      <c r="F532" s="449">
        <v>0</v>
      </c>
      <c r="G532" s="381">
        <v>0</v>
      </c>
      <c r="H532" s="296" t="s">
        <v>624</v>
      </c>
      <c r="I532" s="450" t="s">
        <v>24</v>
      </c>
      <c r="J532" s="451" t="s">
        <v>24</v>
      </c>
      <c r="K532" s="452" t="s">
        <v>582</v>
      </c>
      <c r="L532" s="453"/>
      <c r="M532" s="454" t="s">
        <v>25</v>
      </c>
      <c r="N532" s="600"/>
      <c r="O532" s="458"/>
      <c r="P532" s="457"/>
      <c r="Q532" s="458"/>
      <c r="R532" s="459"/>
      <c r="S532" s="588"/>
      <c r="T532" s="614"/>
      <c r="U532" s="589"/>
      <c r="V532" s="457"/>
    </row>
    <row r="533" spans="1:22" s="43" customFormat="1" ht="29" thickBot="1">
      <c r="A533" s="145" t="s">
        <v>945</v>
      </c>
      <c r="B533" s="607"/>
      <c r="C533" s="75">
        <v>3</v>
      </c>
      <c r="D533" s="135" t="s">
        <v>371</v>
      </c>
      <c r="E533" s="141">
        <v>0.25</v>
      </c>
      <c r="F533" s="449">
        <v>940.03</v>
      </c>
      <c r="G533" s="381">
        <v>40.633333299999997</v>
      </c>
      <c r="H533" s="296">
        <v>23.1344545</v>
      </c>
      <c r="I533" s="450" t="s">
        <v>24</v>
      </c>
      <c r="J533" s="451" t="s">
        <v>24</v>
      </c>
      <c r="K533" s="452" t="s">
        <v>582</v>
      </c>
      <c r="L533" s="453"/>
      <c r="M533" s="454" t="s">
        <v>25</v>
      </c>
      <c r="N533" s="601"/>
      <c r="O533" s="460"/>
      <c r="P533" s="461"/>
      <c r="Q533" s="462"/>
      <c r="R533" s="463"/>
      <c r="S533" s="464"/>
      <c r="T533" s="464"/>
      <c r="U533" s="465"/>
      <c r="V533" s="447"/>
    </row>
    <row r="534" spans="1:22" s="43" customFormat="1" ht="15.75" customHeight="1">
      <c r="A534" s="145" t="s">
        <v>946</v>
      </c>
      <c r="B534" s="607"/>
      <c r="C534" s="75">
        <v>4</v>
      </c>
      <c r="D534" s="135" t="s">
        <v>372</v>
      </c>
      <c r="E534" s="141">
        <v>0.1</v>
      </c>
      <c r="F534" s="449">
        <v>522.12</v>
      </c>
      <c r="G534" s="381">
        <v>5.5666666999999999</v>
      </c>
      <c r="H534" s="296">
        <v>93.794011400000002</v>
      </c>
      <c r="I534" s="450" t="s">
        <v>24</v>
      </c>
      <c r="J534" s="451" t="s">
        <v>24</v>
      </c>
      <c r="K534" s="452" t="s">
        <v>582</v>
      </c>
      <c r="L534" s="453"/>
      <c r="M534" s="454" t="s">
        <v>24</v>
      </c>
      <c r="N534" s="407" t="s">
        <v>281</v>
      </c>
      <c r="O534" s="610" t="s">
        <v>266</v>
      </c>
      <c r="P534" s="602"/>
      <c r="Q534" s="602"/>
      <c r="R534" s="603"/>
      <c r="S534" s="447"/>
      <c r="T534" s="447"/>
      <c r="U534" s="466"/>
      <c r="V534" s="447"/>
    </row>
    <row r="535" spans="1:22" s="43" customFormat="1" ht="24.75" customHeight="1">
      <c r="A535" s="145" t="s">
        <v>947</v>
      </c>
      <c r="B535" s="607"/>
      <c r="C535" s="75">
        <v>5</v>
      </c>
      <c r="D535" s="135" t="s">
        <v>582</v>
      </c>
      <c r="E535" s="141" t="s">
        <v>582</v>
      </c>
      <c r="F535" s="449" t="s">
        <v>582</v>
      </c>
      <c r="G535" s="381" t="s">
        <v>582</v>
      </c>
      <c r="H535" s="296" t="s">
        <v>582</v>
      </c>
      <c r="I535" s="450" t="s">
        <v>582</v>
      </c>
      <c r="J535" s="451" t="s">
        <v>582</v>
      </c>
      <c r="K535" s="452" t="s">
        <v>582</v>
      </c>
      <c r="L535" s="453"/>
      <c r="M535" s="454" t="s">
        <v>582</v>
      </c>
      <c r="N535" s="612">
        <v>29</v>
      </c>
      <c r="O535" s="416" t="s">
        <v>109</v>
      </c>
      <c r="P535" s="416" t="s">
        <v>627</v>
      </c>
      <c r="Q535" s="604" t="s">
        <v>260</v>
      </c>
      <c r="R535" s="604"/>
      <c r="S535" s="447"/>
      <c r="T535" s="447"/>
      <c r="U535" s="466"/>
      <c r="V535" s="447"/>
    </row>
    <row r="536" spans="1:22" s="43" customFormat="1" ht="16.5" customHeight="1" thickBot="1">
      <c r="A536" s="145" t="s">
        <v>948</v>
      </c>
      <c r="B536" s="607"/>
      <c r="C536" s="142">
        <v>6</v>
      </c>
      <c r="D536" s="143" t="s">
        <v>582</v>
      </c>
      <c r="E536" s="144" t="s">
        <v>582</v>
      </c>
      <c r="F536" s="382" t="s">
        <v>582</v>
      </c>
      <c r="G536" s="382" t="s">
        <v>582</v>
      </c>
      <c r="H536" s="296" t="s">
        <v>582</v>
      </c>
      <c r="I536" s="450" t="s">
        <v>582</v>
      </c>
      <c r="J536" s="451" t="s">
        <v>582</v>
      </c>
      <c r="K536" s="452" t="s">
        <v>582</v>
      </c>
      <c r="L536" s="453"/>
      <c r="M536" s="454" t="s">
        <v>582</v>
      </c>
      <c r="N536" s="613"/>
      <c r="O536" s="412">
        <v>6</v>
      </c>
      <c r="P536" s="470">
        <v>73.4739048</v>
      </c>
      <c r="Q536" s="597">
        <v>73.4734677</v>
      </c>
      <c r="R536" s="597"/>
      <c r="S536" s="447"/>
      <c r="T536" s="447"/>
      <c r="U536" s="466"/>
      <c r="V536" s="447"/>
    </row>
    <row r="537" spans="1:22" s="43" customFormat="1" ht="16.5" customHeight="1" thickBot="1">
      <c r="A537" s="145" t="s">
        <v>949</v>
      </c>
      <c r="B537" s="608"/>
      <c r="C537" s="595"/>
      <c r="D537" s="596"/>
      <c r="E537" s="596"/>
      <c r="F537" s="380"/>
      <c r="G537" s="379"/>
      <c r="H537" s="596" t="s">
        <v>104</v>
      </c>
      <c r="I537" s="596"/>
      <c r="J537" s="596"/>
      <c r="K537" s="467" t="s">
        <v>6</v>
      </c>
      <c r="L537" s="468"/>
      <c r="M537" s="467"/>
      <c r="N537" s="406"/>
      <c r="O537" s="408"/>
      <c r="P537" s="408"/>
      <c r="Q537" s="408"/>
      <c r="R537" s="408"/>
      <c r="S537" s="408"/>
      <c r="T537" s="413"/>
      <c r="U537" s="414"/>
      <c r="V537" s="447"/>
    </row>
    <row r="538" spans="1:22" ht="25" customHeight="1"/>
    <row r="539" spans="1:22" ht="25" customHeight="1"/>
    <row r="540" spans="1:22" ht="25" customHeight="1"/>
    <row r="541" spans="1:22" ht="25" customHeight="1"/>
    <row r="542" spans="1:22" ht="25" customHeight="1"/>
    <row r="543" spans="1:22" ht="25" customHeight="1"/>
    <row r="544" spans="1:22" ht="25" customHeight="1"/>
    <row r="545" ht="25" customHeight="1"/>
    <row r="546" ht="25" customHeight="1"/>
    <row r="547" ht="25" customHeight="1"/>
    <row r="548" ht="25" customHeight="1"/>
    <row r="549" ht="25" customHeight="1"/>
    <row r="550" ht="25" customHeight="1"/>
    <row r="551" ht="25" customHeight="1"/>
    <row r="552" ht="25" customHeight="1"/>
    <row r="553" ht="25" customHeight="1"/>
    <row r="554" ht="25" customHeight="1"/>
    <row r="555" ht="25" customHeight="1"/>
    <row r="556" ht="25" customHeight="1"/>
    <row r="557" ht="25" customHeight="1"/>
    <row r="558" ht="25" customHeight="1"/>
    <row r="559" ht="25" customHeight="1"/>
    <row r="560" ht="25" customHeight="1"/>
    <row r="561" ht="25" customHeight="1"/>
    <row r="562" ht="25" customHeight="1"/>
    <row r="563" ht="25" customHeight="1"/>
    <row r="564" ht="25" customHeight="1"/>
    <row r="565" ht="25" customHeight="1"/>
    <row r="566" ht="25" customHeight="1"/>
    <row r="567" ht="25" customHeight="1"/>
    <row r="568" ht="25" customHeight="1"/>
    <row r="569" ht="25" customHeight="1"/>
    <row r="570" ht="25" customHeight="1"/>
    <row r="571" ht="25" customHeight="1"/>
    <row r="572" ht="25" customHeight="1"/>
    <row r="573" ht="25" customHeight="1"/>
    <row r="574" ht="25" customHeight="1"/>
    <row r="575" ht="25" customHeight="1"/>
    <row r="576" ht="25" customHeight="1"/>
    <row r="577" ht="25" customHeight="1"/>
    <row r="578" ht="25" customHeight="1"/>
    <row r="579" ht="25" customHeight="1"/>
    <row r="580" ht="25" customHeight="1"/>
    <row r="581" ht="25" customHeight="1"/>
    <row r="582" ht="25" customHeight="1"/>
    <row r="583" ht="25" customHeight="1"/>
    <row r="584" ht="25" customHeight="1"/>
    <row r="585" ht="25" customHeight="1"/>
    <row r="586" ht="25" customHeight="1"/>
    <row r="587" ht="25" customHeight="1"/>
    <row r="588" ht="25" customHeight="1"/>
    <row r="589" ht="25" customHeight="1"/>
    <row r="590" ht="25" customHeight="1"/>
    <row r="591" ht="25" customHeight="1"/>
    <row r="592" ht="25" customHeight="1"/>
    <row r="593" ht="25" customHeight="1"/>
    <row r="594" ht="25" customHeight="1"/>
    <row r="595" ht="25" customHeight="1"/>
    <row r="596" ht="25" customHeight="1"/>
    <row r="597" ht="25" customHeight="1"/>
    <row r="598" ht="25" customHeight="1"/>
    <row r="599" ht="25" customHeight="1"/>
    <row r="600" ht="25" customHeight="1"/>
    <row r="601" ht="25" customHeight="1"/>
    <row r="602" ht="25" customHeight="1"/>
    <row r="603" ht="25" customHeight="1"/>
    <row r="604" ht="25" customHeight="1"/>
    <row r="605" ht="25" customHeight="1"/>
    <row r="606" ht="25" customHeight="1"/>
    <row r="607" ht="25" customHeight="1"/>
    <row r="608" ht="25" customHeight="1"/>
    <row r="609" ht="25" customHeight="1"/>
    <row r="610" ht="25" customHeight="1"/>
    <row r="611" ht="25" customHeight="1"/>
    <row r="612" ht="25" customHeight="1"/>
    <row r="613" ht="25" customHeight="1"/>
    <row r="614" ht="25" customHeight="1"/>
    <row r="615" ht="25" customHeight="1"/>
    <row r="616" ht="25" customHeight="1"/>
    <row r="617" ht="25" customHeight="1"/>
    <row r="618" ht="25" customHeight="1"/>
    <row r="619" ht="25" customHeight="1"/>
    <row r="620" ht="25" customHeight="1"/>
    <row r="621" ht="25" customHeight="1"/>
    <row r="622" ht="25" customHeight="1"/>
    <row r="623" ht="25" customHeight="1"/>
    <row r="624" ht="25" customHeight="1"/>
    <row r="625" ht="25" customHeight="1"/>
    <row r="626" ht="25" customHeight="1"/>
    <row r="627" ht="25" customHeight="1"/>
    <row r="628" ht="25" customHeight="1"/>
    <row r="629" ht="25" customHeight="1"/>
    <row r="630" ht="25" customHeight="1"/>
    <row r="631" ht="25" customHeight="1"/>
    <row r="632" ht="25" customHeight="1"/>
    <row r="633" ht="25" customHeight="1"/>
    <row r="634" ht="25" customHeight="1"/>
    <row r="635" ht="25" customHeight="1"/>
    <row r="636" ht="25" customHeight="1"/>
    <row r="637" ht="25" customHeight="1"/>
    <row r="638" ht="25" customHeight="1"/>
    <row r="639" ht="25" customHeight="1"/>
    <row r="640" ht="25" customHeight="1"/>
    <row r="641" ht="25" customHeight="1"/>
    <row r="642" ht="25" customHeight="1"/>
    <row r="643" ht="25" customHeight="1"/>
    <row r="644" ht="25" customHeight="1"/>
    <row r="645" ht="25" customHeight="1"/>
    <row r="646" ht="25" customHeight="1"/>
    <row r="647" ht="25" customHeight="1"/>
    <row r="648" ht="25" customHeight="1"/>
    <row r="649" ht="25" customHeight="1"/>
    <row r="650" ht="25" customHeight="1"/>
    <row r="651" ht="25" customHeight="1"/>
    <row r="652" ht="25" customHeight="1"/>
    <row r="653" ht="25" customHeight="1"/>
    <row r="654" ht="25" customHeight="1"/>
    <row r="655" ht="25" customHeight="1"/>
    <row r="656" ht="25" customHeight="1"/>
    <row r="657" ht="25" customHeight="1"/>
    <row r="658" ht="25" customHeight="1"/>
    <row r="659" ht="25" customHeight="1"/>
    <row r="660" ht="25" customHeight="1"/>
    <row r="661" ht="25" customHeight="1"/>
    <row r="662" ht="25" customHeight="1"/>
    <row r="663" ht="25" customHeight="1"/>
    <row r="664" ht="25" customHeight="1"/>
    <row r="665" ht="25" customHeight="1"/>
    <row r="666" ht="25" customHeight="1"/>
    <row r="667" ht="25" customHeight="1"/>
    <row r="668" ht="25" customHeight="1"/>
    <row r="669" ht="25" customHeight="1"/>
    <row r="670" ht="25" customHeight="1"/>
    <row r="671" ht="25" customHeight="1"/>
    <row r="672" ht="25" customHeight="1"/>
    <row r="673" ht="25" customHeight="1"/>
    <row r="674" ht="25" customHeight="1"/>
    <row r="675" ht="25" customHeight="1"/>
    <row r="676" ht="25" customHeight="1"/>
    <row r="677" ht="25" customHeight="1"/>
    <row r="678" ht="25" customHeight="1"/>
    <row r="679" ht="25" customHeight="1"/>
    <row r="680" ht="25" customHeight="1"/>
    <row r="681" ht="25" customHeight="1"/>
    <row r="682" ht="25" customHeight="1"/>
    <row r="683" ht="25" customHeight="1"/>
    <row r="684" ht="25" customHeight="1"/>
    <row r="685" ht="25" customHeight="1"/>
    <row r="686" ht="25" customHeight="1"/>
    <row r="687" ht="25" customHeight="1"/>
    <row r="688" ht="25" customHeight="1"/>
    <row r="689" ht="25" customHeight="1"/>
    <row r="690" ht="25" customHeight="1"/>
    <row r="691" ht="25" customHeight="1"/>
    <row r="692" ht="25" customHeight="1"/>
    <row r="693" ht="25" customHeight="1"/>
    <row r="694" ht="25" customHeight="1"/>
    <row r="695" ht="25" customHeight="1"/>
    <row r="696" ht="25" customHeight="1"/>
    <row r="697" ht="25" customHeight="1"/>
    <row r="698" ht="25" customHeight="1"/>
    <row r="699" ht="25" customHeight="1"/>
    <row r="700" ht="25" customHeight="1"/>
    <row r="701" ht="25" customHeight="1"/>
    <row r="702" ht="25" customHeight="1"/>
    <row r="703" ht="25" customHeight="1"/>
    <row r="704" ht="25" customHeight="1"/>
    <row r="705" ht="25" customHeight="1"/>
    <row r="706" ht="25" customHeight="1"/>
    <row r="707" ht="25" customHeight="1"/>
    <row r="708" ht="25" customHeight="1"/>
    <row r="709" ht="25" customHeight="1"/>
    <row r="710" ht="25" customHeight="1"/>
    <row r="711" ht="25" customHeight="1"/>
    <row r="712" ht="25" customHeight="1"/>
    <row r="713" ht="25" customHeight="1"/>
    <row r="714" ht="25" customHeight="1"/>
    <row r="715" ht="25" customHeight="1"/>
    <row r="716" ht="25" customHeight="1"/>
    <row r="717" ht="25" customHeight="1"/>
    <row r="718" ht="25" customHeight="1"/>
    <row r="719" ht="25" customHeight="1"/>
    <row r="720" ht="25" customHeight="1"/>
    <row r="721" ht="25" customHeight="1"/>
    <row r="722" ht="25" customHeight="1"/>
    <row r="723" ht="25" customHeight="1"/>
    <row r="724" ht="25" customHeight="1"/>
    <row r="725" ht="25" customHeight="1"/>
    <row r="726" ht="25" customHeight="1"/>
    <row r="727" ht="25" customHeight="1"/>
    <row r="728" ht="25" customHeight="1"/>
    <row r="729" ht="25" customHeight="1"/>
    <row r="730" ht="25" customHeight="1"/>
    <row r="731" ht="25" customHeight="1"/>
    <row r="732" ht="25" customHeight="1"/>
    <row r="733" ht="25" customHeight="1"/>
    <row r="734" ht="25" customHeight="1"/>
    <row r="735" ht="25" customHeight="1"/>
    <row r="736" ht="25" customHeight="1"/>
    <row r="737" ht="25" customHeight="1"/>
    <row r="738" ht="25" customHeight="1"/>
    <row r="739" ht="25" customHeight="1"/>
    <row r="740" ht="25" customHeight="1"/>
    <row r="741" ht="25" customHeight="1"/>
    <row r="742" ht="25" customHeight="1"/>
    <row r="743" ht="25" customHeight="1"/>
    <row r="744" ht="25" customHeight="1"/>
    <row r="745" ht="25" customHeight="1"/>
    <row r="746" ht="25" customHeight="1"/>
    <row r="747" ht="25" customHeight="1"/>
    <row r="748" ht="25" customHeight="1"/>
    <row r="749" ht="25" customHeight="1"/>
    <row r="750" ht="25" customHeight="1"/>
    <row r="751" ht="25" customHeight="1"/>
    <row r="752" ht="25" customHeight="1"/>
    <row r="753" ht="25" customHeight="1"/>
    <row r="754" ht="25" customHeight="1"/>
    <row r="755" ht="25" customHeight="1"/>
    <row r="756" ht="25" customHeight="1"/>
    <row r="757" ht="25" customHeight="1"/>
    <row r="758" ht="25" customHeight="1"/>
    <row r="759" ht="25" customHeight="1"/>
    <row r="760" ht="25" customHeight="1"/>
    <row r="761" ht="25" customHeight="1"/>
    <row r="762" ht="25" customHeight="1"/>
    <row r="763" ht="25" customHeight="1"/>
    <row r="764" ht="25" customHeight="1"/>
    <row r="765" ht="25" customHeight="1"/>
    <row r="766" ht="25" customHeight="1"/>
    <row r="767" ht="25" customHeight="1"/>
    <row r="768" ht="25" customHeight="1"/>
    <row r="769" ht="25" customHeight="1"/>
    <row r="770" ht="25" customHeight="1"/>
    <row r="771" ht="25" customHeight="1"/>
    <row r="772" ht="25" customHeight="1"/>
    <row r="773" ht="25" customHeight="1"/>
    <row r="774" ht="25" customHeight="1"/>
    <row r="775" ht="25" customHeight="1"/>
    <row r="776" ht="25" customHeight="1"/>
    <row r="777" ht="25" customHeight="1"/>
    <row r="778" ht="25" customHeight="1"/>
    <row r="779" ht="25" customHeight="1"/>
    <row r="780" ht="25" customHeight="1"/>
    <row r="781" ht="25" customHeight="1"/>
    <row r="782" ht="25" customHeight="1"/>
    <row r="783" ht="25" customHeight="1"/>
    <row r="784" ht="25" customHeight="1"/>
    <row r="785" ht="25" customHeight="1"/>
    <row r="786" ht="25" customHeight="1"/>
    <row r="787" ht="25" customHeight="1"/>
    <row r="788" ht="25" customHeight="1"/>
    <row r="789" ht="25" customHeight="1"/>
    <row r="790" ht="25" customHeight="1"/>
    <row r="791" ht="25" customHeight="1"/>
    <row r="792" ht="25" customHeight="1"/>
    <row r="793" ht="25" customHeight="1"/>
    <row r="794" ht="25" customHeight="1"/>
    <row r="795" ht="25" customHeight="1"/>
    <row r="796" ht="25" customHeight="1"/>
    <row r="797" ht="25" customHeight="1"/>
    <row r="798" ht="25" customHeight="1"/>
    <row r="799" ht="25" customHeight="1"/>
    <row r="800" ht="25" customHeight="1"/>
    <row r="801" ht="25" customHeight="1"/>
    <row r="802" ht="25" customHeight="1"/>
    <row r="803" ht="25" customHeight="1"/>
    <row r="804" ht="25" customHeight="1"/>
    <row r="805" ht="25" customHeight="1"/>
    <row r="806" ht="25" customHeight="1"/>
    <row r="807" ht="25" customHeight="1"/>
    <row r="808" ht="25" customHeight="1"/>
    <row r="809" ht="25" customHeight="1"/>
    <row r="810" ht="25" customHeight="1"/>
    <row r="811" ht="25" customHeight="1"/>
    <row r="812" ht="25" customHeight="1"/>
    <row r="813" ht="25" customHeight="1"/>
    <row r="814" ht="25" customHeight="1"/>
    <row r="815" ht="25" customHeight="1"/>
    <row r="816" ht="25" customHeight="1"/>
    <row r="817" ht="25" customHeight="1"/>
    <row r="818" ht="25" customHeight="1"/>
    <row r="819" ht="25" customHeight="1"/>
    <row r="820" ht="25" customHeight="1"/>
    <row r="821" ht="25" customHeight="1"/>
    <row r="822" ht="25" customHeight="1"/>
    <row r="823" ht="25" customHeight="1"/>
    <row r="824" ht="25" customHeight="1"/>
    <row r="825" ht="25" customHeight="1"/>
    <row r="826" ht="25" customHeight="1"/>
    <row r="827" ht="25" customHeight="1"/>
    <row r="828" ht="25" customHeight="1"/>
    <row r="829" ht="25" customHeight="1"/>
    <row r="830" ht="25" customHeight="1"/>
    <row r="831" ht="25" customHeight="1"/>
    <row r="832" ht="25" customHeight="1"/>
    <row r="833" ht="25" customHeight="1"/>
    <row r="834" ht="25" customHeight="1"/>
    <row r="835" ht="25" customHeight="1"/>
    <row r="836" ht="25" customHeight="1"/>
    <row r="837" ht="25" customHeight="1"/>
    <row r="838" ht="25" customHeight="1"/>
    <row r="839" ht="25" customHeight="1"/>
    <row r="840" ht="25" customHeight="1"/>
    <row r="841" ht="25" customHeight="1"/>
    <row r="842" ht="25" customHeight="1"/>
    <row r="843" ht="25" customHeight="1"/>
    <row r="844" ht="25" customHeight="1"/>
    <row r="845" ht="25" customHeight="1"/>
    <row r="846" ht="25" customHeight="1"/>
    <row r="847" ht="25" customHeight="1"/>
    <row r="848" ht="25" customHeight="1"/>
    <row r="849" ht="25" customHeight="1"/>
    <row r="850" ht="25" customHeight="1"/>
    <row r="851" ht="25" customHeight="1"/>
    <row r="852" ht="25" customHeight="1"/>
    <row r="853" ht="25" customHeight="1"/>
    <row r="854" ht="25" customHeight="1"/>
    <row r="855" ht="25" customHeight="1"/>
    <row r="856" ht="25" customHeight="1"/>
    <row r="857" ht="25" customHeight="1"/>
    <row r="858" ht="25" customHeight="1"/>
    <row r="859" ht="25" customHeight="1"/>
    <row r="860" ht="25" customHeight="1"/>
    <row r="861" ht="25" customHeight="1"/>
    <row r="862" ht="25" customHeight="1"/>
    <row r="863" ht="25" customHeight="1"/>
    <row r="864" ht="25" customHeight="1"/>
    <row r="865" ht="25" customHeight="1"/>
    <row r="866" ht="25" customHeight="1"/>
    <row r="867" ht="25" customHeight="1"/>
    <row r="868" ht="25" customHeight="1"/>
    <row r="869" ht="25" customHeight="1"/>
    <row r="870" ht="25" customHeight="1"/>
    <row r="871" ht="25" customHeight="1"/>
    <row r="872" ht="25" customHeight="1"/>
    <row r="873" ht="25" customHeight="1"/>
    <row r="874" ht="25" customHeight="1"/>
    <row r="875" ht="25" customHeight="1"/>
    <row r="876" ht="25" customHeight="1"/>
    <row r="877" ht="25" customHeight="1"/>
    <row r="878" ht="25" customHeight="1"/>
    <row r="879" ht="25" customHeight="1"/>
    <row r="880" ht="25" customHeight="1"/>
    <row r="881" ht="25" customHeight="1"/>
    <row r="882" ht="25" customHeight="1"/>
    <row r="883" ht="25" customHeight="1"/>
    <row r="884" ht="25" customHeight="1"/>
    <row r="885" ht="25" customHeight="1"/>
    <row r="886" ht="25" customHeight="1"/>
    <row r="887" ht="25" customHeight="1"/>
    <row r="888" ht="25" customHeight="1"/>
    <row r="889" ht="25" customHeight="1"/>
    <row r="890" ht="25" customHeight="1"/>
    <row r="891" ht="25" customHeight="1"/>
    <row r="892" ht="25" customHeight="1"/>
    <row r="893" ht="25" customHeight="1"/>
    <row r="894" ht="25" customHeight="1"/>
    <row r="895" ht="25" customHeight="1"/>
    <row r="896" ht="25" customHeight="1"/>
    <row r="897" ht="25" customHeight="1"/>
    <row r="898" ht="25" customHeight="1"/>
    <row r="899" ht="25" customHeight="1"/>
    <row r="900" ht="25" customHeight="1"/>
    <row r="901" ht="25" customHeight="1"/>
    <row r="902" ht="25" customHeight="1"/>
    <row r="903" ht="25" customHeight="1"/>
    <row r="904" ht="25" customHeight="1"/>
    <row r="905" ht="25" customHeight="1"/>
    <row r="906" ht="25" customHeight="1"/>
    <row r="907" ht="25" customHeight="1"/>
    <row r="908" ht="25" customHeight="1"/>
    <row r="909" ht="25" customHeight="1"/>
    <row r="910" ht="25" customHeight="1"/>
    <row r="911" ht="25" customHeight="1"/>
    <row r="912" ht="25" customHeight="1"/>
    <row r="913" ht="25" customHeight="1"/>
    <row r="914" ht="25" customHeight="1"/>
    <row r="915" ht="25" customHeight="1"/>
    <row r="916" ht="25" customHeight="1"/>
    <row r="917" ht="25" customHeight="1"/>
    <row r="918" ht="25" customHeight="1"/>
    <row r="919" ht="25" customHeight="1"/>
    <row r="920" ht="25" customHeight="1"/>
    <row r="921" ht="25" customHeight="1"/>
    <row r="922" ht="25" customHeight="1"/>
    <row r="923" ht="25" customHeight="1"/>
    <row r="924" ht="25" customHeight="1"/>
    <row r="925" ht="25" customHeight="1"/>
    <row r="926" ht="25" customHeight="1"/>
    <row r="927" ht="25" customHeight="1"/>
    <row r="928" ht="25" customHeight="1"/>
    <row r="929" ht="25" customHeight="1"/>
    <row r="930" ht="25" customHeight="1"/>
    <row r="931" ht="25" customHeight="1"/>
    <row r="932" ht="25" customHeight="1"/>
    <row r="933" ht="25" customHeight="1"/>
    <row r="934" ht="25" customHeight="1"/>
    <row r="935" ht="25" customHeight="1"/>
    <row r="936" ht="25" customHeight="1"/>
    <row r="937" ht="25" customHeight="1"/>
    <row r="938" ht="25" customHeight="1"/>
    <row r="939" ht="25" customHeight="1"/>
    <row r="940" ht="25" customHeight="1"/>
    <row r="941" ht="25" customHeight="1"/>
    <row r="942" ht="25" customHeight="1"/>
    <row r="943" ht="25" customHeight="1"/>
    <row r="944" ht="25" customHeight="1"/>
    <row r="945" ht="25" customHeight="1"/>
    <row r="946" ht="25" customHeight="1"/>
    <row r="947" ht="25" customHeight="1"/>
    <row r="948" ht="25" customHeight="1"/>
    <row r="949" ht="25" customHeight="1"/>
    <row r="950" ht="25" customHeight="1"/>
    <row r="951" ht="25" customHeight="1"/>
    <row r="952" ht="25" customHeight="1"/>
    <row r="953" ht="25" customHeight="1"/>
    <row r="954" ht="25" customHeight="1"/>
    <row r="955" ht="25" customHeight="1"/>
    <row r="956" ht="25" customHeight="1"/>
    <row r="957" ht="25" customHeight="1"/>
    <row r="958" ht="25" customHeight="1"/>
    <row r="959" ht="25" customHeight="1"/>
    <row r="960" ht="25" customHeight="1"/>
    <row r="961" ht="25" customHeight="1"/>
    <row r="962" ht="25" customHeight="1"/>
    <row r="963" ht="25" customHeight="1"/>
    <row r="964" ht="25" customHeight="1"/>
    <row r="965" ht="25" customHeight="1"/>
    <row r="966" ht="25" customHeight="1"/>
    <row r="967" ht="25" customHeight="1"/>
    <row r="968" ht="25" customHeight="1"/>
    <row r="969" ht="25" customHeight="1"/>
    <row r="970" ht="25" customHeight="1"/>
    <row r="971" ht="25" customHeight="1"/>
    <row r="972" ht="25" customHeight="1"/>
    <row r="973" ht="25" customHeight="1"/>
    <row r="974" ht="25" customHeight="1"/>
    <row r="975" ht="25" customHeight="1"/>
    <row r="976" ht="25" customHeight="1"/>
    <row r="977" ht="25" customHeight="1"/>
    <row r="978" ht="25" customHeight="1"/>
    <row r="979" ht="25" customHeight="1"/>
    <row r="980" ht="25" customHeight="1"/>
    <row r="981" ht="25" customHeight="1"/>
    <row r="982" ht="25" customHeight="1"/>
    <row r="983" ht="25" customHeight="1"/>
    <row r="984" ht="25" customHeight="1"/>
    <row r="985" ht="25" customHeight="1"/>
    <row r="986" ht="25" customHeight="1"/>
    <row r="987" ht="25" customHeight="1"/>
    <row r="988" ht="25" customHeight="1"/>
    <row r="989" ht="25" customHeight="1"/>
    <row r="990" ht="25" customHeight="1"/>
    <row r="991" ht="25" customHeight="1"/>
    <row r="992" ht="25" customHeight="1"/>
    <row r="993" ht="25" customHeight="1"/>
    <row r="994" ht="25" customHeight="1"/>
    <row r="995" ht="25" customHeight="1"/>
    <row r="996" ht="25" customHeight="1"/>
    <row r="997" ht="25" customHeight="1"/>
    <row r="998" ht="25" customHeight="1"/>
    <row r="999" ht="25" customHeight="1"/>
    <row r="1000" ht="25" customHeight="1"/>
    <row r="1001" ht="25" customHeight="1"/>
    <row r="1002" ht="25" customHeight="1"/>
    <row r="1003" ht="25" customHeight="1"/>
    <row r="1004" ht="25" customHeight="1"/>
    <row r="1005" ht="25" customHeight="1"/>
    <row r="1006" ht="25" customHeight="1"/>
    <row r="1007" ht="25" customHeight="1"/>
    <row r="1008" ht="25" customHeight="1"/>
    <row r="1009" ht="25" customHeight="1"/>
    <row r="1010" ht="25" customHeight="1"/>
    <row r="1011" ht="25" customHeight="1"/>
    <row r="1012" ht="25" customHeight="1"/>
    <row r="1013" ht="25" customHeight="1"/>
    <row r="1014" ht="25" customHeight="1"/>
    <row r="1015" ht="25" customHeight="1"/>
    <row r="1016" ht="25" customHeight="1"/>
    <row r="1017" ht="25" customHeight="1"/>
    <row r="1018" ht="25" customHeight="1"/>
    <row r="1019" ht="25" customHeight="1"/>
    <row r="1020" ht="25" customHeight="1"/>
    <row r="1021" ht="25" customHeight="1"/>
    <row r="1022" ht="25" customHeight="1"/>
    <row r="1023" ht="25" customHeight="1"/>
    <row r="1024" ht="25" customHeight="1"/>
    <row r="1025" ht="25" customHeight="1"/>
    <row r="1026" ht="25" customHeight="1"/>
    <row r="1027" ht="25" customHeight="1"/>
    <row r="1028" ht="25" customHeight="1"/>
    <row r="1029" ht="25" customHeight="1"/>
    <row r="1030" ht="25" customHeight="1"/>
    <row r="1031" ht="25" customHeight="1"/>
    <row r="1032" ht="25" customHeight="1"/>
    <row r="1033" ht="25" customHeight="1"/>
    <row r="1034" ht="25" customHeight="1"/>
    <row r="1035" ht="25" customHeight="1"/>
    <row r="1036" ht="25" customHeight="1"/>
    <row r="1037" ht="25" customHeight="1"/>
    <row r="1038" ht="25" customHeight="1"/>
    <row r="1039" ht="25" customHeight="1"/>
    <row r="1040" ht="25" customHeight="1"/>
    <row r="1041" ht="25" customHeight="1"/>
    <row r="1042" ht="25" customHeight="1"/>
    <row r="1043" ht="25" customHeight="1"/>
    <row r="1044" ht="25" customHeight="1"/>
    <row r="1045" ht="25" customHeight="1"/>
    <row r="1046" ht="25" customHeight="1"/>
    <row r="1047" ht="25" customHeight="1"/>
    <row r="1048" ht="25" customHeight="1"/>
    <row r="1049" ht="25" customHeight="1"/>
    <row r="1050" ht="25" customHeight="1"/>
    <row r="1051" ht="25" customHeight="1"/>
    <row r="1052" ht="25" customHeight="1"/>
    <row r="1053" ht="25" customHeight="1"/>
    <row r="1054" ht="25" customHeight="1"/>
    <row r="1055" ht="25" customHeight="1"/>
    <row r="1056" ht="25" customHeight="1"/>
    <row r="1057" ht="25" customHeight="1"/>
    <row r="1058" ht="25" customHeight="1"/>
    <row r="1059" ht="25" customHeight="1"/>
    <row r="1060" ht="25" customHeight="1"/>
    <row r="1061" ht="25" customHeight="1"/>
    <row r="1062" ht="25" customHeight="1"/>
    <row r="1063" ht="25" customHeight="1"/>
    <row r="1064" ht="25" customHeight="1"/>
    <row r="1065" ht="25" customHeight="1"/>
    <row r="1066" ht="25" customHeight="1"/>
    <row r="1067" ht="25" customHeight="1"/>
    <row r="1068" ht="25" customHeight="1"/>
    <row r="1069" ht="25" customHeight="1"/>
    <row r="1070" ht="25" customHeight="1"/>
    <row r="1071" ht="25" customHeight="1"/>
    <row r="1072" ht="25" customHeight="1"/>
    <row r="1073" ht="25" customHeight="1"/>
    <row r="1074" ht="25" customHeight="1"/>
    <row r="1075" ht="25" customHeight="1"/>
    <row r="1076" ht="25" customHeight="1"/>
    <row r="1077" ht="25" customHeight="1"/>
    <row r="1078" ht="25" customHeight="1"/>
    <row r="1079" ht="25" customHeight="1"/>
    <row r="1080" ht="25" customHeight="1"/>
    <row r="1081" ht="25" customHeight="1"/>
    <row r="1082" ht="25" customHeight="1"/>
    <row r="1083" ht="25" customHeight="1"/>
    <row r="1084" ht="25" customHeight="1"/>
    <row r="1085" ht="25" customHeight="1"/>
    <row r="1086" ht="25" customHeight="1"/>
    <row r="1087" ht="25" customHeight="1"/>
    <row r="1088" ht="25" customHeight="1"/>
    <row r="1089" ht="25" customHeight="1"/>
    <row r="1090" ht="25" customHeight="1"/>
    <row r="1091" ht="25" customHeight="1"/>
    <row r="1092" ht="25" customHeight="1"/>
    <row r="1093" ht="25" customHeight="1"/>
    <row r="1094" ht="25" customHeight="1"/>
    <row r="1095" ht="25" customHeight="1"/>
    <row r="1096" ht="25" customHeight="1"/>
    <row r="1097" ht="25" customHeight="1"/>
    <row r="1098" ht="25" customHeight="1"/>
    <row r="1099" ht="25" customHeight="1"/>
    <row r="1100" ht="25" customHeight="1"/>
    <row r="1101" ht="25" customHeight="1"/>
    <row r="1102" ht="25" customHeight="1"/>
    <row r="1103" ht="25" customHeight="1"/>
    <row r="1104" ht="25" customHeight="1"/>
    <row r="1105" ht="25" customHeight="1"/>
    <row r="1106" ht="25" customHeight="1"/>
    <row r="1107" ht="25" customHeight="1"/>
    <row r="1108" ht="25" customHeight="1"/>
    <row r="1109" ht="25" customHeight="1"/>
    <row r="1110" ht="25" customHeight="1"/>
    <row r="1111" ht="25" customHeight="1"/>
    <row r="1112" ht="25" customHeight="1"/>
    <row r="1113" ht="25" customHeight="1"/>
    <row r="1114" ht="25" customHeight="1"/>
    <row r="1115" ht="25" customHeight="1"/>
    <row r="1116" ht="25" customHeight="1"/>
    <row r="1117" ht="25" customHeight="1"/>
    <row r="1118" ht="25" customHeight="1"/>
    <row r="1119" ht="25" customHeight="1"/>
    <row r="1120" ht="25" customHeight="1"/>
    <row r="1121" ht="25" customHeight="1"/>
    <row r="1122" ht="25" customHeight="1"/>
    <row r="1123" ht="25" customHeight="1"/>
    <row r="1124" ht="25" customHeight="1"/>
    <row r="1125" ht="25" customHeight="1"/>
    <row r="1126" ht="25" customHeight="1"/>
    <row r="1127" ht="25" customHeight="1"/>
    <row r="1128" ht="25" customHeight="1"/>
    <row r="1129" ht="25" customHeight="1"/>
    <row r="1130" ht="25" customHeight="1"/>
    <row r="1131" ht="25" customHeight="1"/>
    <row r="1132" ht="25" customHeight="1"/>
    <row r="1133" ht="25" customHeight="1"/>
    <row r="1134" ht="25" customHeight="1"/>
    <row r="1135" ht="25" customHeight="1"/>
    <row r="1136" ht="25" customHeight="1"/>
    <row r="1137" ht="25" customHeight="1"/>
    <row r="1138" ht="25" customHeight="1"/>
    <row r="1139" ht="25" customHeight="1"/>
    <row r="1140" ht="25" customHeight="1"/>
    <row r="1141" ht="25" customHeight="1"/>
    <row r="1142" ht="25" customHeight="1"/>
    <row r="1143" ht="25" customHeight="1"/>
    <row r="1144" ht="25" customHeight="1"/>
    <row r="1145" ht="25" customHeight="1"/>
    <row r="1146" ht="25" customHeight="1"/>
    <row r="1147" ht="25" customHeight="1"/>
    <row r="1148" ht="25" customHeight="1"/>
    <row r="1149" ht="25" customHeight="1"/>
    <row r="1150" ht="25" customHeight="1"/>
    <row r="1151" ht="25" customHeight="1"/>
    <row r="1152" ht="25" customHeight="1"/>
    <row r="1153" ht="25" customHeight="1"/>
    <row r="1154" ht="25" customHeight="1"/>
    <row r="1155" ht="25" customHeight="1"/>
    <row r="1156" ht="25" customHeight="1"/>
    <row r="1157" ht="25" customHeight="1"/>
    <row r="1158" ht="25" customHeight="1"/>
    <row r="1159" ht="25" customHeight="1"/>
    <row r="1160" ht="25" customHeight="1"/>
    <row r="1161" ht="25" customHeight="1"/>
    <row r="1162" ht="25" customHeight="1"/>
    <row r="1163" ht="25" customHeight="1"/>
    <row r="1164" ht="25" customHeight="1"/>
    <row r="1165" ht="25" customHeight="1"/>
    <row r="1166" ht="25" customHeight="1"/>
    <row r="1167" ht="25" customHeight="1"/>
    <row r="1168" ht="25" customHeight="1"/>
    <row r="1169" ht="25" customHeight="1"/>
    <row r="1170" ht="25" customHeight="1"/>
    <row r="1171" ht="25" customHeight="1"/>
    <row r="1172" ht="25" customHeight="1"/>
    <row r="1173" ht="25" customHeight="1"/>
    <row r="1174" ht="25" customHeight="1"/>
    <row r="1175" ht="25" customHeight="1"/>
    <row r="1176" ht="25" customHeight="1"/>
    <row r="1177" ht="25" customHeight="1"/>
    <row r="1178" ht="25" customHeight="1"/>
    <row r="1179" ht="25" customHeight="1"/>
    <row r="1180" ht="25" customHeight="1"/>
    <row r="1181" ht="25" customHeight="1"/>
    <row r="1182" ht="25" customHeight="1"/>
    <row r="1183" ht="25" customHeight="1"/>
    <row r="1184" ht="25" customHeight="1"/>
    <row r="1185" ht="25" customHeight="1"/>
    <row r="1186" ht="25" customHeight="1"/>
    <row r="1187" ht="25" customHeight="1"/>
    <row r="1188" ht="25" customHeight="1"/>
    <row r="1189" ht="25" customHeight="1"/>
    <row r="1190" ht="25" customHeight="1"/>
    <row r="1191" ht="25" customHeight="1"/>
    <row r="1192" ht="25" customHeight="1"/>
    <row r="1193" ht="25" customHeight="1"/>
    <row r="1194" ht="25" customHeight="1"/>
    <row r="1195" ht="25" customHeight="1"/>
    <row r="1196" ht="25" customHeight="1"/>
    <row r="1197" ht="25" customHeight="1"/>
    <row r="1198" ht="25" customHeight="1"/>
    <row r="1199" ht="25" customHeight="1"/>
    <row r="1200" ht="25" customHeight="1"/>
    <row r="1201" ht="25" customHeight="1"/>
    <row r="1202" ht="25" customHeight="1"/>
    <row r="1203" ht="25" customHeight="1"/>
    <row r="1204" ht="25" customHeight="1"/>
    <row r="1205" ht="25" customHeight="1"/>
    <row r="1206" ht="25" customHeight="1"/>
    <row r="1207" ht="25" customHeight="1"/>
    <row r="1208" ht="25" customHeight="1"/>
    <row r="1209" ht="25" customHeight="1"/>
    <row r="1210" ht="25" customHeight="1"/>
    <row r="1211" ht="25" customHeight="1"/>
    <row r="1212" ht="25" customHeight="1"/>
    <row r="1213" ht="25" customHeight="1"/>
    <row r="1214" ht="25" customHeight="1"/>
    <row r="1215" ht="25" customHeight="1"/>
    <row r="1216" ht="25" customHeight="1"/>
    <row r="1217" ht="25" customHeight="1"/>
    <row r="1218" ht="25" customHeight="1"/>
    <row r="1219" ht="25" customHeight="1"/>
    <row r="1220" ht="25" customHeight="1"/>
    <row r="1221" ht="25" customHeight="1"/>
    <row r="1222" ht="25" customHeight="1"/>
    <row r="1223" ht="25" customHeight="1"/>
    <row r="1224" ht="25" customHeight="1"/>
    <row r="1225" ht="25" customHeight="1"/>
    <row r="1226" ht="25" customHeight="1"/>
    <row r="1227" ht="25" customHeight="1"/>
    <row r="1228" ht="25" customHeight="1"/>
    <row r="1229" ht="25" customHeight="1"/>
    <row r="1230" ht="25" customHeight="1"/>
    <row r="1231" ht="25" customHeight="1"/>
    <row r="1232" ht="25" customHeight="1"/>
    <row r="1233" ht="25" customHeight="1"/>
    <row r="1234" ht="25" customHeight="1"/>
    <row r="1235" ht="25" customHeight="1"/>
    <row r="1236" ht="25" customHeight="1"/>
    <row r="1237" ht="25" customHeight="1"/>
    <row r="1238" ht="25" customHeight="1"/>
    <row r="1239" ht="25" customHeight="1"/>
    <row r="1240" ht="25" customHeight="1"/>
    <row r="1241" ht="25" customHeight="1"/>
    <row r="1242" ht="25" customHeight="1"/>
    <row r="1243" ht="25" customHeight="1"/>
    <row r="1244" ht="25" customHeight="1"/>
    <row r="1245" ht="25" customHeight="1"/>
    <row r="1246" ht="25" customHeight="1"/>
    <row r="1247" ht="25" customHeight="1"/>
    <row r="1248" ht="25" customHeight="1"/>
    <row r="1249" ht="25" customHeight="1"/>
    <row r="1250" ht="25" customHeight="1"/>
    <row r="1251" ht="25" customHeight="1"/>
    <row r="1252" ht="25" customHeight="1"/>
    <row r="1253" ht="25" customHeight="1"/>
    <row r="1254" ht="25" customHeight="1"/>
    <row r="1255" ht="25" customHeight="1"/>
    <row r="1256" ht="25" customHeight="1"/>
    <row r="1257" ht="25" customHeight="1"/>
    <row r="1258" ht="25" customHeight="1"/>
    <row r="1259" ht="25" customHeight="1"/>
    <row r="1260" ht="25" customHeight="1"/>
    <row r="1261" ht="25" customHeight="1"/>
    <row r="1262" ht="25" customHeight="1"/>
    <row r="1263" ht="25" customHeight="1"/>
    <row r="1264" ht="25" customHeight="1"/>
    <row r="1265" ht="25" customHeight="1"/>
    <row r="1266" ht="25" customHeight="1"/>
    <row r="1267" ht="25" customHeight="1"/>
    <row r="1268" ht="25" customHeight="1"/>
    <row r="1269" ht="25" customHeight="1"/>
    <row r="1270" ht="25" customHeight="1"/>
    <row r="1271" ht="25" customHeight="1"/>
    <row r="1272" ht="25" customHeight="1"/>
    <row r="1273" ht="25" customHeight="1"/>
    <row r="1274" ht="25" customHeight="1"/>
    <row r="1275" ht="25" customHeight="1"/>
    <row r="1276" ht="25" customHeight="1"/>
    <row r="1277" ht="25" customHeight="1"/>
    <row r="1278" ht="25" customHeight="1"/>
    <row r="1279" ht="25" customHeight="1"/>
    <row r="1280" ht="25" customHeight="1"/>
    <row r="1281" ht="25" customHeight="1"/>
    <row r="1282" ht="25" customHeight="1"/>
    <row r="1283" ht="25" customHeight="1"/>
    <row r="1284" ht="25" customHeight="1"/>
    <row r="1285" ht="25" customHeight="1"/>
    <row r="1286" ht="25" customHeight="1"/>
    <row r="1287" ht="25" customHeight="1"/>
    <row r="1288" ht="25" customHeight="1"/>
    <row r="1289" ht="25" customHeight="1"/>
    <row r="1290" ht="25" customHeight="1"/>
    <row r="1291" ht="25" customHeight="1"/>
    <row r="1292" ht="25" customHeight="1"/>
    <row r="1293" ht="25" customHeight="1"/>
    <row r="1294" ht="25" customHeight="1"/>
    <row r="1295" ht="25" customHeight="1"/>
    <row r="1296" ht="25" customHeight="1"/>
    <row r="1297" ht="25" customHeight="1"/>
    <row r="1298" ht="25" customHeight="1"/>
    <row r="1299" ht="25" customHeight="1"/>
    <row r="1300" ht="25" customHeight="1"/>
    <row r="1301" ht="25" customHeight="1"/>
    <row r="1302" ht="25" customHeight="1"/>
    <row r="1303" ht="25" customHeight="1"/>
    <row r="1304" ht="25" customHeight="1"/>
    <row r="1305" ht="25" customHeight="1"/>
    <row r="1306" ht="25" customHeight="1"/>
    <row r="1307" ht="25" customHeight="1"/>
    <row r="1308" ht="25" customHeight="1"/>
    <row r="1309" ht="25" customHeight="1"/>
    <row r="1310" ht="25" customHeight="1"/>
    <row r="1311" ht="25" customHeight="1"/>
    <row r="1312" ht="25" customHeight="1"/>
    <row r="1313" ht="25" customHeight="1"/>
    <row r="1314" ht="25" customHeight="1"/>
    <row r="1315" ht="25" customHeight="1"/>
    <row r="1316" ht="25" customHeight="1"/>
    <row r="1317" ht="25" customHeight="1"/>
    <row r="1318" ht="25" customHeight="1"/>
    <row r="1319" ht="25" customHeight="1"/>
    <row r="1320" ht="25" customHeight="1"/>
    <row r="1321" ht="25" customHeight="1"/>
    <row r="1322" ht="25" customHeight="1"/>
    <row r="1323" ht="25" customHeight="1"/>
    <row r="1324" ht="25" customHeight="1"/>
    <row r="1325" ht="25" customHeight="1"/>
    <row r="1326" ht="25" customHeight="1"/>
    <row r="1327" ht="25" customHeight="1"/>
    <row r="1328" ht="25" customHeight="1"/>
    <row r="1329" ht="25" customHeight="1"/>
    <row r="1330" ht="25" customHeight="1"/>
    <row r="1331" ht="25" customHeight="1"/>
    <row r="1332" ht="25" customHeight="1"/>
    <row r="1333" ht="25" customHeight="1"/>
    <row r="1334" ht="25" customHeight="1"/>
    <row r="1335" ht="25" customHeight="1"/>
    <row r="1336" ht="25" customHeight="1"/>
    <row r="1337" ht="25" customHeight="1"/>
    <row r="1338" ht="25" customHeight="1"/>
    <row r="1339" ht="25" customHeight="1"/>
    <row r="1340" ht="25" customHeight="1"/>
    <row r="1341" ht="25" customHeight="1"/>
    <row r="1342" ht="25" customHeight="1"/>
    <row r="1343" ht="25" customHeight="1"/>
    <row r="1344" ht="25" customHeight="1"/>
    <row r="1345" ht="25" customHeight="1"/>
    <row r="1346" ht="25" customHeight="1"/>
    <row r="1347" ht="25" customHeight="1"/>
    <row r="1348" ht="25" customHeight="1"/>
    <row r="1349" ht="25" customHeight="1"/>
    <row r="1350" ht="25" customHeight="1"/>
    <row r="1351" ht="25" customHeight="1"/>
    <row r="1352" ht="25" customHeight="1"/>
    <row r="1353" ht="25" customHeight="1"/>
    <row r="1354" ht="25" customHeight="1"/>
    <row r="1355" ht="25" customHeight="1"/>
    <row r="1356" ht="25" customHeight="1"/>
    <row r="1357" ht="25" customHeight="1"/>
    <row r="1358" ht="25" customHeight="1"/>
    <row r="1359" ht="25" customHeight="1"/>
    <row r="1360" ht="25" customHeight="1"/>
    <row r="1361" ht="25" customHeight="1"/>
    <row r="1362" ht="25" customHeight="1"/>
    <row r="1363" ht="25" customHeight="1"/>
    <row r="1364" ht="25" customHeight="1"/>
    <row r="1365" ht="25" customHeight="1"/>
    <row r="1366" ht="25" customHeight="1"/>
    <row r="1367" ht="25" customHeight="1"/>
    <row r="1368" ht="25" customHeight="1"/>
    <row r="1369" ht="25" customHeight="1"/>
    <row r="1370" ht="25" customHeight="1"/>
    <row r="1371" ht="25" customHeight="1"/>
    <row r="1372" ht="25" customHeight="1"/>
    <row r="1373" ht="25" customHeight="1"/>
    <row r="1374" ht="25" customHeight="1"/>
    <row r="1375" ht="25" customHeight="1"/>
    <row r="1376" ht="25" customHeight="1"/>
    <row r="1377" ht="25" customHeight="1"/>
    <row r="1378" ht="25" customHeight="1"/>
    <row r="1379" ht="25" customHeight="1"/>
    <row r="1380" ht="25" customHeight="1"/>
    <row r="1381" ht="25" customHeight="1"/>
    <row r="1382" ht="25" customHeight="1"/>
    <row r="1383" ht="25" customHeight="1"/>
    <row r="1384" ht="25" customHeight="1"/>
    <row r="1385" ht="25" customHeight="1"/>
    <row r="1386" ht="25" customHeight="1"/>
    <row r="1387" ht="25" customHeight="1"/>
    <row r="1388" ht="25" customHeight="1"/>
    <row r="1389" ht="25" customHeight="1"/>
    <row r="1390" ht="25" customHeight="1"/>
    <row r="1391" ht="25" customHeight="1"/>
    <row r="1392" ht="25" customHeight="1"/>
    <row r="1393" ht="25" customHeight="1"/>
    <row r="1394" ht="25" customHeight="1"/>
    <row r="1395" ht="25" customHeight="1"/>
    <row r="1396" ht="25" customHeight="1"/>
    <row r="1397" ht="25" customHeight="1"/>
    <row r="1398" ht="25" customHeight="1"/>
    <row r="1399" ht="25" customHeight="1"/>
    <row r="1400" ht="25" customHeight="1"/>
    <row r="1401" ht="25" customHeight="1"/>
    <row r="1402" ht="25" customHeight="1"/>
    <row r="1403" ht="25" customHeight="1"/>
    <row r="1404" ht="25" customHeight="1"/>
    <row r="1405" ht="25" customHeight="1"/>
    <row r="1406" ht="25" customHeight="1"/>
    <row r="1407" ht="25" customHeight="1"/>
    <row r="1408" ht="25" customHeight="1"/>
    <row r="1409" ht="25" customHeight="1"/>
    <row r="1410" ht="25" customHeight="1"/>
    <row r="1411" ht="25" customHeight="1"/>
    <row r="1412" ht="25" customHeight="1"/>
    <row r="1413" ht="25" customHeight="1"/>
    <row r="1414" ht="25" customHeight="1"/>
    <row r="1415" ht="25" customHeight="1"/>
    <row r="1416" ht="25" customHeight="1"/>
    <row r="1417" ht="25" customHeight="1"/>
    <row r="1418" ht="25" customHeight="1"/>
    <row r="1419" ht="25" customHeight="1"/>
    <row r="1420" ht="25" customHeight="1"/>
    <row r="1421" ht="25" customHeight="1"/>
    <row r="1422" ht="25" customHeight="1"/>
    <row r="1423" ht="25" customHeight="1"/>
    <row r="1424" ht="25" customHeight="1"/>
    <row r="1425" ht="25" customHeight="1"/>
    <row r="1426" ht="25" customHeight="1"/>
    <row r="1427" ht="25" customHeight="1"/>
    <row r="1428" ht="25" customHeight="1"/>
    <row r="1429" ht="25" customHeight="1"/>
    <row r="1430" ht="25" customHeight="1"/>
    <row r="1431" ht="25" customHeight="1"/>
    <row r="1432" ht="25" customHeight="1"/>
    <row r="1433" ht="25" customHeight="1"/>
    <row r="1434" ht="25" customHeight="1"/>
    <row r="1435" ht="25" customHeight="1"/>
    <row r="1436" ht="25" customHeight="1"/>
    <row r="1437" ht="25" customHeight="1"/>
    <row r="1438" ht="25" customHeight="1"/>
    <row r="1439" ht="25" customHeight="1"/>
    <row r="1440" ht="25" customHeight="1"/>
    <row r="1441" ht="25" customHeight="1"/>
    <row r="1442" ht="25" customHeight="1"/>
    <row r="1443" ht="25" customHeight="1"/>
    <row r="1444" ht="25" customHeight="1"/>
    <row r="1445" ht="25" customHeight="1"/>
    <row r="1446" ht="25" customHeight="1"/>
    <row r="1447" ht="25" customHeight="1"/>
    <row r="1448" ht="25" customHeight="1"/>
    <row r="1449" ht="25" customHeight="1"/>
    <row r="1450" ht="25" customHeight="1"/>
    <row r="1451" ht="25" customHeight="1"/>
    <row r="1452" ht="25" customHeight="1"/>
    <row r="1453" ht="25" customHeight="1"/>
    <row r="1454" ht="25" customHeight="1"/>
    <row r="1455" ht="25" customHeight="1"/>
    <row r="1456" ht="25" customHeight="1"/>
    <row r="1457" ht="25" customHeight="1"/>
    <row r="1458" ht="25" customHeight="1"/>
    <row r="1459" ht="25" customHeight="1"/>
    <row r="1460" ht="25" customHeight="1"/>
    <row r="1461" ht="25" customHeight="1"/>
    <row r="1462" ht="25" customHeight="1"/>
    <row r="1463" ht="25" customHeight="1"/>
    <row r="1464" ht="25" customHeight="1"/>
    <row r="1465" ht="25" customHeight="1"/>
    <row r="1466" ht="25" customHeight="1"/>
    <row r="1467" ht="25" customHeight="1"/>
    <row r="1468" ht="25" customHeight="1"/>
    <row r="1469" ht="25" customHeight="1"/>
    <row r="1470" ht="25" customHeight="1"/>
    <row r="1471" ht="25" customHeight="1"/>
    <row r="1472" ht="25" customHeight="1"/>
    <row r="1473" ht="25" customHeight="1"/>
    <row r="1474" ht="25" customHeight="1"/>
    <row r="1475" ht="25" customHeight="1"/>
    <row r="1476" ht="25" customHeight="1"/>
    <row r="1477" ht="25" customHeight="1"/>
    <row r="1478" ht="25" customHeight="1"/>
    <row r="1479" ht="25" customHeight="1"/>
    <row r="1480" ht="25" customHeight="1"/>
    <row r="1481" ht="25" customHeight="1"/>
    <row r="1482" ht="25" customHeight="1"/>
    <row r="1483" ht="25" customHeight="1"/>
    <row r="1484" ht="25" customHeight="1"/>
    <row r="1485" ht="25" customHeight="1"/>
    <row r="1486" ht="25" customHeight="1"/>
    <row r="1487" ht="25" customHeight="1"/>
    <row r="1488" ht="25" customHeight="1"/>
    <row r="1489" ht="25" customHeight="1"/>
    <row r="1490" ht="25" customHeight="1"/>
    <row r="1491" ht="25" customHeight="1"/>
    <row r="1492" ht="25" customHeight="1"/>
    <row r="1493" ht="25" customHeight="1"/>
    <row r="1494" ht="25" customHeight="1"/>
    <row r="1495" ht="25" customHeight="1"/>
    <row r="1496" ht="25" customHeight="1"/>
    <row r="1497" ht="25" customHeight="1"/>
    <row r="1498" ht="25" customHeight="1"/>
    <row r="1499" ht="25" customHeight="1"/>
    <row r="1500" ht="25" customHeight="1"/>
    <row r="1501" ht="25" customHeight="1"/>
    <row r="1502" ht="25" customHeight="1"/>
    <row r="1503" ht="25" customHeight="1"/>
    <row r="1504" ht="25" customHeight="1"/>
    <row r="1505" ht="25" customHeight="1"/>
    <row r="1506" ht="25" customHeight="1"/>
    <row r="1507" ht="25" customHeight="1"/>
    <row r="1508" ht="25" customHeight="1"/>
    <row r="1509" ht="25" customHeight="1"/>
    <row r="1510" ht="25" customHeight="1"/>
    <row r="1511" ht="25" customHeight="1"/>
    <row r="1512" ht="25" customHeight="1"/>
    <row r="1513" ht="25" customHeight="1"/>
    <row r="1514" ht="25" customHeight="1"/>
    <row r="1515" ht="25" customHeight="1"/>
    <row r="1516" ht="25" customHeight="1"/>
    <row r="1517" ht="25" customHeight="1"/>
    <row r="1518" ht="25" customHeight="1"/>
    <row r="1519" ht="25" customHeight="1"/>
    <row r="1520" ht="25" customHeight="1"/>
    <row r="1521" ht="25" customHeight="1"/>
    <row r="1522" ht="25" customHeight="1"/>
    <row r="1523" ht="25" customHeight="1"/>
    <row r="1524" ht="25" customHeight="1"/>
    <row r="1525" ht="25" customHeight="1"/>
    <row r="1526" ht="25" customHeight="1"/>
    <row r="1527" ht="25" customHeight="1"/>
    <row r="1528" ht="25" customHeight="1"/>
    <row r="1529" ht="25" customHeight="1"/>
    <row r="1530" ht="25" customHeight="1"/>
    <row r="1531" ht="25" customHeight="1"/>
    <row r="1532" ht="25" customHeight="1"/>
    <row r="1533" ht="25" customHeight="1"/>
    <row r="1534" ht="25" customHeight="1"/>
    <row r="1535" ht="25" customHeight="1"/>
    <row r="1536" ht="25" customHeight="1"/>
    <row r="1537" ht="25" customHeight="1"/>
    <row r="1538" ht="25" customHeight="1"/>
    <row r="1539" ht="25" customHeight="1"/>
    <row r="1540" ht="25" customHeight="1"/>
    <row r="1541" ht="25" customHeight="1"/>
    <row r="1542" ht="25" customHeight="1"/>
    <row r="1543" ht="25" customHeight="1"/>
    <row r="1544" ht="25" customHeight="1"/>
    <row r="1545" ht="25" customHeight="1"/>
    <row r="1546" ht="25" customHeight="1"/>
    <row r="1547" ht="25" customHeight="1"/>
    <row r="1548" ht="25" customHeight="1"/>
    <row r="1549" ht="25" customHeight="1"/>
    <row r="1550" ht="25" customHeight="1"/>
    <row r="1551" ht="25" customHeight="1"/>
    <row r="1552" ht="25" customHeight="1"/>
    <row r="1553" ht="25" customHeight="1"/>
    <row r="1554" ht="25" customHeight="1"/>
    <row r="1555" ht="25" customHeight="1"/>
    <row r="1556" ht="25" customHeight="1"/>
    <row r="1557" ht="25" customHeight="1"/>
    <row r="1558" ht="25" customHeight="1"/>
    <row r="1559" ht="25" customHeight="1"/>
    <row r="1560" ht="25" customHeight="1"/>
    <row r="1561" ht="25" customHeight="1"/>
    <row r="1562" ht="25" customHeight="1"/>
    <row r="1563" ht="25" customHeight="1"/>
    <row r="1564" ht="25" customHeight="1"/>
    <row r="1565" ht="25" customHeight="1"/>
    <row r="1566" ht="25" customHeight="1"/>
    <row r="1567" ht="25" customHeight="1"/>
    <row r="1568" ht="25" customHeight="1"/>
    <row r="1569" ht="25" customHeight="1"/>
    <row r="1570" ht="25" customHeight="1"/>
    <row r="1571" ht="25" customHeight="1"/>
    <row r="1572" ht="25" customHeight="1"/>
    <row r="1573" ht="25" customHeight="1"/>
    <row r="1574" ht="25" customHeight="1"/>
    <row r="1575" ht="25" customHeight="1"/>
    <row r="1576" ht="25" customHeight="1"/>
    <row r="1577" ht="25" customHeight="1"/>
    <row r="1578" ht="25" customHeight="1"/>
    <row r="1579" ht="25" customHeight="1"/>
    <row r="1580" ht="25" customHeight="1"/>
    <row r="1581" ht="25" customHeight="1"/>
    <row r="1582" ht="25" customHeight="1"/>
    <row r="1583" ht="25" customHeight="1"/>
    <row r="1584" ht="25" customHeight="1"/>
    <row r="1585" ht="25" customHeight="1"/>
    <row r="1586" ht="25" customHeight="1"/>
    <row r="1587" ht="25" customHeight="1"/>
    <row r="1588" ht="25" customHeight="1"/>
    <row r="1589" ht="25" customHeight="1"/>
    <row r="1590" ht="25" customHeight="1"/>
    <row r="1591" ht="25" customHeight="1"/>
    <row r="1592" ht="25" customHeight="1"/>
    <row r="1593" ht="25" customHeight="1"/>
    <row r="1594" ht="25" customHeight="1"/>
    <row r="1595" ht="25" customHeight="1"/>
    <row r="1596" ht="25" customHeight="1"/>
    <row r="1597" ht="25" customHeight="1"/>
    <row r="1598" ht="25" customHeight="1"/>
    <row r="1599" ht="25" customHeight="1"/>
    <row r="1600" ht="25" customHeight="1"/>
    <row r="1601" ht="25" customHeight="1"/>
    <row r="1602" ht="25" customHeight="1"/>
    <row r="1603" ht="25" customHeight="1"/>
    <row r="1604" ht="25" customHeight="1"/>
    <row r="1605" ht="25" customHeight="1"/>
    <row r="1606" ht="25" customHeight="1"/>
    <row r="1607" ht="25" customHeight="1"/>
    <row r="1608" ht="25" customHeight="1"/>
    <row r="1609" ht="25" customHeight="1"/>
    <row r="1610" ht="25" customHeight="1"/>
    <row r="1611" ht="25" customHeight="1"/>
    <row r="1612" ht="25" customHeight="1"/>
    <row r="1613" ht="25" customHeight="1"/>
    <row r="1614" ht="25" customHeight="1"/>
    <row r="1615" ht="25" customHeight="1"/>
    <row r="1616" ht="25" customHeight="1"/>
    <row r="1617" ht="25" customHeight="1"/>
    <row r="1618" ht="25" customHeight="1"/>
    <row r="1619" ht="25" customHeight="1"/>
    <row r="1620" ht="25" customHeight="1"/>
    <row r="1621" ht="25" customHeight="1"/>
    <row r="1622" ht="25" customHeight="1"/>
    <row r="1623" ht="25" customHeight="1"/>
    <row r="1624" ht="25" customHeight="1"/>
    <row r="1625" ht="25" customHeight="1"/>
    <row r="1626" ht="25" customHeight="1"/>
    <row r="1627" ht="25" customHeight="1"/>
    <row r="1628" ht="25" customHeight="1"/>
    <row r="1629" ht="25" customHeight="1"/>
    <row r="1630" ht="25" customHeight="1"/>
    <row r="1631" ht="25" customHeight="1"/>
    <row r="1632" ht="25" customHeight="1"/>
    <row r="1633" ht="25" customHeight="1"/>
    <row r="1634" ht="25" customHeight="1"/>
    <row r="1635" ht="25" customHeight="1"/>
    <row r="1636" ht="25" customHeight="1"/>
    <row r="1637" ht="25" customHeight="1"/>
    <row r="1638" ht="25" customHeight="1"/>
    <row r="1639" ht="25" customHeight="1"/>
    <row r="1640" ht="25" customHeight="1"/>
    <row r="1641" ht="25" customHeight="1"/>
    <row r="1642" ht="25" customHeight="1"/>
    <row r="1643" ht="25" customHeight="1"/>
    <row r="1644" ht="25" customHeight="1"/>
    <row r="1645" ht="25" customHeight="1"/>
    <row r="1646" ht="25" customHeight="1"/>
    <row r="1647" ht="25" customHeight="1"/>
    <row r="1648" ht="25" customHeight="1"/>
    <row r="1649" ht="25" customHeight="1"/>
    <row r="1650" ht="25" customHeight="1"/>
    <row r="1651" ht="25" customHeight="1"/>
    <row r="1652" ht="25" customHeight="1"/>
    <row r="1653" ht="25" customHeight="1"/>
    <row r="1654" ht="25" customHeight="1"/>
    <row r="1655" ht="25" customHeight="1"/>
    <row r="1656" ht="25" customHeight="1"/>
    <row r="1657" ht="25" customHeight="1"/>
    <row r="1658" ht="25" customHeight="1"/>
    <row r="1659" ht="25" customHeight="1"/>
    <row r="1660" ht="25" customHeight="1"/>
    <row r="1661" ht="25" customHeight="1"/>
    <row r="1662" ht="25" customHeight="1"/>
    <row r="1663" ht="25" customHeight="1"/>
    <row r="1664" ht="25" customHeight="1"/>
    <row r="1665" ht="25" customHeight="1"/>
    <row r="1666" ht="25" customHeight="1"/>
    <row r="1667" ht="25" customHeight="1"/>
    <row r="1668" ht="25" customHeight="1"/>
    <row r="1669" ht="25" customHeight="1"/>
    <row r="1670" ht="25" customHeight="1"/>
    <row r="1671" ht="25" customHeight="1"/>
    <row r="1672" ht="25" customHeight="1"/>
    <row r="1673" ht="25" customHeight="1"/>
    <row r="1674" ht="25" customHeight="1"/>
    <row r="1675" ht="25" customHeight="1"/>
    <row r="1676" ht="25" customHeight="1"/>
    <row r="1677" ht="25" customHeight="1"/>
    <row r="1678" ht="25" customHeight="1"/>
    <row r="1679" ht="25" customHeight="1"/>
    <row r="1680" ht="25" customHeight="1"/>
    <row r="1681" ht="25" customHeight="1"/>
    <row r="1682" ht="25" customHeight="1"/>
    <row r="1683" ht="25" customHeight="1"/>
    <row r="1684" ht="25" customHeight="1"/>
    <row r="1685" ht="25" customHeight="1"/>
    <row r="1686" ht="25" customHeight="1"/>
    <row r="1687" ht="25" customHeight="1"/>
    <row r="1688" ht="25" customHeight="1"/>
    <row r="1689" ht="25" customHeight="1"/>
    <row r="1690" ht="25" customHeight="1"/>
    <row r="1691" ht="25" customHeight="1"/>
    <row r="1692" ht="25" customHeight="1"/>
    <row r="1693" ht="25" customHeight="1"/>
    <row r="1694" ht="25" customHeight="1"/>
    <row r="1695" ht="25" customHeight="1"/>
    <row r="1696" ht="25" customHeight="1"/>
    <row r="1697" ht="25" customHeight="1"/>
    <row r="1698" ht="25" customHeight="1"/>
    <row r="1699" ht="25" customHeight="1"/>
    <row r="1700" ht="25" customHeight="1"/>
    <row r="1701" ht="25" customHeight="1"/>
    <row r="1702" ht="25" customHeight="1"/>
    <row r="1703" ht="25" customHeight="1"/>
    <row r="1704" ht="25" customHeight="1"/>
    <row r="1705" ht="25" customHeight="1"/>
    <row r="1706" ht="25" customHeight="1"/>
    <row r="1707" ht="25" customHeight="1"/>
    <row r="1708" ht="25" customHeight="1"/>
    <row r="1709" ht="25" customHeight="1"/>
    <row r="1710" ht="25" customHeight="1"/>
    <row r="1711" ht="25" customHeight="1"/>
    <row r="1712" ht="25" customHeight="1"/>
    <row r="1713" ht="25" customHeight="1"/>
    <row r="1714" ht="25" customHeight="1"/>
    <row r="1715" ht="25" customHeight="1"/>
    <row r="1716" ht="25" customHeight="1"/>
    <row r="1717" ht="25" customHeight="1"/>
    <row r="1718" ht="25" customHeight="1"/>
    <row r="1719" ht="25" customHeight="1"/>
    <row r="1720" ht="25" customHeight="1"/>
    <row r="1721" ht="25" customHeight="1"/>
    <row r="1722" ht="25" customHeight="1"/>
    <row r="1723" ht="25" customHeight="1"/>
    <row r="1724" ht="25" customHeight="1"/>
    <row r="1725" ht="25" customHeight="1"/>
    <row r="1726" ht="25" customHeight="1"/>
    <row r="1727" ht="25" customHeight="1"/>
    <row r="1728" ht="25" customHeight="1"/>
    <row r="1729" ht="25" customHeight="1"/>
    <row r="1730" ht="25" customHeight="1"/>
    <row r="1731" ht="25" customHeight="1"/>
    <row r="1732" ht="25" customHeight="1"/>
    <row r="1733" ht="25" customHeight="1"/>
    <row r="1734" ht="25" customHeight="1"/>
    <row r="1735" ht="25" customHeight="1"/>
    <row r="1736" ht="25" customHeight="1"/>
    <row r="1737" ht="25" customHeight="1"/>
    <row r="1738" ht="25" customHeight="1"/>
    <row r="1739" ht="25" customHeight="1"/>
    <row r="1740" ht="25" customHeight="1"/>
    <row r="1741" ht="25" customHeight="1"/>
    <row r="1742" ht="25" customHeight="1"/>
    <row r="1743" ht="25" customHeight="1"/>
    <row r="1744" ht="25" customHeight="1"/>
    <row r="1745" ht="25" customHeight="1"/>
    <row r="1746" ht="25" customHeight="1"/>
    <row r="1747" ht="25" customHeight="1"/>
    <row r="1748" ht="25" customHeight="1"/>
    <row r="1749" ht="25" customHeight="1"/>
    <row r="1750" ht="25" customHeight="1"/>
    <row r="1751" ht="25" customHeight="1"/>
    <row r="1752" ht="25" customHeight="1"/>
    <row r="1753" ht="25" customHeight="1"/>
    <row r="1754" ht="25" customHeight="1"/>
    <row r="1755" ht="25" customHeight="1"/>
    <row r="1756" ht="25" customHeight="1"/>
    <row r="1757" ht="25" customHeight="1"/>
    <row r="1758" ht="25" customHeight="1"/>
    <row r="1759" ht="25" customHeight="1"/>
    <row r="1760" ht="25" customHeight="1"/>
    <row r="1761" ht="25" customHeight="1"/>
    <row r="1762" ht="25" customHeight="1"/>
    <row r="1763" ht="25" customHeight="1"/>
    <row r="1764" ht="25" customHeight="1"/>
    <row r="1765" ht="25" customHeight="1"/>
    <row r="1766" ht="25" customHeight="1"/>
    <row r="1767" ht="25" customHeight="1"/>
    <row r="1768" ht="25" customHeight="1"/>
    <row r="1769" ht="25" customHeight="1"/>
    <row r="1770" ht="25" customHeight="1"/>
    <row r="1771" ht="25" customHeight="1"/>
    <row r="1772" ht="25" customHeight="1"/>
    <row r="1773" ht="25" customHeight="1"/>
    <row r="1774" ht="25" customHeight="1"/>
    <row r="1775" ht="25" customHeight="1"/>
    <row r="1776" ht="25" customHeight="1"/>
    <row r="1777" ht="25" customHeight="1"/>
    <row r="1778" ht="25" customHeight="1"/>
    <row r="1779" ht="25" customHeight="1"/>
    <row r="1780" ht="25" customHeight="1"/>
    <row r="1781" ht="25" customHeight="1"/>
    <row r="1782" ht="25" customHeight="1"/>
    <row r="1783" ht="25" customHeight="1"/>
    <row r="1784" ht="25" customHeight="1"/>
    <row r="1785" ht="25" customHeight="1"/>
    <row r="1786" ht="25" customHeight="1"/>
    <row r="1787" ht="25" customHeight="1"/>
    <row r="1788" ht="25" customHeight="1"/>
    <row r="1789" ht="25" customHeight="1"/>
    <row r="1790" ht="25" customHeight="1"/>
    <row r="1791" ht="25" customHeight="1"/>
    <row r="1792" ht="25" customHeight="1"/>
    <row r="1793" ht="25" customHeight="1"/>
    <row r="1794" ht="25" customHeight="1"/>
    <row r="1795" ht="25" customHeight="1"/>
    <row r="1796" ht="25" customHeight="1"/>
    <row r="1797" ht="25" customHeight="1"/>
    <row r="1798" ht="25" customHeight="1"/>
    <row r="1799" ht="25" customHeight="1"/>
    <row r="1800" ht="25" customHeight="1"/>
    <row r="1801" ht="25" customHeight="1"/>
    <row r="1802" ht="25" customHeight="1"/>
    <row r="1803" ht="25" customHeight="1"/>
    <row r="1804" ht="25" customHeight="1"/>
    <row r="1805" ht="25" customHeight="1"/>
    <row r="1806" ht="25" customHeight="1"/>
    <row r="1807" ht="25" customHeight="1"/>
    <row r="1808" ht="25" customHeight="1"/>
    <row r="1809" ht="25" customHeight="1"/>
    <row r="1810" ht="25" customHeight="1"/>
    <row r="1811" ht="25" customHeight="1"/>
    <row r="1812" ht="25" customHeight="1"/>
    <row r="1813" ht="25" customHeight="1"/>
    <row r="1814" ht="25" customHeight="1"/>
    <row r="1815" ht="25" customHeight="1"/>
    <row r="1816" ht="25" customHeight="1"/>
    <row r="1817" ht="25" customHeight="1"/>
    <row r="1818" ht="25" customHeight="1"/>
    <row r="1819" ht="25" customHeight="1"/>
    <row r="1820" ht="25" customHeight="1"/>
    <row r="1821" ht="25" customHeight="1"/>
    <row r="1822" ht="25" customHeight="1"/>
    <row r="1823" ht="25" customHeight="1"/>
    <row r="1824" ht="25" customHeight="1"/>
    <row r="1825" ht="25" customHeight="1"/>
    <row r="1826" ht="25" customHeight="1"/>
    <row r="1827" ht="25" customHeight="1"/>
    <row r="1828" ht="25" customHeight="1"/>
    <row r="1829" ht="25" customHeight="1"/>
    <row r="1830" ht="25" customHeight="1"/>
    <row r="1831" ht="25" customHeight="1"/>
    <row r="1832" ht="25" customHeight="1"/>
    <row r="1833" ht="25" customHeight="1"/>
    <row r="1834" ht="25" customHeight="1"/>
    <row r="1835" ht="25" customHeight="1"/>
    <row r="1836" ht="25" customHeight="1"/>
    <row r="1837" ht="25" customHeight="1"/>
    <row r="1838" ht="25" customHeight="1"/>
    <row r="1839" ht="25" customHeight="1"/>
    <row r="1840" ht="25" customHeight="1"/>
    <row r="1841" ht="25" customHeight="1"/>
    <row r="1842" ht="25" customHeight="1"/>
    <row r="1843" ht="25" customHeight="1"/>
    <row r="1844" ht="25" customHeight="1"/>
    <row r="1845" ht="25" customHeight="1"/>
    <row r="1846" ht="25" customHeight="1"/>
    <row r="1847" ht="25" customHeight="1"/>
    <row r="1848" ht="25" customHeight="1"/>
    <row r="1849" ht="25" customHeight="1"/>
    <row r="1850" ht="25" customHeight="1"/>
    <row r="1851" ht="25" customHeight="1"/>
    <row r="1852" ht="25" customHeight="1"/>
    <row r="1853" ht="25" customHeight="1"/>
    <row r="1854" ht="25" customHeight="1"/>
    <row r="1855" ht="25" customHeight="1"/>
    <row r="1856" ht="25" customHeight="1"/>
    <row r="1857" ht="25" customHeight="1"/>
    <row r="1858" ht="25" customHeight="1"/>
    <row r="1859" ht="25" customHeight="1"/>
    <row r="1860" ht="25" customHeight="1"/>
    <row r="1861" ht="25" customHeight="1"/>
    <row r="1862" ht="25" customHeight="1"/>
    <row r="1863" ht="25" customHeight="1"/>
    <row r="1864" ht="25" customHeight="1"/>
    <row r="1865" ht="25" customHeight="1"/>
    <row r="1866" ht="25" customHeight="1"/>
    <row r="1867" ht="25" customHeight="1"/>
    <row r="1868" ht="25" customHeight="1"/>
    <row r="1869" ht="25" customHeight="1"/>
    <row r="1870" ht="25" customHeight="1"/>
    <row r="1871" ht="25" customHeight="1"/>
    <row r="1872" ht="25" customHeight="1"/>
    <row r="1873" ht="25" customHeight="1"/>
    <row r="1874" ht="25" customHeight="1"/>
    <row r="1875" ht="25" customHeight="1"/>
    <row r="1876" ht="25" customHeight="1"/>
    <row r="1877" ht="25" customHeight="1"/>
    <row r="1878" ht="25" customHeight="1"/>
    <row r="1879" ht="25" customHeight="1"/>
    <row r="1880" ht="25" customHeight="1"/>
    <row r="1881" ht="25" customHeight="1"/>
    <row r="1882" ht="25" customHeight="1"/>
    <row r="1883" ht="25" customHeight="1"/>
    <row r="1884" ht="25" customHeight="1"/>
    <row r="1885" ht="25" customHeight="1"/>
    <row r="1886" ht="25" customHeight="1"/>
    <row r="1887" ht="25" customHeight="1"/>
    <row r="1888" ht="25" customHeight="1"/>
    <row r="1889" ht="25" customHeight="1"/>
    <row r="1890" ht="25" customHeight="1"/>
    <row r="1891" ht="25" customHeight="1"/>
    <row r="1892" ht="25" customHeight="1"/>
    <row r="1893" ht="25" customHeight="1"/>
    <row r="1894" ht="25" customHeight="1"/>
    <row r="1895" ht="25" customHeight="1"/>
    <row r="1896" ht="25" customHeight="1"/>
    <row r="1897" ht="25" customHeight="1"/>
    <row r="1898" ht="25" customHeight="1"/>
    <row r="1899" ht="25" customHeight="1"/>
    <row r="1900" ht="25" customHeight="1"/>
    <row r="1901" ht="25" customHeight="1"/>
    <row r="1902" ht="25" customHeight="1"/>
    <row r="1903" ht="25" customHeight="1"/>
    <row r="1904" ht="25" customHeight="1"/>
    <row r="1905" ht="25" customHeight="1"/>
    <row r="1906" ht="25" customHeight="1"/>
    <row r="1907" ht="25" customHeight="1"/>
    <row r="1908" ht="25" customHeight="1"/>
    <row r="1909" ht="25" customHeight="1"/>
    <row r="1910" ht="25" customHeight="1"/>
    <row r="1911" ht="25" customHeight="1"/>
    <row r="1912" ht="25" customHeight="1"/>
    <row r="1913" ht="25" customHeight="1"/>
    <row r="1914" ht="25" customHeight="1"/>
    <row r="1915" ht="25" customHeight="1"/>
    <row r="1916" ht="25" customHeight="1"/>
    <row r="1917" ht="25" customHeight="1"/>
    <row r="1918" ht="25" customHeight="1"/>
    <row r="1919" ht="25" customHeight="1"/>
    <row r="1920" ht="25" customHeight="1"/>
    <row r="1921" ht="25" customHeight="1"/>
    <row r="1922" ht="25" customHeight="1"/>
    <row r="1923" ht="25" customHeight="1"/>
    <row r="1924" ht="25" customHeight="1"/>
    <row r="1925" ht="25" customHeight="1"/>
    <row r="1926" ht="25" customHeight="1"/>
    <row r="1927" ht="25" customHeight="1"/>
    <row r="1928" ht="25" customHeight="1"/>
    <row r="1929" ht="25" customHeight="1"/>
    <row r="1930" ht="25" customHeight="1"/>
    <row r="1931" ht="25" customHeight="1"/>
    <row r="1932" ht="25" customHeight="1"/>
    <row r="1933" ht="25" customHeight="1"/>
    <row r="1934" ht="25" customHeight="1"/>
    <row r="1935" ht="25" customHeight="1"/>
    <row r="1936" ht="25" customHeight="1"/>
    <row r="1937" ht="25" customHeight="1"/>
    <row r="1938" ht="25" customHeight="1"/>
    <row r="1939" ht="25" customHeight="1"/>
    <row r="1940" ht="25" customHeight="1"/>
    <row r="1941" ht="25" customHeight="1"/>
    <row r="1942" ht="25" customHeight="1"/>
    <row r="1943" ht="25" customHeight="1"/>
    <row r="1944" ht="25" customHeight="1"/>
    <row r="1945" ht="25" customHeight="1"/>
    <row r="1946" ht="25" customHeight="1"/>
    <row r="1947" ht="25" customHeight="1"/>
    <row r="1948" ht="25" customHeight="1"/>
    <row r="1949" ht="25" customHeight="1"/>
    <row r="1950" ht="25" customHeight="1"/>
    <row r="1951" ht="25" customHeight="1"/>
    <row r="1952" ht="25" customHeight="1"/>
    <row r="1953" ht="25" customHeight="1"/>
    <row r="1954" ht="25" customHeight="1"/>
    <row r="1955" ht="25" customHeight="1"/>
    <row r="1956" ht="25" customHeight="1"/>
    <row r="1957" ht="25" customHeight="1"/>
    <row r="1958" ht="25" customHeight="1"/>
    <row r="1959" ht="25" customHeight="1"/>
    <row r="1960" ht="25" customHeight="1"/>
    <row r="1961" ht="25" customHeight="1"/>
    <row r="1962" ht="25" customHeight="1"/>
    <row r="1963" ht="25" customHeight="1"/>
    <row r="1964" ht="25" customHeight="1"/>
    <row r="1965" ht="25" customHeight="1"/>
    <row r="1966" ht="25" customHeight="1"/>
    <row r="1967" ht="25" customHeight="1"/>
    <row r="1968" ht="25" customHeight="1"/>
    <row r="1969" ht="25" customHeight="1"/>
    <row r="1970" ht="25" customHeight="1"/>
    <row r="1971" ht="25" customHeight="1"/>
    <row r="1972" ht="25" customHeight="1"/>
    <row r="1973" ht="25" customHeight="1"/>
    <row r="1974" ht="25" customHeight="1"/>
    <row r="1975" ht="25" customHeight="1"/>
    <row r="1976" ht="25" customHeight="1"/>
    <row r="1977" ht="25" customHeight="1"/>
    <row r="1978" ht="25" customHeight="1"/>
    <row r="1979" ht="25" customHeight="1"/>
    <row r="1980" ht="25" customHeight="1"/>
    <row r="1981" ht="25" customHeight="1"/>
    <row r="1982" ht="25" customHeight="1"/>
    <row r="1983" ht="25" customHeight="1"/>
    <row r="1984" ht="25" customHeight="1"/>
    <row r="1985" ht="25" customHeight="1"/>
    <row r="1986" ht="25" customHeight="1"/>
    <row r="1987" ht="25" customHeight="1"/>
    <row r="1988" ht="25" customHeight="1"/>
    <row r="1989" ht="25" customHeight="1"/>
    <row r="1990" ht="25" customHeight="1"/>
    <row r="1991" ht="25" customHeight="1"/>
    <row r="1992" ht="25" customHeight="1"/>
    <row r="1993" ht="25" customHeight="1"/>
    <row r="1994" ht="25" customHeight="1"/>
    <row r="1995" ht="25" customHeight="1"/>
    <row r="1996" ht="25" customHeight="1"/>
    <row r="1997" ht="25" customHeight="1"/>
    <row r="1998" ht="25" customHeight="1"/>
    <row r="1999" ht="25" customHeight="1"/>
    <row r="2000" ht="25" customHeight="1"/>
    <row r="2001" ht="25" customHeight="1"/>
    <row r="2002" ht="25" customHeight="1"/>
    <row r="2003" ht="25" customHeight="1"/>
    <row r="2004" ht="25" customHeight="1"/>
    <row r="2005" ht="25" customHeight="1"/>
    <row r="2006" ht="25" customHeight="1"/>
    <row r="2007" ht="25" customHeight="1"/>
    <row r="2008" ht="25" customHeight="1"/>
    <row r="2009" ht="25" customHeight="1"/>
    <row r="2010" ht="25" customHeight="1"/>
    <row r="2011" ht="25" customHeight="1"/>
    <row r="2012" ht="25" customHeight="1"/>
    <row r="2013" ht="25" customHeight="1"/>
    <row r="2014" ht="25" customHeight="1"/>
    <row r="2015" ht="25" customHeight="1"/>
    <row r="2016" ht="25" customHeight="1"/>
    <row r="2017" ht="25" customHeight="1"/>
    <row r="2018" ht="25" customHeight="1"/>
    <row r="2019" ht="25" customHeight="1"/>
    <row r="2020" ht="25" customHeight="1"/>
    <row r="2021" ht="25" customHeight="1"/>
    <row r="2022" ht="25" customHeight="1"/>
    <row r="2023" ht="25" customHeight="1"/>
    <row r="2024" ht="25" customHeight="1"/>
    <row r="2025" ht="25" customHeight="1"/>
    <row r="2026" ht="25" customHeight="1"/>
    <row r="2027" ht="25" customHeight="1"/>
    <row r="2028" ht="25" customHeight="1"/>
    <row r="2029" ht="25" customHeight="1"/>
    <row r="2030" ht="25" customHeight="1"/>
    <row r="2031" ht="25" customHeight="1"/>
    <row r="2032" ht="25" customHeight="1"/>
    <row r="2033" ht="25" customHeight="1"/>
    <row r="2034" ht="25" customHeight="1"/>
    <row r="2035" ht="25" customHeight="1"/>
    <row r="2036" ht="25" customHeight="1"/>
    <row r="2037" ht="25" customHeight="1"/>
    <row r="2038" ht="25" customHeight="1"/>
    <row r="2039" ht="25" customHeight="1"/>
    <row r="2040" ht="25" customHeight="1"/>
    <row r="2041" ht="25" customHeight="1"/>
    <row r="2042" ht="25" customHeight="1"/>
    <row r="2043" ht="25" customHeight="1"/>
    <row r="2044" ht="25" customHeight="1"/>
    <row r="2045" ht="25" customHeight="1"/>
    <row r="2046" ht="25" customHeight="1"/>
    <row r="2047" ht="25" customHeight="1"/>
    <row r="2048" ht="25" customHeight="1"/>
    <row r="2049" ht="25" customHeight="1"/>
    <row r="2050" ht="25" customHeight="1"/>
    <row r="2051" ht="25" customHeight="1"/>
    <row r="2052" ht="25" customHeight="1"/>
    <row r="2053" ht="25" customHeight="1"/>
    <row r="2054" ht="25" customHeight="1"/>
    <row r="2055" ht="25" customHeight="1"/>
    <row r="2056" ht="25" customHeight="1"/>
    <row r="2057" ht="25" customHeight="1"/>
    <row r="2058" ht="25" customHeight="1"/>
    <row r="2059" ht="25" customHeight="1"/>
    <row r="2060" ht="25" customHeight="1"/>
    <row r="2061" ht="25" customHeight="1"/>
    <row r="2062" ht="25" customHeight="1"/>
    <row r="2063" ht="25" customHeight="1"/>
    <row r="2064" ht="25" customHeight="1"/>
    <row r="2065" ht="25" customHeight="1"/>
    <row r="2066" ht="25" customHeight="1"/>
    <row r="2067" ht="25" customHeight="1"/>
    <row r="2068" ht="25" customHeight="1"/>
    <row r="2069" ht="25" customHeight="1"/>
    <row r="2070" ht="25" customHeight="1"/>
    <row r="2071" ht="25" customHeight="1"/>
    <row r="2072" ht="25" customHeight="1"/>
    <row r="2073" ht="25" customHeight="1"/>
    <row r="2074" ht="25" customHeight="1"/>
    <row r="2075" ht="25" customHeight="1"/>
    <row r="2076" ht="25" customHeight="1"/>
    <row r="2077" ht="25" customHeight="1"/>
    <row r="2078" ht="25" customHeight="1"/>
    <row r="2079" ht="25" customHeight="1"/>
    <row r="2080" ht="25" customHeight="1"/>
    <row r="2081" ht="25" customHeight="1"/>
    <row r="2082" ht="25" customHeight="1"/>
    <row r="2083" ht="25" customHeight="1"/>
    <row r="2084" ht="25" customHeight="1"/>
    <row r="2085" ht="25" customHeight="1"/>
    <row r="2086" ht="25" customHeight="1"/>
    <row r="2087" ht="25" customHeight="1"/>
    <row r="2088" ht="25" customHeight="1"/>
    <row r="2089" ht="25" customHeight="1"/>
    <row r="2090" ht="25" customHeight="1"/>
    <row r="2091" ht="25" customHeight="1"/>
    <row r="2092" ht="25" customHeight="1"/>
    <row r="2093" ht="25" customHeight="1"/>
    <row r="2094" ht="25" customHeight="1"/>
    <row r="2095" ht="25" customHeight="1"/>
    <row r="2096" ht="25" customHeight="1"/>
    <row r="2097" ht="25" customHeight="1"/>
    <row r="2098" ht="25" customHeight="1"/>
    <row r="2099" ht="25" customHeight="1"/>
    <row r="2100" ht="25" customHeight="1"/>
    <row r="2101" ht="25" customHeight="1"/>
    <row r="2102" ht="25" customHeight="1"/>
    <row r="2103" ht="25" customHeight="1"/>
    <row r="2104" ht="25" customHeight="1"/>
    <row r="2105" ht="25" customHeight="1"/>
    <row r="2106" ht="25" customHeight="1"/>
    <row r="2107" ht="25" customHeight="1"/>
    <row r="2108" ht="25" customHeight="1"/>
    <row r="2109" ht="25" customHeight="1"/>
    <row r="2110" ht="25" customHeight="1"/>
    <row r="2111" ht="25" customHeight="1"/>
    <row r="2112" ht="25" customHeight="1"/>
    <row r="2113" ht="25" customHeight="1"/>
    <row r="2114" ht="25" customHeight="1"/>
    <row r="2115" ht="25" customHeight="1"/>
    <row r="2116" ht="25" customHeight="1"/>
    <row r="2117" ht="25" customHeight="1"/>
    <row r="2118" ht="25" customHeight="1"/>
    <row r="2119" ht="25" customHeight="1"/>
    <row r="2120" ht="25" customHeight="1"/>
    <row r="2121" ht="25" customHeight="1"/>
    <row r="2122" ht="25" customHeight="1"/>
    <row r="2123" ht="25" customHeight="1"/>
    <row r="2124" ht="25" customHeight="1"/>
    <row r="2125" ht="25" customHeight="1"/>
    <row r="2126" ht="25" customHeight="1"/>
    <row r="2127" ht="25" customHeight="1"/>
    <row r="2128" ht="25" customHeight="1"/>
    <row r="2129" ht="25" customHeight="1"/>
    <row r="2130" ht="25" customHeight="1"/>
    <row r="2131" ht="25" customHeight="1"/>
    <row r="2132" ht="25" customHeight="1"/>
    <row r="2133" ht="25" customHeight="1"/>
    <row r="2134" ht="25" customHeight="1"/>
    <row r="2135" ht="25" customHeight="1"/>
    <row r="2136" ht="25" customHeight="1"/>
    <row r="2137" ht="25" customHeight="1"/>
    <row r="2138" ht="25" customHeight="1"/>
    <row r="2139" ht="25" customHeight="1"/>
    <row r="2140" ht="25" customHeight="1"/>
    <row r="2141" ht="25" customHeight="1"/>
    <row r="2142" ht="25" customHeight="1"/>
    <row r="2143" ht="25" customHeight="1"/>
    <row r="2144" ht="25" customHeight="1"/>
    <row r="2145" ht="25" customHeight="1"/>
    <row r="2146" ht="25" customHeight="1"/>
    <row r="2147" ht="25" customHeight="1"/>
    <row r="2148" ht="25" customHeight="1"/>
    <row r="2149" ht="25" customHeight="1"/>
    <row r="2150" ht="25" customHeight="1"/>
    <row r="2151" ht="25" customHeight="1"/>
    <row r="2152" ht="25" customHeight="1"/>
    <row r="2153" ht="25" customHeight="1"/>
    <row r="2154" ht="25" customHeight="1"/>
    <row r="2155" ht="25" customHeight="1"/>
    <row r="2156" ht="25" customHeight="1"/>
    <row r="2157" ht="25" customHeight="1"/>
    <row r="2158" ht="25" customHeight="1"/>
    <row r="2159" ht="25" customHeight="1"/>
    <row r="2160" ht="25" customHeight="1"/>
    <row r="2161" ht="25" customHeight="1"/>
    <row r="2162" ht="25" customHeight="1"/>
    <row r="2163" ht="25" customHeight="1"/>
    <row r="2164" ht="25" customHeight="1"/>
    <row r="2165" ht="25" customHeight="1"/>
    <row r="2166" ht="25" customHeight="1"/>
    <row r="2167" ht="25" customHeight="1"/>
    <row r="2168" ht="25" customHeight="1"/>
    <row r="2169" ht="25" customHeight="1"/>
    <row r="2170" ht="25" customHeight="1"/>
    <row r="2171" ht="25" customHeight="1"/>
    <row r="2172" ht="25" customHeight="1"/>
    <row r="2173" ht="25" customHeight="1"/>
    <row r="2174" ht="25" customHeight="1"/>
    <row r="2175" ht="25" customHeight="1"/>
    <row r="2176" ht="25" customHeight="1"/>
    <row r="2177" ht="25" customHeight="1"/>
    <row r="2178" ht="25" customHeight="1"/>
    <row r="2179" ht="25" customHeight="1"/>
    <row r="2180" ht="25" customHeight="1"/>
    <row r="2181" ht="25" customHeight="1"/>
    <row r="2182" ht="25" customHeight="1"/>
    <row r="2183" ht="25" customHeight="1"/>
    <row r="2184" ht="25" customHeight="1"/>
    <row r="2185" ht="25" customHeight="1"/>
    <row r="2186" ht="25" customHeight="1"/>
    <row r="2187" ht="25" customHeight="1"/>
    <row r="2188" ht="25" customHeight="1"/>
    <row r="2189" ht="25" customHeight="1"/>
    <row r="2190" ht="25" customHeight="1"/>
    <row r="2191" ht="25" customHeight="1"/>
    <row r="2192" ht="25" customHeight="1"/>
    <row r="2193" ht="25" customHeight="1"/>
    <row r="2194" ht="25" customHeight="1"/>
    <row r="2195" ht="25" customHeight="1"/>
    <row r="2196" ht="25" customHeight="1"/>
    <row r="2197" ht="25" customHeight="1"/>
    <row r="2198" ht="25" customHeight="1"/>
    <row r="2199" ht="25" customHeight="1"/>
    <row r="2200" ht="25" customHeight="1"/>
    <row r="2201" ht="25" customHeight="1"/>
    <row r="2202" ht="25" customHeight="1"/>
    <row r="2203" ht="25" customHeight="1"/>
    <row r="2204" ht="25" customHeight="1"/>
    <row r="2205" ht="25" customHeight="1"/>
    <row r="2206" ht="25" customHeight="1"/>
    <row r="2207" ht="25" customHeight="1"/>
    <row r="2208" ht="25" customHeight="1"/>
    <row r="2209" ht="25" customHeight="1"/>
    <row r="2210" ht="25" customHeight="1"/>
    <row r="2211" ht="25" customHeight="1"/>
    <row r="2212" ht="25" customHeight="1"/>
    <row r="2213" ht="25" customHeight="1"/>
    <row r="2214" ht="25" customHeight="1"/>
    <row r="2215" ht="25" customHeight="1"/>
    <row r="2216" ht="25" customHeight="1"/>
    <row r="2217" ht="25" customHeight="1"/>
    <row r="2218" ht="25" customHeight="1"/>
    <row r="2219" ht="25" customHeight="1"/>
    <row r="2220" ht="25" customHeight="1"/>
    <row r="2221" ht="25" customHeight="1"/>
    <row r="2222" ht="25" customHeight="1"/>
    <row r="2223" ht="25" customHeight="1"/>
    <row r="2224" ht="25" customHeight="1"/>
    <row r="2225" ht="25" customHeight="1"/>
    <row r="2226" ht="25" customHeight="1"/>
    <row r="2227" ht="25" customHeight="1"/>
    <row r="2228" ht="25" customHeight="1"/>
    <row r="2229" ht="25" customHeight="1"/>
    <row r="2230" ht="25" customHeight="1"/>
    <row r="2231" ht="25" customHeight="1"/>
    <row r="2232" ht="25" customHeight="1"/>
    <row r="2233" ht="25" customHeight="1"/>
    <row r="2234" ht="25" customHeight="1"/>
    <row r="2235" ht="25" customHeight="1"/>
    <row r="2236" ht="25" customHeight="1"/>
    <row r="2237" ht="25" customHeight="1"/>
    <row r="2238" ht="25" customHeight="1"/>
    <row r="2239" ht="25" customHeight="1"/>
    <row r="2240" ht="25" customHeight="1"/>
    <row r="2241" ht="25" customHeight="1"/>
    <row r="2242" ht="25" customHeight="1"/>
    <row r="2243" ht="25" customHeight="1"/>
    <row r="2244" ht="25" customHeight="1"/>
    <row r="2245" ht="25" customHeight="1"/>
    <row r="2246" ht="25" customHeight="1"/>
    <row r="2247" ht="25" customHeight="1"/>
    <row r="2248" ht="25" customHeight="1"/>
    <row r="2249" ht="25" customHeight="1"/>
    <row r="2250" ht="25" customHeight="1"/>
    <row r="2251" ht="25" customHeight="1"/>
    <row r="2252" ht="25" customHeight="1"/>
    <row r="2253" ht="25" customHeight="1"/>
    <row r="2254" ht="25" customHeight="1"/>
    <row r="2255" ht="25" customHeight="1"/>
    <row r="2256" ht="25" customHeight="1"/>
    <row r="2257" ht="25" customHeight="1"/>
    <row r="2258" ht="25" customHeight="1"/>
    <row r="2259" ht="25" customHeight="1"/>
    <row r="2260" ht="25" customHeight="1"/>
    <row r="2261" ht="25" customHeight="1"/>
    <row r="2262" ht="25" customHeight="1"/>
    <row r="2263" ht="25" customHeight="1"/>
    <row r="2264" ht="25" customHeight="1"/>
    <row r="2265" ht="25" customHeight="1"/>
    <row r="2266" ht="25" customHeight="1"/>
    <row r="2267" ht="25" customHeight="1"/>
    <row r="2268" ht="25" customHeight="1"/>
    <row r="2269" ht="25" customHeight="1"/>
    <row r="2270" ht="25" customHeight="1"/>
    <row r="2271" ht="25" customHeight="1"/>
    <row r="2272" ht="25" customHeight="1"/>
    <row r="2273" ht="25" customHeight="1"/>
    <row r="2274" ht="25" customHeight="1"/>
    <row r="2275" ht="25" customHeight="1"/>
    <row r="2276" ht="25" customHeight="1"/>
    <row r="2277" ht="25" customHeight="1"/>
    <row r="2278" ht="25" customHeight="1"/>
    <row r="2279" ht="25" customHeight="1"/>
    <row r="2280" ht="25" customHeight="1"/>
    <row r="2281" ht="25" customHeight="1"/>
    <row r="2282" ht="25" customHeight="1"/>
    <row r="2283" ht="25" customHeight="1"/>
    <row r="2284" ht="25" customHeight="1"/>
    <row r="2285" ht="25" customHeight="1"/>
    <row r="2286" ht="25" customHeight="1"/>
    <row r="2287" ht="25" customHeight="1"/>
    <row r="2288" ht="25" customHeight="1"/>
    <row r="2289" ht="25" customHeight="1"/>
    <row r="2290" ht="25" customHeight="1"/>
    <row r="2291" ht="25" customHeight="1"/>
    <row r="2292" ht="25" customHeight="1"/>
    <row r="2293" ht="25" customHeight="1"/>
    <row r="2294" ht="25" customHeight="1"/>
    <row r="2295" ht="25" customHeight="1"/>
    <row r="2296" ht="25" customHeight="1"/>
    <row r="2297" ht="25" customHeight="1"/>
    <row r="2298" ht="25" customHeight="1"/>
    <row r="2299" ht="25" customHeight="1"/>
    <row r="2300" ht="25" customHeight="1"/>
    <row r="2301" ht="25" customHeight="1"/>
    <row r="2302" ht="25" customHeight="1"/>
    <row r="2303" ht="25" customHeight="1"/>
    <row r="2304" ht="25" customHeight="1"/>
    <row r="2305" ht="25" customHeight="1"/>
    <row r="2306" ht="25" customHeight="1"/>
    <row r="2307" ht="25" customHeight="1"/>
    <row r="2308" ht="25" customHeight="1"/>
    <row r="2309" ht="25" customHeight="1"/>
    <row r="2310" ht="25" customHeight="1"/>
    <row r="2311" ht="25" customHeight="1"/>
    <row r="2312" ht="25" customHeight="1"/>
    <row r="2313" ht="25" customHeight="1"/>
    <row r="2314" ht="25" customHeight="1"/>
    <row r="2315" ht="25" customHeight="1"/>
    <row r="2316" ht="25" customHeight="1"/>
    <row r="2317" ht="25" customHeight="1"/>
    <row r="2318" ht="25" customHeight="1"/>
    <row r="2319" ht="25" customHeight="1"/>
    <row r="2320" ht="25" customHeight="1"/>
    <row r="2321" ht="25" customHeight="1"/>
    <row r="2322" ht="25" customHeight="1"/>
    <row r="2323" ht="25" customHeight="1"/>
    <row r="2324" ht="25" customHeight="1"/>
    <row r="2325" ht="25" customHeight="1"/>
    <row r="2326" ht="25" customHeight="1"/>
    <row r="2327" ht="25" customHeight="1"/>
    <row r="2328" ht="25" customHeight="1"/>
    <row r="2329" ht="25" customHeight="1"/>
    <row r="2330" ht="25" customHeight="1"/>
    <row r="2331" ht="25" customHeight="1"/>
    <row r="2332" ht="25" customHeight="1"/>
    <row r="2333" ht="25" customHeight="1"/>
    <row r="2334" ht="25" customHeight="1"/>
    <row r="2335" ht="25" customHeight="1"/>
    <row r="2336" ht="25" customHeight="1"/>
    <row r="2337" ht="25" customHeight="1"/>
    <row r="2338" ht="25" customHeight="1"/>
    <row r="2339" ht="25" customHeight="1"/>
    <row r="2340" ht="25" customHeight="1"/>
    <row r="2341" ht="25" customHeight="1"/>
    <row r="2342" ht="25" customHeight="1"/>
    <row r="2343" ht="25" customHeight="1"/>
    <row r="2344" ht="25" customHeight="1"/>
    <row r="2345" ht="25" customHeight="1"/>
    <row r="2346" ht="25" customHeight="1"/>
    <row r="2347" ht="25" customHeight="1"/>
    <row r="2348" ht="25" customHeight="1"/>
    <row r="2349" ht="25" customHeight="1"/>
    <row r="2350" ht="25" customHeight="1"/>
    <row r="2351" ht="25" customHeight="1"/>
    <row r="2352" ht="25" customHeight="1"/>
    <row r="2353" ht="25" customHeight="1"/>
    <row r="2354" ht="25" customHeight="1"/>
    <row r="2355" ht="25" customHeight="1"/>
    <row r="2356" ht="25" customHeight="1"/>
    <row r="2357" ht="25" customHeight="1"/>
    <row r="2358" ht="25" customHeight="1"/>
    <row r="2359" ht="25" customHeight="1"/>
    <row r="2360" ht="25" customHeight="1"/>
    <row r="2361" ht="25" customHeight="1"/>
    <row r="2362" ht="25" customHeight="1"/>
    <row r="2363" ht="25" customHeight="1"/>
    <row r="2364" ht="25" customHeight="1"/>
    <row r="2365" ht="25" customHeight="1"/>
    <row r="2366" ht="25" customHeight="1"/>
    <row r="2367" ht="25" customHeight="1"/>
    <row r="2368" ht="25" customHeight="1"/>
    <row r="2369" ht="25" customHeight="1"/>
    <row r="2370" ht="25" customHeight="1"/>
    <row r="2371" ht="25" customHeight="1"/>
    <row r="2372" ht="25" customHeight="1"/>
    <row r="2373" ht="25" customHeight="1"/>
    <row r="2374" ht="25" customHeight="1"/>
    <row r="2375" ht="25" customHeight="1"/>
    <row r="2376" ht="25" customHeight="1"/>
    <row r="2377" ht="25" customHeight="1"/>
    <row r="2378" ht="25" customHeight="1"/>
    <row r="2379" ht="25" customHeight="1"/>
    <row r="2380" ht="25" customHeight="1"/>
    <row r="2381" ht="25" customHeight="1"/>
    <row r="2382" ht="25" customHeight="1"/>
    <row r="2383" ht="25" customHeight="1"/>
    <row r="2384" ht="25" customHeight="1"/>
    <row r="2385" ht="25" customHeight="1"/>
    <row r="2386" ht="25" customHeight="1"/>
    <row r="2387" ht="25" customHeight="1"/>
    <row r="2388" ht="25" customHeight="1"/>
    <row r="2389" ht="25" customHeight="1"/>
    <row r="2390" ht="25" customHeight="1"/>
    <row r="2391" ht="25" customHeight="1"/>
    <row r="2392" ht="25" customHeight="1"/>
    <row r="2393" ht="25" customHeight="1"/>
    <row r="2394" ht="25" customHeight="1"/>
    <row r="2395" ht="25" customHeight="1"/>
    <row r="2396" ht="25" customHeight="1"/>
    <row r="2397" ht="25" customHeight="1"/>
    <row r="2398" ht="25" customHeight="1"/>
    <row r="2399" ht="25" customHeight="1"/>
    <row r="2400" ht="25" customHeight="1"/>
    <row r="2401" ht="25" customHeight="1"/>
    <row r="2402" ht="25" customHeight="1"/>
    <row r="2403" ht="25" customHeight="1"/>
    <row r="2404" ht="25" customHeight="1"/>
    <row r="2405" ht="25" customHeight="1"/>
    <row r="2406" ht="25" customHeight="1"/>
    <row r="2407" ht="25" customHeight="1"/>
    <row r="2408" ht="25" customHeight="1"/>
    <row r="2409" ht="25" customHeight="1"/>
    <row r="2410" ht="25" customHeight="1"/>
    <row r="2411" ht="25" customHeight="1"/>
    <row r="2412" ht="25" customHeight="1"/>
    <row r="2413" ht="25" customHeight="1"/>
    <row r="2414" ht="25" customHeight="1"/>
    <row r="2415" ht="25" customHeight="1"/>
    <row r="2416" ht="25" customHeight="1"/>
    <row r="2417" ht="25" customHeight="1"/>
    <row r="2418" ht="25" customHeight="1"/>
    <row r="2419" ht="25" customHeight="1"/>
    <row r="2420" ht="25" customHeight="1"/>
    <row r="2421" ht="25" customHeight="1"/>
    <row r="2422" ht="25" customHeight="1"/>
    <row r="2423" ht="25" customHeight="1"/>
    <row r="2424" ht="25" customHeight="1"/>
    <row r="2425" ht="25" customHeight="1"/>
    <row r="2426" ht="25" customHeight="1"/>
    <row r="2427" ht="25" customHeight="1"/>
    <row r="2428" ht="25" customHeight="1"/>
    <row r="2429" ht="25" customHeight="1"/>
    <row r="2430" ht="25" customHeight="1"/>
    <row r="2431" ht="25" customHeight="1"/>
    <row r="2432" ht="25" customHeight="1"/>
    <row r="2433" ht="25" customHeight="1"/>
    <row r="2434" ht="25" customHeight="1"/>
    <row r="2435" ht="25" customHeight="1"/>
    <row r="2436" ht="25" customHeight="1"/>
    <row r="2437" ht="25" customHeight="1"/>
    <row r="2438" ht="25" customHeight="1"/>
    <row r="2439" ht="25" customHeight="1"/>
    <row r="2440" ht="25" customHeight="1"/>
    <row r="2441" ht="25" customHeight="1"/>
    <row r="2442" ht="25" customHeight="1"/>
    <row r="2443" ht="25" customHeight="1"/>
    <row r="2444" ht="25" customHeight="1"/>
    <row r="2445" ht="25" customHeight="1"/>
    <row r="2446" ht="25" customHeight="1"/>
    <row r="2447" ht="25" customHeight="1"/>
    <row r="2448" ht="25" customHeight="1"/>
    <row r="2449" ht="25" customHeight="1"/>
    <row r="2450" ht="25" customHeight="1"/>
    <row r="2451" ht="25" customHeight="1"/>
    <row r="2452" ht="25" customHeight="1"/>
    <row r="2453" ht="25" customHeight="1"/>
    <row r="2454" ht="25" customHeight="1"/>
    <row r="2455" ht="25" customHeight="1"/>
    <row r="2456" ht="25" customHeight="1"/>
    <row r="2457" ht="25" customHeight="1"/>
    <row r="2458" ht="25" customHeight="1"/>
    <row r="2459" ht="25" customHeight="1"/>
    <row r="2460" ht="25" customHeight="1"/>
    <row r="2461" ht="25" customHeight="1"/>
    <row r="2462" ht="25" customHeight="1"/>
    <row r="2463" ht="25" customHeight="1"/>
    <row r="2464" ht="25" customHeight="1"/>
    <row r="2465" ht="25" customHeight="1"/>
    <row r="2466" ht="25" customHeight="1"/>
    <row r="2467" ht="25" customHeight="1"/>
    <row r="2468" ht="25" customHeight="1"/>
    <row r="2469" ht="25" customHeight="1"/>
    <row r="2470" ht="25" customHeight="1"/>
    <row r="2471" ht="25" customHeight="1"/>
    <row r="2472" ht="25" customHeight="1"/>
    <row r="2473" ht="25" customHeight="1"/>
    <row r="2474" ht="25" customHeight="1"/>
    <row r="2475" ht="25" customHeight="1"/>
    <row r="2476" ht="25" customHeight="1"/>
    <row r="2477" ht="25" customHeight="1"/>
    <row r="2478" ht="25" customHeight="1"/>
    <row r="2479" ht="25" customHeight="1"/>
    <row r="2480" ht="25" customHeight="1"/>
    <row r="2481" ht="25" customHeight="1"/>
    <row r="2482" ht="25" customHeight="1"/>
    <row r="2483" ht="25" customHeight="1"/>
    <row r="2484" ht="25" customHeight="1"/>
    <row r="2485" ht="25" customHeight="1"/>
    <row r="2486" ht="25" customHeight="1"/>
    <row r="2487" ht="25" customHeight="1"/>
    <row r="2488" ht="25" customHeight="1"/>
    <row r="2489" ht="25" customHeight="1"/>
    <row r="2490" ht="25" customHeight="1"/>
    <row r="2491" ht="25" customHeight="1"/>
    <row r="2492" ht="25" customHeight="1"/>
    <row r="2493" ht="25" customHeight="1"/>
    <row r="2494" ht="25" customHeight="1"/>
    <row r="2495" ht="25" customHeight="1"/>
    <row r="2496" ht="25" customHeight="1"/>
    <row r="2497" ht="25" customHeight="1"/>
    <row r="2498" ht="25" customHeight="1"/>
    <row r="2499" ht="25" customHeight="1"/>
    <row r="2500" ht="25" customHeight="1"/>
    <row r="2501" ht="25" customHeight="1"/>
    <row r="2502" ht="25" customHeight="1"/>
    <row r="2503" ht="25" customHeight="1"/>
    <row r="2504" ht="25" customHeight="1"/>
    <row r="2505" ht="25" customHeight="1"/>
    <row r="2506" ht="25" customHeight="1"/>
    <row r="2507" ht="25" customHeight="1"/>
    <row r="2508" ht="25" customHeight="1"/>
    <row r="2509" ht="25" customHeight="1"/>
    <row r="2510" ht="25" customHeight="1"/>
    <row r="2511" ht="25" customHeight="1"/>
    <row r="2512" ht="25" customHeight="1"/>
    <row r="2513" ht="25" customHeight="1"/>
    <row r="2514" ht="25" customHeight="1"/>
    <row r="2515" ht="25" customHeight="1"/>
    <row r="2516" ht="25" customHeight="1"/>
    <row r="2517" ht="25" customHeight="1"/>
    <row r="2518" ht="25" customHeight="1"/>
    <row r="2519" ht="25" customHeight="1"/>
    <row r="2520" ht="25" customHeight="1"/>
    <row r="2521" ht="25" customHeight="1"/>
    <row r="2522" ht="25" customHeight="1"/>
    <row r="2523" ht="25" customHeight="1"/>
    <row r="2524" ht="25" customHeight="1"/>
    <row r="2525" ht="25" customHeight="1"/>
    <row r="2526" ht="25" customHeight="1"/>
    <row r="2527" ht="25" customHeight="1"/>
    <row r="2528" ht="25" customHeight="1"/>
    <row r="2529" ht="25" customHeight="1"/>
    <row r="2530" ht="25" customHeight="1"/>
    <row r="2531" ht="25" customHeight="1"/>
    <row r="2532" ht="25" customHeight="1"/>
    <row r="2533" ht="25" customHeight="1"/>
    <row r="2534" ht="25" customHeight="1"/>
    <row r="2535" ht="25" customHeight="1"/>
    <row r="2536" ht="25" customHeight="1"/>
    <row r="2537" ht="25" customHeight="1"/>
    <row r="2538" ht="25" customHeight="1"/>
    <row r="2539" ht="25" customHeight="1"/>
    <row r="2540" ht="25" customHeight="1"/>
    <row r="2541" ht="25" customHeight="1"/>
    <row r="2542" ht="25" customHeight="1"/>
    <row r="2543" ht="25" customHeight="1"/>
    <row r="2544" ht="25" customHeight="1"/>
    <row r="2545" ht="25" customHeight="1"/>
    <row r="2546" ht="25" customHeight="1"/>
    <row r="2547" ht="25" customHeight="1"/>
    <row r="2548" ht="25" customHeight="1"/>
    <row r="2549" ht="25" customHeight="1"/>
    <row r="2550" ht="25" customHeight="1"/>
    <row r="2551" ht="25" customHeight="1"/>
    <row r="2552" ht="25" customHeight="1"/>
    <row r="2553" ht="25" customHeight="1"/>
    <row r="2554" ht="25" customHeight="1"/>
    <row r="2555" ht="25" customHeight="1"/>
    <row r="2556" ht="25" customHeight="1"/>
    <row r="2557" ht="25" customHeight="1"/>
    <row r="2558" ht="25" customHeight="1"/>
    <row r="2559" ht="25" customHeight="1"/>
    <row r="2560" ht="25" customHeight="1"/>
    <row r="2561" ht="25" customHeight="1"/>
    <row r="2562" ht="25" customHeight="1"/>
    <row r="2563" ht="25" customHeight="1"/>
    <row r="2564" ht="25" customHeight="1"/>
    <row r="2565" ht="25" customHeight="1"/>
    <row r="2566" ht="25" customHeight="1"/>
    <row r="2567" ht="25" customHeight="1"/>
    <row r="2568" ht="25" customHeight="1"/>
    <row r="2569" ht="25" customHeight="1"/>
    <row r="2570" ht="25" customHeight="1"/>
    <row r="2571" ht="25" customHeight="1"/>
    <row r="2572" ht="25" customHeight="1"/>
    <row r="2573" ht="25" customHeight="1"/>
    <row r="2574" ht="25" customHeight="1"/>
    <row r="2575" ht="25" customHeight="1"/>
    <row r="2576" ht="25" customHeight="1"/>
    <row r="2577" ht="25" customHeight="1"/>
    <row r="2578" ht="25" customHeight="1"/>
    <row r="2579" ht="25" customHeight="1"/>
    <row r="2580" ht="25" customHeight="1"/>
    <row r="2581" ht="25" customHeight="1"/>
    <row r="2582" ht="25" customHeight="1"/>
    <row r="2583" ht="25" customHeight="1"/>
    <row r="2584" ht="25" customHeight="1"/>
    <row r="2585" ht="25" customHeight="1"/>
    <row r="2586" ht="25" customHeight="1"/>
    <row r="2587" ht="25" customHeight="1"/>
    <row r="2588" ht="25" customHeight="1"/>
    <row r="2589" ht="25" customHeight="1"/>
    <row r="2590" ht="25" customHeight="1"/>
    <row r="2591" ht="25" customHeight="1"/>
    <row r="2592" ht="25" customHeight="1"/>
    <row r="2593" ht="25" customHeight="1"/>
    <row r="2594" ht="25" customHeight="1"/>
    <row r="2595" ht="25" customHeight="1"/>
    <row r="2596" ht="25" customHeight="1"/>
    <row r="2597" ht="25" customHeight="1"/>
    <row r="2598" ht="25" customHeight="1"/>
    <row r="2599" ht="25" customHeight="1"/>
    <row r="2600" ht="25" customHeight="1"/>
    <row r="2601" ht="25" customHeight="1"/>
    <row r="2602" ht="25" customHeight="1"/>
    <row r="2603" ht="25" customHeight="1"/>
    <row r="2604" ht="25" customHeight="1"/>
    <row r="2605" ht="25" customHeight="1"/>
    <row r="2606" ht="25" customHeight="1"/>
    <row r="2607" ht="25" customHeight="1"/>
    <row r="2608" ht="25" customHeight="1"/>
    <row r="2609" ht="25" customHeight="1"/>
    <row r="2610" ht="25" customHeight="1"/>
    <row r="2611" ht="25" customHeight="1"/>
    <row r="2612" ht="25" customHeight="1"/>
    <row r="2613" ht="25" customHeight="1"/>
    <row r="2614" ht="25" customHeight="1"/>
    <row r="2615" ht="25" customHeight="1"/>
    <row r="2616" ht="25" customHeight="1"/>
    <row r="2617" ht="25" customHeight="1"/>
    <row r="2618" ht="25" customHeight="1"/>
    <row r="2619" ht="25" customHeight="1"/>
    <row r="2620" ht="25" customHeight="1"/>
    <row r="2621" ht="25" customHeight="1"/>
    <row r="2622" ht="25" customHeight="1"/>
    <row r="2623" ht="25" customHeight="1"/>
    <row r="2624" ht="25" customHeight="1"/>
    <row r="2625" ht="25" customHeight="1"/>
    <row r="2626" ht="25" customHeight="1"/>
    <row r="2627" ht="25" customHeight="1"/>
    <row r="2628" ht="25" customHeight="1"/>
    <row r="2629" ht="25" customHeight="1"/>
    <row r="2630" ht="25" customHeight="1"/>
    <row r="2631" ht="25" customHeight="1"/>
    <row r="2632" ht="25" customHeight="1"/>
    <row r="2633" ht="25" customHeight="1"/>
    <row r="2634" ht="25" customHeight="1"/>
    <row r="2635" ht="25" customHeight="1"/>
    <row r="2636" ht="25" customHeight="1"/>
    <row r="2637" ht="25" customHeight="1"/>
    <row r="2638" ht="25" customHeight="1"/>
    <row r="2639" ht="25" customHeight="1"/>
    <row r="2640" ht="25" customHeight="1"/>
    <row r="2641" ht="25" customHeight="1"/>
    <row r="2642" ht="25" customHeight="1"/>
    <row r="2643" ht="25" customHeight="1"/>
    <row r="2644" ht="25" customHeight="1"/>
    <row r="2645" ht="25" customHeight="1"/>
    <row r="2646" ht="25" customHeight="1"/>
    <row r="2647" ht="25" customHeight="1"/>
    <row r="2648" ht="25" customHeight="1"/>
    <row r="2649" ht="25" customHeight="1"/>
    <row r="2650" ht="25" customHeight="1"/>
    <row r="2651" ht="25" customHeight="1"/>
    <row r="2652" ht="25" customHeight="1"/>
    <row r="2653" ht="25" customHeight="1"/>
    <row r="2654" ht="25" customHeight="1"/>
    <row r="2655" ht="25" customHeight="1"/>
    <row r="2656" ht="25" customHeight="1"/>
    <row r="2657" ht="25" customHeight="1"/>
    <row r="2658" ht="25" customHeight="1"/>
    <row r="2659" ht="25" customHeight="1"/>
    <row r="2660" ht="25" customHeight="1"/>
    <row r="2661" ht="25" customHeight="1"/>
    <row r="2662" ht="25" customHeight="1"/>
    <row r="2663" ht="25" customHeight="1"/>
    <row r="2664" ht="25" customHeight="1"/>
    <row r="2665" ht="25" customHeight="1"/>
    <row r="2666" ht="25" customHeight="1"/>
    <row r="2667" ht="25" customHeight="1"/>
    <row r="2668" ht="25" customHeight="1"/>
    <row r="2669" ht="25" customHeight="1"/>
    <row r="2670" ht="25" customHeight="1"/>
    <row r="2671" ht="25" customHeight="1"/>
    <row r="2672" ht="25" customHeight="1"/>
    <row r="2673" ht="25" customHeight="1"/>
    <row r="2674" ht="25" customHeight="1"/>
    <row r="2675" ht="25" customHeight="1"/>
    <row r="2676" ht="25" customHeight="1"/>
    <row r="2677" ht="25" customHeight="1"/>
    <row r="2678" ht="25" customHeight="1"/>
    <row r="2679" ht="25" customHeight="1"/>
    <row r="2680" ht="25" customHeight="1"/>
    <row r="2681" ht="25" customHeight="1"/>
    <row r="2682" ht="25" customHeight="1"/>
    <row r="2683" ht="25" customHeight="1"/>
    <row r="2684" ht="25" customHeight="1"/>
    <row r="2685" ht="25" customHeight="1"/>
    <row r="2686" ht="25" customHeight="1"/>
    <row r="2687" ht="25" customHeight="1"/>
    <row r="2688" ht="25" customHeight="1"/>
    <row r="2689" ht="25" customHeight="1"/>
    <row r="2690" ht="25" customHeight="1"/>
    <row r="2691" ht="25" customHeight="1"/>
    <row r="2692" ht="25" customHeight="1"/>
    <row r="2693" ht="25" customHeight="1"/>
    <row r="2694" ht="25" customHeight="1"/>
    <row r="2695" ht="25" customHeight="1"/>
    <row r="2696" ht="25" customHeight="1"/>
    <row r="2697" ht="25" customHeight="1"/>
    <row r="2698" ht="25" customHeight="1"/>
    <row r="2699" ht="25" customHeight="1"/>
    <row r="2700" ht="25" customHeight="1"/>
    <row r="2701" ht="25" customHeight="1"/>
    <row r="2702" ht="25" customHeight="1"/>
    <row r="2703" ht="25" customHeight="1"/>
    <row r="2704" ht="25" customHeight="1"/>
    <row r="2705" ht="25" customHeight="1"/>
    <row r="2706" ht="25" customHeight="1"/>
    <row r="2707" ht="25" customHeight="1"/>
    <row r="2708" ht="25" customHeight="1"/>
    <row r="2709" ht="25" customHeight="1"/>
    <row r="2710" ht="25" customHeight="1"/>
    <row r="2711" ht="25" customHeight="1"/>
    <row r="2712" ht="25" customHeight="1"/>
    <row r="2713" ht="25" customHeight="1"/>
    <row r="2714" ht="25" customHeight="1"/>
    <row r="2715" ht="25" customHeight="1"/>
    <row r="2716" ht="25" customHeight="1"/>
    <row r="2717" ht="25" customHeight="1"/>
    <row r="2718" ht="25" customHeight="1"/>
    <row r="2719" ht="25" customHeight="1"/>
    <row r="2720" ht="25" customHeight="1"/>
    <row r="2721" ht="25" customHeight="1"/>
    <row r="2722" ht="25" customHeight="1"/>
    <row r="2723" ht="25" customHeight="1"/>
    <row r="2724" ht="25" customHeight="1"/>
    <row r="2725" ht="25" customHeight="1"/>
    <row r="2726" ht="25" customHeight="1"/>
    <row r="2727" ht="25" customHeight="1"/>
    <row r="2728" ht="25" customHeight="1"/>
    <row r="2729" ht="25" customHeight="1"/>
    <row r="2730" ht="25" customHeight="1"/>
    <row r="2731" ht="25" customHeight="1"/>
    <row r="2732" ht="25" customHeight="1"/>
    <row r="2733" ht="25" customHeight="1"/>
    <row r="2734" ht="25" customHeight="1"/>
    <row r="2735" ht="25" customHeight="1"/>
    <row r="2736" ht="25" customHeight="1"/>
    <row r="2737" ht="25" customHeight="1"/>
    <row r="2738" ht="25" customHeight="1"/>
    <row r="2739" ht="25" customHeight="1"/>
    <row r="2740" ht="25" customHeight="1"/>
    <row r="2741" ht="25" customHeight="1"/>
    <row r="2742" ht="25" customHeight="1"/>
    <row r="2743" ht="25" customHeight="1"/>
    <row r="2744" ht="25" customHeight="1"/>
    <row r="2745" ht="25" customHeight="1"/>
    <row r="2746" ht="25" customHeight="1"/>
    <row r="2747" ht="25" customHeight="1"/>
    <row r="2748" ht="25" customHeight="1"/>
    <row r="2749" ht="25" customHeight="1"/>
    <row r="2750" ht="25" customHeight="1"/>
    <row r="2751" ht="25" customHeight="1"/>
    <row r="2752" ht="25" customHeight="1"/>
    <row r="2753" ht="25" customHeight="1"/>
    <row r="2754" ht="25" customHeight="1"/>
    <row r="2755" ht="25" customHeight="1"/>
    <row r="2756" ht="25" customHeight="1"/>
    <row r="2757" ht="25" customHeight="1"/>
    <row r="2758" ht="25" customHeight="1"/>
    <row r="2759" ht="25" customHeight="1"/>
    <row r="2760" ht="25" customHeight="1"/>
    <row r="2761" ht="25" customHeight="1"/>
    <row r="2762" ht="25" customHeight="1"/>
    <row r="2763" ht="25" customHeight="1"/>
    <row r="2764" ht="25" customHeight="1"/>
    <row r="2765" ht="25" customHeight="1"/>
    <row r="2766" ht="25" customHeight="1"/>
    <row r="2767" ht="25" customHeight="1"/>
    <row r="2768" ht="25" customHeight="1"/>
    <row r="2769" ht="25" customHeight="1"/>
    <row r="2770" ht="25" customHeight="1"/>
    <row r="2771" ht="25" customHeight="1"/>
    <row r="2772" ht="25" customHeight="1"/>
    <row r="2773" ht="25" customHeight="1"/>
    <row r="2774" ht="25" customHeight="1"/>
    <row r="2775" ht="25" customHeight="1"/>
    <row r="2776" ht="25" customHeight="1"/>
    <row r="2777" ht="25" customHeight="1"/>
    <row r="2778" ht="25" customHeight="1"/>
    <row r="2779" ht="25" customHeight="1"/>
    <row r="2780" ht="25" customHeight="1"/>
    <row r="2781" ht="25" customHeight="1"/>
    <row r="2782" ht="25" customHeight="1"/>
    <row r="2783" ht="25" customHeight="1"/>
    <row r="2784" ht="25" customHeight="1"/>
    <row r="2785" ht="25" customHeight="1"/>
    <row r="2786" ht="25" customHeight="1"/>
    <row r="2787" ht="25" customHeight="1"/>
    <row r="2788" ht="25" customHeight="1"/>
    <row r="2789" ht="25" customHeight="1"/>
    <row r="2790" ht="25" customHeight="1"/>
    <row r="2791" ht="25" customHeight="1"/>
    <row r="2792" ht="25" customHeight="1"/>
    <row r="2793" ht="25" customHeight="1"/>
    <row r="2794" ht="25" customHeight="1"/>
    <row r="2795" ht="25" customHeight="1"/>
    <row r="2796" ht="25" customHeight="1"/>
    <row r="2797" ht="25" customHeight="1"/>
    <row r="2798" ht="25" customHeight="1"/>
    <row r="2799" ht="25" customHeight="1"/>
    <row r="2800" ht="25" customHeight="1"/>
    <row r="2801" ht="25" customHeight="1"/>
    <row r="2802" ht="25" customHeight="1"/>
    <row r="2803" ht="25" customHeight="1"/>
    <row r="2804" ht="25" customHeight="1"/>
    <row r="2805" ht="25" customHeight="1"/>
    <row r="2806" ht="25" customHeight="1"/>
    <row r="2807" ht="25" customHeight="1"/>
    <row r="2808" ht="25" customHeight="1"/>
    <row r="2809" ht="25" customHeight="1"/>
    <row r="2810" ht="25" customHeight="1"/>
    <row r="2811" ht="25" customHeight="1"/>
    <row r="2812" ht="25" customHeight="1"/>
    <row r="2813" ht="25" customHeight="1"/>
    <row r="2814" ht="25" customHeight="1"/>
    <row r="2815" ht="25" customHeight="1"/>
    <row r="2816" ht="25" customHeight="1"/>
    <row r="2817" ht="25" customHeight="1"/>
    <row r="2818" ht="25" customHeight="1"/>
    <row r="2819" ht="25" customHeight="1"/>
    <row r="2820" ht="25" customHeight="1"/>
    <row r="2821" ht="25" customHeight="1"/>
    <row r="2822" ht="25" customHeight="1"/>
    <row r="2823" ht="25" customHeight="1"/>
    <row r="2824" ht="25" customHeight="1"/>
    <row r="2825" ht="25" customHeight="1"/>
    <row r="2826" ht="25" customHeight="1"/>
    <row r="2827" ht="25" customHeight="1"/>
    <row r="2828" ht="25" customHeight="1"/>
    <row r="2829" ht="25" customHeight="1"/>
    <row r="2830" ht="25" customHeight="1"/>
    <row r="2831" ht="25" customHeight="1"/>
    <row r="2832" ht="25" customHeight="1"/>
    <row r="2833" ht="25" customHeight="1"/>
    <row r="2834" ht="25" customHeight="1"/>
    <row r="2835" ht="25" customHeight="1"/>
    <row r="2836" ht="25" customHeight="1"/>
    <row r="2837" ht="25" customHeight="1"/>
    <row r="2838" ht="25" customHeight="1"/>
    <row r="2839" ht="25" customHeight="1"/>
    <row r="2840" ht="25" customHeight="1"/>
    <row r="2841" ht="25" customHeight="1"/>
    <row r="2842" ht="25" customHeight="1"/>
    <row r="2843" ht="25" customHeight="1"/>
    <row r="2844" ht="25" customHeight="1"/>
    <row r="2845" ht="25" customHeight="1"/>
    <row r="2846" ht="25" customHeight="1"/>
    <row r="2847" ht="25" customHeight="1"/>
    <row r="2848" ht="25" customHeight="1"/>
    <row r="2849" ht="25" customHeight="1"/>
    <row r="2850" ht="25" customHeight="1"/>
    <row r="2851" ht="25" customHeight="1"/>
    <row r="2852" ht="25" customHeight="1"/>
    <row r="2853" ht="25" customHeight="1"/>
    <row r="2854" ht="25" customHeight="1"/>
    <row r="2855" ht="25" customHeight="1"/>
    <row r="2856" ht="25" customHeight="1"/>
    <row r="2857" ht="25" customHeight="1"/>
    <row r="2858" ht="25" customHeight="1"/>
    <row r="2859" ht="25" customHeight="1"/>
    <row r="2860" ht="25" customHeight="1"/>
    <row r="2861" ht="25" customHeight="1"/>
    <row r="2862" ht="25" customHeight="1"/>
    <row r="2863" ht="25" customHeight="1"/>
    <row r="2864" ht="25" customHeight="1"/>
    <row r="2865" ht="25" customHeight="1"/>
    <row r="2866" ht="25" customHeight="1"/>
    <row r="2867" ht="25" customHeight="1"/>
    <row r="2868" ht="25" customHeight="1"/>
    <row r="2869" ht="25" customHeight="1"/>
    <row r="2870" ht="25" customHeight="1"/>
    <row r="2871" ht="25" customHeight="1"/>
    <row r="2872" ht="25" customHeight="1"/>
    <row r="2873" ht="25" customHeight="1"/>
    <row r="2874" ht="25" customHeight="1"/>
    <row r="2875" ht="25" customHeight="1"/>
    <row r="2876" ht="25" customHeight="1"/>
    <row r="2877" ht="25" customHeight="1"/>
    <row r="2878" ht="25" customHeight="1"/>
    <row r="2879" ht="25" customHeight="1"/>
    <row r="2880" ht="25" customHeight="1"/>
    <row r="2881" ht="25" customHeight="1"/>
    <row r="2882" ht="25" customHeight="1"/>
    <row r="2883" ht="25" customHeight="1"/>
    <row r="2884" ht="25" customHeight="1"/>
    <row r="2885" ht="25" customHeight="1"/>
    <row r="2886" ht="25" customHeight="1"/>
    <row r="2887" ht="25" customHeight="1"/>
    <row r="2888" ht="25" customHeight="1"/>
    <row r="2889" ht="25" customHeight="1"/>
    <row r="2890" ht="25" customHeight="1"/>
    <row r="2891" ht="25" customHeight="1"/>
    <row r="2892" ht="25" customHeight="1"/>
    <row r="2893" ht="25" customHeight="1"/>
    <row r="2894" ht="25" customHeight="1"/>
    <row r="2895" ht="25" customHeight="1"/>
    <row r="2896" ht="25" customHeight="1"/>
    <row r="2897" ht="25" customHeight="1"/>
    <row r="2898" ht="25" customHeight="1"/>
    <row r="2899" ht="25" customHeight="1"/>
    <row r="2900" ht="25" customHeight="1"/>
    <row r="2901" ht="25" customHeight="1"/>
    <row r="2902" ht="25" customHeight="1"/>
    <row r="2903" ht="25" customHeight="1"/>
    <row r="2904" ht="25" customHeight="1"/>
    <row r="2905" ht="25" customHeight="1"/>
    <row r="2906" ht="25" customHeight="1"/>
    <row r="2907" ht="25" customHeight="1"/>
    <row r="2908" ht="25" customHeight="1"/>
    <row r="2909" ht="25" customHeight="1"/>
    <row r="2910" ht="25" customHeight="1"/>
    <row r="2911" ht="25" customHeight="1"/>
    <row r="2912" ht="25" customHeight="1"/>
    <row r="2913" ht="25" customHeight="1"/>
    <row r="2914" ht="25" customHeight="1"/>
    <row r="2915" ht="25" customHeight="1"/>
    <row r="2916" ht="25" customHeight="1"/>
    <row r="2917" ht="25" customHeight="1"/>
    <row r="2918" ht="25" customHeight="1"/>
    <row r="2919" ht="25" customHeight="1"/>
    <row r="2920" ht="25" customHeight="1"/>
    <row r="2921" ht="25" customHeight="1"/>
    <row r="2922" ht="25" customHeight="1"/>
    <row r="2923" ht="25" customHeight="1"/>
    <row r="2924" ht="25" customHeight="1"/>
    <row r="2925" ht="25" customHeight="1"/>
    <row r="2926" ht="25" customHeight="1"/>
    <row r="2927" ht="25" customHeight="1"/>
    <row r="2928" ht="25" customHeight="1"/>
    <row r="2929" ht="25" customHeight="1"/>
    <row r="2930" ht="25" customHeight="1"/>
    <row r="2931" ht="25" customHeight="1"/>
    <row r="2932" ht="25" customHeight="1"/>
    <row r="2933" ht="25" customHeight="1"/>
    <row r="2934" ht="25" customHeight="1"/>
    <row r="2935" ht="25" customHeight="1"/>
    <row r="2936" ht="25" customHeight="1"/>
    <row r="2937" ht="25" customHeight="1"/>
    <row r="2938" ht="25" customHeight="1"/>
    <row r="2939" ht="25" customHeight="1"/>
    <row r="2940" ht="25" customHeight="1"/>
    <row r="2941" ht="25" customHeight="1"/>
    <row r="2942" ht="25" customHeight="1"/>
    <row r="2943" ht="25" customHeight="1"/>
    <row r="2944" ht="25" customHeight="1"/>
    <row r="2945" ht="25" customHeight="1"/>
    <row r="2946" ht="25" customHeight="1"/>
    <row r="2947" ht="25" customHeight="1"/>
    <row r="2948" ht="25" customHeight="1"/>
    <row r="2949" ht="25" customHeight="1"/>
    <row r="2950" ht="25" customHeight="1"/>
    <row r="2951" ht="25" customHeight="1"/>
    <row r="2952" ht="25" customHeight="1"/>
    <row r="2953" ht="25" customHeight="1"/>
    <row r="2954" ht="25" customHeight="1"/>
    <row r="2955" ht="25" customHeight="1"/>
    <row r="2956" ht="25" customHeight="1"/>
    <row r="2957" ht="25" customHeight="1"/>
    <row r="2958" ht="25" customHeight="1"/>
    <row r="2959" ht="25" customHeight="1"/>
    <row r="2960" ht="25" customHeight="1"/>
    <row r="2961" ht="25" customHeight="1"/>
    <row r="2962" ht="25" customHeight="1"/>
    <row r="2963" ht="25" customHeight="1"/>
    <row r="2964" ht="25" customHeight="1"/>
    <row r="2965" ht="25" customHeight="1"/>
    <row r="2966" ht="25" customHeight="1"/>
    <row r="2967" ht="25" customHeight="1"/>
    <row r="2968" ht="25" customHeight="1"/>
    <row r="2969" ht="25" customHeight="1"/>
    <row r="2970" ht="25" customHeight="1"/>
    <row r="2971" ht="25" customHeight="1"/>
    <row r="2972" ht="25" customHeight="1"/>
    <row r="2973" ht="25" customHeight="1"/>
    <row r="2974" ht="25" customHeight="1"/>
    <row r="2975" ht="25" customHeight="1"/>
    <row r="2976" ht="25" customHeight="1"/>
    <row r="2977" ht="25" customHeight="1"/>
    <row r="2978" ht="25" customHeight="1"/>
    <row r="2979" ht="25" customHeight="1"/>
    <row r="2980" ht="25" customHeight="1"/>
    <row r="2981" ht="25" customHeight="1"/>
    <row r="2982" ht="25" customHeight="1"/>
    <row r="2983" ht="25" customHeight="1"/>
    <row r="2984" ht="25" customHeight="1"/>
    <row r="2985" ht="25" customHeight="1"/>
    <row r="2986" ht="25" customHeight="1"/>
    <row r="2987" ht="25" customHeight="1"/>
    <row r="2988" ht="25" customHeight="1"/>
    <row r="2989" ht="25" customHeight="1"/>
    <row r="2990" ht="25" customHeight="1"/>
    <row r="2991" ht="25" customHeight="1"/>
    <row r="2992" ht="25" customHeight="1"/>
    <row r="2993" ht="25" customHeight="1"/>
    <row r="2994" ht="25" customHeight="1"/>
    <row r="2995" ht="25" customHeight="1"/>
    <row r="2996" ht="25" customHeight="1"/>
    <row r="2997" ht="25" customHeight="1"/>
    <row r="2998" ht="25" customHeight="1"/>
    <row r="2999" ht="25" customHeight="1"/>
    <row r="3000" ht="25" customHeight="1"/>
    <row r="3001" ht="25" customHeight="1"/>
    <row r="3002" ht="25" customHeight="1"/>
    <row r="3003" ht="25" customHeight="1"/>
    <row r="3004" ht="25" customHeight="1"/>
    <row r="3005" ht="25" customHeight="1"/>
    <row r="3006" ht="25" customHeight="1"/>
    <row r="3007" ht="25" customHeight="1"/>
    <row r="3008" ht="25" customHeight="1"/>
    <row r="3009" ht="25" customHeight="1"/>
    <row r="3010" ht="25" customHeight="1"/>
    <row r="3011" ht="25" customHeight="1"/>
    <row r="3012" ht="25" customHeight="1"/>
    <row r="3013" ht="25" customHeight="1"/>
    <row r="3014" ht="25" customHeight="1"/>
    <row r="3015" ht="25" customHeight="1"/>
    <row r="3016" ht="25" customHeight="1"/>
    <row r="3017" ht="25" customHeight="1"/>
    <row r="3018" ht="25" customHeight="1"/>
    <row r="3019" ht="25" customHeight="1"/>
    <row r="3020" ht="25" customHeight="1"/>
    <row r="3021" ht="25" customHeight="1"/>
    <row r="3022" ht="25" customHeight="1"/>
    <row r="3023" ht="25" customHeight="1"/>
    <row r="3024" ht="25" customHeight="1"/>
    <row r="3025" ht="25" customHeight="1"/>
    <row r="3026" ht="25" customHeight="1"/>
    <row r="3027" ht="25" customHeight="1"/>
    <row r="3028" ht="25" customHeight="1"/>
    <row r="3029" ht="25" customHeight="1"/>
    <row r="3030" ht="25" customHeight="1"/>
    <row r="3031" ht="25" customHeight="1"/>
    <row r="3032" ht="25" customHeight="1"/>
    <row r="3033" ht="25" customHeight="1"/>
    <row r="3034" ht="25" customHeight="1"/>
    <row r="3035" ht="25" customHeight="1"/>
    <row r="3036" ht="25" customHeight="1"/>
    <row r="3037" ht="25" customHeight="1"/>
    <row r="3038" ht="25" customHeight="1"/>
    <row r="3039" ht="25" customHeight="1"/>
    <row r="3040" ht="25" customHeight="1"/>
    <row r="3041" ht="25" customHeight="1"/>
    <row r="3042" ht="25" customHeight="1"/>
    <row r="3043" ht="25" customHeight="1"/>
    <row r="3044" ht="25" customHeight="1"/>
    <row r="3045" ht="25" customHeight="1"/>
    <row r="3046" ht="25" customHeight="1"/>
    <row r="3047" ht="25" customHeight="1"/>
    <row r="3048" ht="25" customHeight="1"/>
    <row r="3049" ht="25" customHeight="1"/>
    <row r="3050" ht="25" customHeight="1"/>
    <row r="3051" ht="25" customHeight="1"/>
    <row r="3052" ht="25" customHeight="1"/>
    <row r="3053" ht="25" customHeight="1"/>
    <row r="3054" ht="25" customHeight="1"/>
    <row r="3055" ht="25" customHeight="1"/>
    <row r="3056" ht="25" customHeight="1"/>
    <row r="3057" ht="25" customHeight="1"/>
    <row r="3058" ht="25" customHeight="1"/>
    <row r="3059" ht="25" customHeight="1"/>
    <row r="3060" ht="25" customHeight="1"/>
    <row r="3061" ht="25" customHeight="1"/>
    <row r="3062" ht="25" customHeight="1"/>
    <row r="3063" ht="25" customHeight="1"/>
    <row r="3064" ht="25" customHeight="1"/>
    <row r="3065" ht="25" customHeight="1"/>
    <row r="3066" ht="25" customHeight="1"/>
    <row r="3067" ht="25" customHeight="1"/>
    <row r="3068" ht="25" customHeight="1"/>
    <row r="3069" ht="25" customHeight="1"/>
    <row r="3070" ht="25" customHeight="1"/>
    <row r="3071" ht="25" customHeight="1"/>
    <row r="3072" ht="25" customHeight="1"/>
    <row r="3073" ht="25" customHeight="1"/>
    <row r="3074" ht="25" customHeight="1"/>
    <row r="3075" ht="25" customHeight="1"/>
    <row r="3076" ht="25" customHeight="1"/>
    <row r="3077" ht="25" customHeight="1"/>
    <row r="3078" ht="25" customHeight="1"/>
    <row r="3079" ht="25" customHeight="1"/>
    <row r="3080" ht="25" customHeight="1"/>
    <row r="3081" ht="25" customHeight="1"/>
    <row r="3082" ht="25" customHeight="1"/>
    <row r="3083" ht="25" customHeight="1"/>
    <row r="3084" ht="25" customHeight="1"/>
    <row r="3085" ht="25" customHeight="1"/>
    <row r="3086" ht="25" customHeight="1"/>
    <row r="3087" ht="25" customHeight="1"/>
    <row r="3088" ht="25" customHeight="1"/>
    <row r="3089" ht="25" customHeight="1"/>
    <row r="3090" ht="25" customHeight="1"/>
    <row r="3091" ht="25" customHeight="1"/>
    <row r="3092" ht="25" customHeight="1"/>
    <row r="3093" ht="25" customHeight="1"/>
    <row r="3094" ht="25" customHeight="1"/>
    <row r="3095" ht="25" customHeight="1"/>
    <row r="3096" ht="25" customHeight="1"/>
    <row r="3097" ht="25" customHeight="1"/>
    <row r="3098" ht="25" customHeight="1"/>
    <row r="3099" ht="25" customHeight="1"/>
    <row r="3100" ht="25" customHeight="1"/>
    <row r="3101" ht="25" customHeight="1"/>
    <row r="3102" ht="25" customHeight="1"/>
    <row r="3103" ht="25" customHeight="1"/>
    <row r="3104" ht="25" customHeight="1"/>
    <row r="3105" ht="25" customHeight="1"/>
    <row r="3106" ht="25" customHeight="1"/>
    <row r="3107" ht="25" customHeight="1"/>
    <row r="3108" ht="25" customHeight="1"/>
    <row r="3109" ht="25" customHeight="1"/>
    <row r="3110" ht="25" customHeight="1"/>
    <row r="3111" ht="25" customHeight="1"/>
    <row r="3112" ht="25" customHeight="1"/>
    <row r="3113" ht="25" customHeight="1"/>
    <row r="3114" ht="25" customHeight="1"/>
    <row r="3115" ht="25" customHeight="1"/>
    <row r="3116" ht="25" customHeight="1"/>
    <row r="3117" ht="25" customHeight="1"/>
    <row r="3118" ht="25" customHeight="1"/>
    <row r="3119" ht="25" customHeight="1"/>
    <row r="3120" ht="25" customHeight="1"/>
    <row r="3121" ht="25" customHeight="1"/>
    <row r="3122" ht="25" customHeight="1"/>
    <row r="3123" ht="25" customHeight="1"/>
    <row r="3124" ht="25" customHeight="1"/>
    <row r="3125" ht="25" customHeight="1"/>
    <row r="3126" ht="25" customHeight="1"/>
    <row r="3127" ht="25" customHeight="1"/>
    <row r="3128" ht="25" customHeight="1"/>
    <row r="3129" ht="25" customHeight="1"/>
    <row r="3130" ht="25" customHeight="1"/>
    <row r="3131" ht="25" customHeight="1"/>
    <row r="3132" ht="25" customHeight="1"/>
    <row r="3133" ht="25" customHeight="1"/>
    <row r="3134" ht="25" customHeight="1"/>
    <row r="3135" ht="25" customHeight="1"/>
    <row r="3136" ht="25" customHeight="1"/>
    <row r="3137" ht="25" customHeight="1"/>
    <row r="3138" ht="25" customHeight="1"/>
    <row r="3139" ht="25" customHeight="1"/>
    <row r="3140" ht="25" customHeight="1"/>
    <row r="3141" ht="25" customHeight="1"/>
    <row r="3142" ht="25" customHeight="1"/>
    <row r="3143" ht="25" customHeight="1"/>
    <row r="3144" ht="25" customHeight="1"/>
    <row r="3145" ht="25" customHeight="1"/>
    <row r="3146" ht="25" customHeight="1"/>
    <row r="3147" ht="25" customHeight="1"/>
    <row r="3148" ht="25" customHeight="1"/>
    <row r="3149" ht="25" customHeight="1"/>
    <row r="3150" ht="25" customHeight="1"/>
    <row r="3151" ht="25" customHeight="1"/>
    <row r="3152" ht="25" customHeight="1"/>
    <row r="3153" ht="25" customHeight="1"/>
    <row r="3154" ht="25" customHeight="1"/>
    <row r="3155" ht="25" customHeight="1"/>
    <row r="3156" ht="25" customHeight="1"/>
    <row r="3157" ht="25" customHeight="1"/>
    <row r="3158" ht="25" customHeight="1"/>
    <row r="3159" ht="25" customHeight="1"/>
    <row r="3160" ht="25" customHeight="1"/>
    <row r="3161" ht="25" customHeight="1"/>
    <row r="3162" ht="25" customHeight="1"/>
    <row r="3163" ht="25" customHeight="1"/>
    <row r="3164" ht="25" customHeight="1"/>
    <row r="3165" ht="25" customHeight="1"/>
    <row r="3166" ht="25" customHeight="1"/>
    <row r="3167" ht="25" customHeight="1"/>
    <row r="3168" ht="25" customHeight="1"/>
    <row r="3169" ht="25" customHeight="1"/>
    <row r="3170" ht="25" customHeight="1"/>
    <row r="3171" ht="25" customHeight="1"/>
    <row r="3172" ht="25" customHeight="1"/>
    <row r="3173" ht="25" customHeight="1"/>
    <row r="3174" ht="25" customHeight="1"/>
    <row r="3175" ht="25" customHeight="1"/>
    <row r="3176" ht="25" customHeight="1"/>
    <row r="3177" ht="25" customHeight="1"/>
    <row r="3178" ht="25" customHeight="1"/>
    <row r="3179" ht="25" customHeight="1"/>
    <row r="3180" ht="25" customHeight="1"/>
    <row r="3181" ht="25" customHeight="1"/>
    <row r="3182" ht="25" customHeight="1"/>
    <row r="3183" ht="25" customHeight="1"/>
    <row r="3184" ht="25" customHeight="1"/>
    <row r="3185" ht="25" customHeight="1"/>
    <row r="3186" ht="25" customHeight="1"/>
    <row r="3187" ht="25" customHeight="1"/>
    <row r="3188" ht="25" customHeight="1"/>
    <row r="3189" ht="25" customHeight="1"/>
    <row r="3190" ht="25" customHeight="1"/>
    <row r="3191" ht="25" customHeight="1"/>
    <row r="3192" ht="25" customHeight="1"/>
    <row r="3193" ht="25" customHeight="1"/>
    <row r="3194" ht="25" customHeight="1"/>
    <row r="3195" ht="25" customHeight="1"/>
    <row r="3196" ht="25" customHeight="1"/>
    <row r="3197" ht="25" customHeight="1"/>
    <row r="3198" ht="25" customHeight="1"/>
    <row r="3199" ht="25" customHeight="1"/>
    <row r="3200" ht="25" customHeight="1"/>
    <row r="3201" ht="25" customHeight="1"/>
    <row r="3202" ht="25" customHeight="1"/>
    <row r="3203" ht="25" customHeight="1"/>
    <row r="3204" ht="25" customHeight="1"/>
    <row r="3205" ht="25" customHeight="1"/>
    <row r="3206" ht="25" customHeight="1"/>
    <row r="3207" ht="25" customHeight="1"/>
    <row r="3208" ht="25" customHeight="1"/>
    <row r="3209" ht="25" customHeight="1"/>
    <row r="3210" ht="25" customHeight="1"/>
    <row r="3211" ht="25" customHeight="1"/>
    <row r="3212" ht="25" customHeight="1"/>
    <row r="3213" ht="25" customHeight="1"/>
    <row r="3214" ht="25" customHeight="1"/>
    <row r="3215" ht="25" customHeight="1"/>
    <row r="3216" ht="25" customHeight="1"/>
    <row r="3217" ht="25" customHeight="1"/>
    <row r="3218" ht="25" customHeight="1"/>
    <row r="3219" ht="25" customHeight="1"/>
    <row r="3220" ht="25" customHeight="1"/>
    <row r="3221" ht="25" customHeight="1"/>
    <row r="3222" ht="25" customHeight="1"/>
    <row r="3223" ht="25" customHeight="1"/>
    <row r="3224" ht="25" customHeight="1"/>
    <row r="3225" ht="25" customHeight="1"/>
    <row r="3226" ht="25" customHeight="1"/>
    <row r="3227" ht="25" customHeight="1"/>
    <row r="3228" ht="25" customHeight="1"/>
    <row r="3229" ht="25" customHeight="1"/>
    <row r="3230" ht="25" customHeight="1"/>
    <row r="3231" ht="25" customHeight="1"/>
    <row r="3232" ht="25" customHeight="1"/>
    <row r="3233" ht="25" customHeight="1"/>
    <row r="3234" ht="25" customHeight="1"/>
    <row r="3235" ht="25" customHeight="1"/>
    <row r="3236" ht="25" customHeight="1"/>
    <row r="3237" ht="25" customHeight="1"/>
    <row r="3238" ht="25" customHeight="1"/>
    <row r="3239" ht="25" customHeight="1"/>
    <row r="3240" ht="25" customHeight="1"/>
    <row r="3241" ht="25" customHeight="1"/>
    <row r="3242" ht="25" customHeight="1"/>
    <row r="3243" ht="25" customHeight="1"/>
    <row r="3244" ht="25" customHeight="1"/>
    <row r="3245" ht="25" customHeight="1"/>
    <row r="3246" ht="25" customHeight="1"/>
    <row r="3247" ht="25" customHeight="1"/>
    <row r="3248" ht="25" customHeight="1"/>
    <row r="3249" ht="25" customHeight="1"/>
    <row r="3250" ht="25" customHeight="1"/>
    <row r="3251" ht="25" customHeight="1"/>
    <row r="3252" ht="25" customHeight="1"/>
    <row r="3253" ht="25" customHeight="1"/>
    <row r="3254" ht="25" customHeight="1"/>
    <row r="3255" ht="25" customHeight="1"/>
    <row r="3256" ht="25" customHeight="1"/>
    <row r="3257" ht="25" customHeight="1"/>
    <row r="3258" ht="25" customHeight="1"/>
    <row r="3259" ht="25" customHeight="1"/>
    <row r="3260" ht="25" customHeight="1"/>
    <row r="3261" ht="25" customHeight="1"/>
    <row r="3262" ht="25" customHeight="1"/>
    <row r="3263" ht="25" customHeight="1"/>
    <row r="3264" ht="25" customHeight="1"/>
    <row r="3265" ht="25" customHeight="1"/>
    <row r="3266" ht="25" customHeight="1"/>
    <row r="3267" ht="25" customHeight="1"/>
    <row r="3268" ht="25" customHeight="1"/>
    <row r="3269" ht="25" customHeight="1"/>
    <row r="3270" ht="25" customHeight="1"/>
    <row r="3271" ht="25" customHeight="1"/>
    <row r="3272" ht="25" customHeight="1"/>
    <row r="3273" ht="25" customHeight="1"/>
    <row r="3274" ht="25" customHeight="1"/>
    <row r="3275" ht="25" customHeight="1"/>
    <row r="3276" ht="25" customHeight="1"/>
    <row r="3277" ht="25" customHeight="1"/>
    <row r="3278" ht="25" customHeight="1"/>
    <row r="3279" ht="25" customHeight="1"/>
    <row r="3280" ht="25" customHeight="1"/>
    <row r="3281" ht="25" customHeight="1"/>
    <row r="3282" ht="25" customHeight="1"/>
    <row r="3283" ht="25" customHeight="1"/>
    <row r="3284" ht="25" customHeight="1"/>
    <row r="3285" ht="25" customHeight="1"/>
    <row r="3286" ht="25" customHeight="1"/>
    <row r="3287" ht="25" customHeight="1"/>
    <row r="3288" ht="25" customHeight="1"/>
    <row r="3289" ht="25" customHeight="1"/>
    <row r="3290" ht="25" customHeight="1"/>
    <row r="3291" ht="25" customHeight="1"/>
    <row r="3292" ht="25" customHeight="1"/>
    <row r="3293" ht="25" customHeight="1"/>
    <row r="3294" ht="25" customHeight="1"/>
    <row r="3295" ht="25" customHeight="1"/>
    <row r="3296" ht="25" customHeight="1"/>
    <row r="3297" ht="25" customHeight="1"/>
    <row r="3298" ht="25" customHeight="1"/>
    <row r="3299" ht="25" customHeight="1"/>
    <row r="3300" ht="25" customHeight="1"/>
    <row r="3301" ht="25" customHeight="1"/>
    <row r="3302" ht="25" customHeight="1"/>
    <row r="3303" ht="25" customHeight="1"/>
    <row r="3304" ht="25" customHeight="1"/>
    <row r="3305" ht="25" customHeight="1"/>
    <row r="3306" ht="25" customHeight="1"/>
    <row r="3307" ht="25" customHeight="1"/>
    <row r="3308" ht="25" customHeight="1"/>
    <row r="3309" ht="25" customHeight="1"/>
    <row r="3310" ht="25" customHeight="1"/>
    <row r="3311" ht="25" customHeight="1"/>
    <row r="3312" ht="25" customHeight="1"/>
    <row r="3313" ht="25" customHeight="1"/>
    <row r="3314" ht="25" customHeight="1"/>
    <row r="3315" ht="25" customHeight="1"/>
    <row r="3316" ht="25" customHeight="1"/>
    <row r="3317" ht="25" customHeight="1"/>
    <row r="3318" ht="25" customHeight="1"/>
    <row r="3319" ht="25" customHeight="1"/>
    <row r="3320" ht="25" customHeight="1"/>
    <row r="3321" ht="25" customHeight="1"/>
    <row r="3322" ht="25" customHeight="1"/>
    <row r="3323" ht="25" customHeight="1"/>
    <row r="3324" ht="25" customHeight="1"/>
    <row r="3325" ht="25" customHeight="1"/>
    <row r="3326" ht="25" customHeight="1"/>
    <row r="3327" ht="25" customHeight="1"/>
    <row r="3328" ht="25" customHeight="1"/>
    <row r="3329" ht="25" customHeight="1"/>
    <row r="3330" ht="25" customHeight="1"/>
    <row r="3331" ht="25" customHeight="1"/>
    <row r="3332" ht="25" customHeight="1"/>
    <row r="3333" ht="25" customHeight="1"/>
    <row r="3334" ht="25" customHeight="1"/>
    <row r="3335" ht="25" customHeight="1"/>
    <row r="3336" ht="25" customHeight="1"/>
    <row r="3337" ht="25" customHeight="1"/>
    <row r="3338" ht="25" customHeight="1"/>
    <row r="3339" ht="25" customHeight="1"/>
    <row r="3340" ht="25" customHeight="1"/>
    <row r="3341" ht="25" customHeight="1"/>
    <row r="3342" ht="25" customHeight="1"/>
    <row r="3343" ht="25" customHeight="1"/>
    <row r="3344" ht="25" customHeight="1"/>
    <row r="3345" ht="25" customHeight="1"/>
    <row r="3346" ht="25" customHeight="1"/>
    <row r="3347" ht="25" customHeight="1"/>
    <row r="3348" ht="25" customHeight="1"/>
    <row r="3349" ht="25" customHeight="1"/>
    <row r="3350" ht="25" customHeight="1"/>
    <row r="3351" ht="25" customHeight="1"/>
    <row r="3352" ht="25" customHeight="1"/>
    <row r="3353" ht="25" customHeight="1"/>
    <row r="3354" ht="25" customHeight="1"/>
    <row r="3355" ht="25" customHeight="1"/>
    <row r="3356" ht="25" customHeight="1"/>
    <row r="3357" ht="25" customHeight="1"/>
    <row r="3358" ht="25" customHeight="1"/>
    <row r="3359" ht="25" customHeight="1"/>
    <row r="3360" ht="25" customHeight="1"/>
    <row r="3361" ht="25" customHeight="1"/>
    <row r="3362" ht="25" customHeight="1"/>
    <row r="3363" ht="25" customHeight="1"/>
    <row r="3364" ht="25" customHeight="1"/>
    <row r="3365" ht="25" customHeight="1"/>
    <row r="3366" ht="25" customHeight="1"/>
    <row r="3367" ht="25" customHeight="1"/>
    <row r="3368" ht="25" customHeight="1"/>
    <row r="3369" ht="25" customHeight="1"/>
    <row r="3370" ht="25" customHeight="1"/>
    <row r="3371" ht="25" customHeight="1"/>
    <row r="3372" ht="25" customHeight="1"/>
    <row r="3373" ht="25" customHeight="1"/>
    <row r="3374" ht="25" customHeight="1"/>
    <row r="3375" ht="25" customHeight="1"/>
    <row r="3376" ht="25" customHeight="1"/>
    <row r="3377" ht="25" customHeight="1"/>
    <row r="3378" ht="25" customHeight="1"/>
    <row r="3379" ht="25" customHeight="1"/>
    <row r="3380" ht="25" customHeight="1"/>
    <row r="3381" ht="25" customHeight="1"/>
    <row r="3382" ht="25" customHeight="1"/>
    <row r="3383" ht="25" customHeight="1"/>
    <row r="3384" ht="25" customHeight="1"/>
    <row r="3385" ht="25" customHeight="1"/>
    <row r="3386" ht="25" customHeight="1"/>
    <row r="3387" ht="25" customHeight="1"/>
    <row r="3388" ht="25" customHeight="1"/>
    <row r="3389" ht="25" customHeight="1"/>
    <row r="3390" ht="25" customHeight="1"/>
    <row r="3391" ht="25" customHeight="1"/>
    <row r="3392" ht="25" customHeight="1"/>
    <row r="3393" ht="25" customHeight="1"/>
    <row r="3394" ht="25" customHeight="1"/>
    <row r="3395" ht="25" customHeight="1"/>
    <row r="3396" ht="25" customHeight="1"/>
    <row r="3397" ht="25" customHeight="1"/>
    <row r="3398" ht="25" customHeight="1"/>
    <row r="3399" ht="25" customHeight="1"/>
    <row r="3400" ht="25" customHeight="1"/>
    <row r="3401" ht="25" customHeight="1"/>
    <row r="3402" ht="25" customHeight="1"/>
    <row r="3403" ht="25" customHeight="1"/>
    <row r="3404" ht="25" customHeight="1"/>
    <row r="3405" ht="25" customHeight="1"/>
    <row r="3406" ht="25" customHeight="1"/>
    <row r="3407" ht="25" customHeight="1"/>
    <row r="3408" ht="25" customHeight="1"/>
    <row r="3409" ht="25" customHeight="1"/>
    <row r="3410" ht="25" customHeight="1"/>
    <row r="3411" ht="25" customHeight="1"/>
    <row r="3412" ht="25" customHeight="1"/>
    <row r="3413" ht="25" customHeight="1"/>
    <row r="3414" ht="25" customHeight="1"/>
    <row r="3415" ht="25" customHeight="1"/>
    <row r="3416" ht="25" customHeight="1"/>
    <row r="3417" ht="25" customHeight="1"/>
    <row r="3418" ht="25" customHeight="1"/>
    <row r="3419" ht="25" customHeight="1"/>
    <row r="3420" ht="25" customHeight="1"/>
    <row r="3421" ht="25" customHeight="1"/>
    <row r="3422" ht="25" customHeight="1"/>
    <row r="3423" ht="25" customHeight="1"/>
    <row r="3424" ht="25" customHeight="1"/>
    <row r="3425" ht="25" customHeight="1"/>
    <row r="3426" ht="25" customHeight="1"/>
    <row r="3427" ht="25" customHeight="1"/>
    <row r="3428" ht="25" customHeight="1"/>
    <row r="3429" ht="25" customHeight="1"/>
    <row r="3430" ht="25" customHeight="1"/>
    <row r="3431" ht="25" customHeight="1"/>
    <row r="3432" ht="25" customHeight="1"/>
    <row r="3433" ht="25" customHeight="1"/>
    <row r="3434" ht="25" customHeight="1"/>
    <row r="3435" ht="25" customHeight="1"/>
    <row r="3436" ht="25" customHeight="1"/>
    <row r="3437" ht="25" customHeight="1"/>
    <row r="3438" ht="25" customHeight="1"/>
    <row r="3439" ht="25" customHeight="1"/>
    <row r="3440" ht="25" customHeight="1"/>
    <row r="3441" ht="25" customHeight="1"/>
    <row r="3442" ht="25" customHeight="1"/>
    <row r="3443" ht="25" customHeight="1"/>
    <row r="3444" ht="25" customHeight="1"/>
    <row r="3445" ht="25" customHeight="1"/>
    <row r="3446" ht="25" customHeight="1"/>
    <row r="3447" ht="25" customHeight="1"/>
    <row r="3448" ht="25" customHeight="1"/>
    <row r="3449" ht="25" customHeight="1"/>
    <row r="3450" ht="25" customHeight="1"/>
    <row r="3451" ht="25" customHeight="1"/>
    <row r="3452" ht="25" customHeight="1"/>
    <row r="3453" ht="25" customHeight="1"/>
    <row r="3454" ht="25" customHeight="1"/>
    <row r="3455" ht="25" customHeight="1"/>
    <row r="3456" ht="25" customHeight="1"/>
    <row r="3457" ht="25" customHeight="1"/>
    <row r="3458" ht="25" customHeight="1"/>
    <row r="3459" ht="25" customHeight="1"/>
    <row r="3460" ht="25" customHeight="1"/>
    <row r="3461" ht="25" customHeight="1"/>
    <row r="3462" ht="25" customHeight="1"/>
    <row r="3463" ht="25" customHeight="1"/>
    <row r="3464" ht="25" customHeight="1"/>
    <row r="3465" ht="25" customHeight="1"/>
    <row r="3466" ht="25" customHeight="1"/>
    <row r="3467" ht="25" customHeight="1"/>
    <row r="3468" ht="25" customHeight="1"/>
    <row r="3469" ht="25" customHeight="1"/>
    <row r="3470" ht="25" customHeight="1"/>
    <row r="3471" ht="25" customHeight="1"/>
    <row r="3472" ht="25" customHeight="1"/>
    <row r="3473" ht="25" customHeight="1"/>
    <row r="3474" ht="25" customHeight="1"/>
    <row r="3475" ht="25" customHeight="1"/>
    <row r="3476" ht="25" customHeight="1"/>
    <row r="3477" ht="25" customHeight="1"/>
    <row r="3478" ht="25" customHeight="1"/>
    <row r="3479" ht="25" customHeight="1"/>
    <row r="3480" ht="25" customHeight="1"/>
    <row r="3481" ht="25" customHeight="1"/>
    <row r="3482" ht="25" customHeight="1"/>
    <row r="3483" ht="25" customHeight="1"/>
    <row r="3484" ht="25" customHeight="1"/>
    <row r="3485" ht="25" customHeight="1"/>
    <row r="3486" ht="25" customHeight="1"/>
    <row r="3487" ht="25" customHeight="1"/>
    <row r="3488" ht="25" customHeight="1"/>
    <row r="3489" ht="25" customHeight="1"/>
    <row r="3490" ht="25" customHeight="1"/>
    <row r="3491" ht="25" customHeight="1"/>
    <row r="3492" ht="25" customHeight="1"/>
    <row r="3493" ht="25" customHeight="1"/>
    <row r="3494" ht="25" customHeight="1"/>
    <row r="3495" ht="25" customHeight="1"/>
    <row r="3496" ht="25" customHeight="1"/>
    <row r="3497" ht="25" customHeight="1"/>
    <row r="3498" ht="25" customHeight="1"/>
    <row r="3499" ht="25" customHeight="1"/>
    <row r="3500" ht="25" customHeight="1"/>
    <row r="3501" ht="25" customHeight="1"/>
    <row r="3502" ht="25" customHeight="1"/>
    <row r="3503" ht="25" customHeight="1"/>
    <row r="3504" ht="25" customHeight="1"/>
    <row r="3505" ht="25" customHeight="1"/>
    <row r="3506" ht="25" customHeight="1"/>
    <row r="3507" ht="25" customHeight="1"/>
    <row r="3508" ht="25" customHeight="1"/>
    <row r="3509" ht="25" customHeight="1"/>
    <row r="3510" ht="25" customHeight="1"/>
    <row r="3511" ht="25" customHeight="1"/>
    <row r="3512" ht="25" customHeight="1"/>
    <row r="3513" ht="25" customHeight="1"/>
    <row r="3514" ht="25" customHeight="1"/>
    <row r="3515" ht="25" customHeight="1"/>
    <row r="3516" ht="25" customHeight="1"/>
    <row r="3517" ht="25" customHeight="1"/>
    <row r="3518" ht="25" customHeight="1"/>
    <row r="3519" ht="25" customHeight="1"/>
    <row r="3520" ht="25" customHeight="1"/>
    <row r="3521" ht="25" customHeight="1"/>
    <row r="3522" ht="25" customHeight="1"/>
    <row r="3523" ht="25" customHeight="1"/>
    <row r="3524" ht="25" customHeight="1"/>
    <row r="3525" ht="25" customHeight="1"/>
    <row r="3526" ht="25" customHeight="1"/>
    <row r="3527" ht="25" customHeight="1"/>
    <row r="3528" ht="25" customHeight="1"/>
    <row r="3529" ht="25" customHeight="1"/>
    <row r="3530" ht="25" customHeight="1"/>
    <row r="3531" ht="25" customHeight="1"/>
    <row r="3532" ht="25" customHeight="1"/>
    <row r="3533" ht="25" customHeight="1"/>
    <row r="3534" ht="25" customHeight="1"/>
    <row r="3535" ht="25" customHeight="1"/>
    <row r="3536" ht="25" customHeight="1"/>
    <row r="3537" ht="25" customHeight="1"/>
    <row r="3538" ht="25" customHeight="1"/>
    <row r="3539" ht="25" customHeight="1"/>
    <row r="3540" ht="25" customHeight="1"/>
    <row r="3541" ht="25" customHeight="1"/>
    <row r="3542" ht="25" customHeight="1"/>
    <row r="3543" ht="25" customHeight="1"/>
    <row r="3544" ht="25" customHeight="1"/>
    <row r="3545" ht="25" customHeight="1"/>
    <row r="3546" ht="25" customHeight="1"/>
    <row r="3547" ht="25" customHeight="1"/>
    <row r="3548" ht="25" customHeight="1"/>
    <row r="3549" ht="25" customHeight="1"/>
    <row r="3550" ht="25" customHeight="1"/>
    <row r="3551" ht="25" customHeight="1"/>
    <row r="3552" ht="25" customHeight="1"/>
    <row r="3553" ht="25" customHeight="1"/>
    <row r="3554" ht="25" customHeight="1"/>
    <row r="3555" ht="25" customHeight="1"/>
    <row r="3556" ht="25" customHeight="1"/>
    <row r="3557" ht="25" customHeight="1"/>
    <row r="3558" ht="25" customHeight="1"/>
    <row r="3559" ht="25" customHeight="1"/>
    <row r="3560" ht="25" customHeight="1"/>
    <row r="3561" ht="25" customHeight="1"/>
    <row r="3562" ht="25" customHeight="1"/>
    <row r="3563" ht="25" customHeight="1"/>
    <row r="3564" ht="25" customHeight="1"/>
    <row r="3565" ht="25" customHeight="1"/>
    <row r="3566" ht="25" customHeight="1"/>
    <row r="3567" ht="25" customHeight="1"/>
    <row r="3568" ht="25" customHeight="1"/>
    <row r="3569" ht="25" customHeight="1"/>
    <row r="3570" ht="25" customHeight="1"/>
    <row r="3571" ht="25" customHeight="1"/>
    <row r="3572" ht="25" customHeight="1"/>
    <row r="3573" ht="25" customHeight="1"/>
    <row r="3574" ht="25" customHeight="1"/>
    <row r="3575" ht="25" customHeight="1"/>
    <row r="3576" ht="25" customHeight="1"/>
    <row r="3577" ht="25" customHeight="1"/>
    <row r="3578" ht="25" customHeight="1"/>
    <row r="3579" ht="25" customHeight="1"/>
    <row r="3580" ht="25" customHeight="1"/>
    <row r="3581" ht="25" customHeight="1"/>
    <row r="3582" ht="25" customHeight="1"/>
    <row r="3583" ht="25" customHeight="1"/>
    <row r="3584" ht="25" customHeight="1"/>
    <row r="3585" ht="25" customHeight="1"/>
    <row r="3586" ht="25" customHeight="1"/>
    <row r="3587" ht="25" customHeight="1"/>
    <row r="3588" ht="25" customHeight="1"/>
    <row r="3589" ht="25" customHeight="1"/>
    <row r="3590" ht="25" customHeight="1"/>
    <row r="3591" ht="25" customHeight="1"/>
    <row r="3592" ht="25" customHeight="1"/>
    <row r="3593" ht="25" customHeight="1"/>
    <row r="3594" ht="25" customHeight="1"/>
    <row r="3595" ht="25" customHeight="1"/>
    <row r="3596" ht="25" customHeight="1"/>
    <row r="3597" ht="25" customHeight="1"/>
    <row r="3598" ht="25" customHeight="1"/>
    <row r="3599" ht="25" customHeight="1"/>
    <row r="3600" ht="25" customHeight="1"/>
    <row r="3601" ht="25" customHeight="1"/>
    <row r="3602" ht="25" customHeight="1"/>
    <row r="3603" ht="25" customHeight="1"/>
    <row r="3604" ht="25" customHeight="1"/>
    <row r="3605" ht="25" customHeight="1"/>
    <row r="3606" ht="25" customHeight="1"/>
    <row r="3607" ht="25" customHeight="1"/>
    <row r="3608" ht="25" customHeight="1"/>
    <row r="3609" ht="25" customHeight="1"/>
    <row r="3610" ht="25" customHeight="1"/>
    <row r="3611" ht="25" customHeight="1"/>
    <row r="3612" ht="25" customHeight="1"/>
    <row r="3613" ht="25" customHeight="1"/>
    <row r="3614" ht="25" customHeight="1"/>
    <row r="3615" ht="25" customHeight="1"/>
    <row r="3616" ht="25" customHeight="1"/>
    <row r="3617" ht="25" customHeight="1"/>
    <row r="3618" ht="25" customHeight="1"/>
    <row r="3619" ht="25" customHeight="1"/>
    <row r="3620" ht="25" customHeight="1"/>
    <row r="3621" ht="25" customHeight="1"/>
    <row r="3622" ht="25" customHeight="1"/>
    <row r="3623" ht="25" customHeight="1"/>
    <row r="3624" ht="25" customHeight="1"/>
    <row r="3625" ht="25" customHeight="1"/>
    <row r="3626" ht="25" customHeight="1"/>
    <row r="3627" ht="25" customHeight="1"/>
    <row r="3628" ht="25" customHeight="1"/>
    <row r="3629" ht="25" customHeight="1"/>
    <row r="3630" ht="25" customHeight="1"/>
    <row r="3631" ht="25" customHeight="1"/>
    <row r="3632" ht="25" customHeight="1"/>
    <row r="3633" ht="25" customHeight="1"/>
    <row r="3634" ht="25" customHeight="1"/>
    <row r="3635" ht="25" customHeight="1"/>
    <row r="3636" ht="25" customHeight="1"/>
    <row r="3637" ht="25" customHeight="1"/>
    <row r="3638" ht="25" customHeight="1"/>
    <row r="3639" ht="25" customHeight="1"/>
    <row r="3640" ht="25" customHeight="1"/>
    <row r="3641" ht="25" customHeight="1"/>
    <row r="3642" ht="25" customHeight="1"/>
    <row r="3643" ht="25" customHeight="1"/>
    <row r="3644" ht="25" customHeight="1"/>
    <row r="3645" ht="25" customHeight="1"/>
    <row r="3646" ht="25" customHeight="1"/>
    <row r="3647" ht="25" customHeight="1"/>
    <row r="3648" ht="25" customHeight="1"/>
    <row r="3649" ht="25" customHeight="1"/>
    <row r="3650" ht="25" customHeight="1"/>
    <row r="3651" ht="25" customHeight="1"/>
    <row r="3652" ht="25" customHeight="1"/>
    <row r="3653" ht="25" customHeight="1"/>
    <row r="3654" ht="25" customHeight="1"/>
    <row r="3655" ht="25" customHeight="1"/>
    <row r="3656" ht="25" customHeight="1"/>
    <row r="3657" ht="25" customHeight="1"/>
    <row r="3658" ht="25" customHeight="1"/>
    <row r="3659" ht="25" customHeight="1"/>
    <row r="3660" ht="25" customHeight="1"/>
    <row r="3661" ht="25" customHeight="1"/>
    <row r="3662" ht="25" customHeight="1"/>
    <row r="3663" ht="25" customHeight="1"/>
    <row r="3664" ht="25" customHeight="1"/>
    <row r="3665" ht="25" customHeight="1"/>
    <row r="3666" ht="25" customHeight="1"/>
    <row r="3667" ht="25" customHeight="1"/>
    <row r="3668" ht="25" customHeight="1"/>
    <row r="3669" ht="25" customHeight="1"/>
    <row r="3670" ht="25" customHeight="1"/>
    <row r="3671" ht="25" customHeight="1"/>
    <row r="3672" ht="25" customHeight="1"/>
    <row r="3673" ht="25" customHeight="1"/>
    <row r="3674" ht="25" customHeight="1"/>
    <row r="3675" ht="25" customHeight="1"/>
    <row r="3676" ht="25" customHeight="1"/>
    <row r="3677" ht="25" customHeight="1"/>
    <row r="3678" ht="25" customHeight="1"/>
    <row r="3679" ht="25" customHeight="1"/>
    <row r="3680" ht="25" customHeight="1"/>
    <row r="3681" ht="25" customHeight="1"/>
    <row r="3682" ht="25" customHeight="1"/>
    <row r="3683" ht="25" customHeight="1"/>
    <row r="3684" ht="25" customHeight="1"/>
    <row r="3685" ht="25" customHeight="1"/>
    <row r="3686" ht="25" customHeight="1"/>
    <row r="3687" ht="25" customHeight="1"/>
    <row r="3688" ht="25" customHeight="1"/>
    <row r="3689" ht="25" customHeight="1"/>
    <row r="3690" ht="25" customHeight="1"/>
    <row r="3691" ht="25" customHeight="1"/>
    <row r="3692" ht="25" customHeight="1"/>
    <row r="3693" ht="25" customHeight="1"/>
    <row r="3694" ht="25" customHeight="1"/>
    <row r="3695" ht="25" customHeight="1"/>
    <row r="3696" ht="25" customHeight="1"/>
    <row r="3697" ht="25" customHeight="1"/>
    <row r="3698" ht="25" customHeight="1"/>
    <row r="3699" ht="25" customHeight="1"/>
    <row r="3700" ht="25" customHeight="1"/>
    <row r="3701" ht="25" customHeight="1"/>
    <row r="3702" ht="25" customHeight="1"/>
    <row r="3703" ht="25" customHeight="1"/>
    <row r="3704" ht="25" customHeight="1"/>
    <row r="3705" ht="25" customHeight="1"/>
    <row r="3706" ht="25" customHeight="1"/>
    <row r="3707" ht="25" customHeight="1"/>
    <row r="3708" ht="25" customHeight="1"/>
    <row r="3709" ht="25" customHeight="1"/>
    <row r="3710" ht="25" customHeight="1"/>
    <row r="3711" ht="25" customHeight="1"/>
    <row r="3712" ht="25" customHeight="1"/>
    <row r="3713" ht="25" customHeight="1"/>
    <row r="3714" ht="25" customHeight="1"/>
    <row r="3715" ht="25" customHeight="1"/>
    <row r="3716" ht="25" customHeight="1"/>
    <row r="3717" ht="25" customHeight="1"/>
    <row r="3718" ht="25" customHeight="1"/>
    <row r="3719" ht="25" customHeight="1"/>
    <row r="3720" ht="25" customHeight="1"/>
    <row r="3721" ht="25" customHeight="1"/>
    <row r="3722" ht="25" customHeight="1"/>
    <row r="3723" ht="25" customHeight="1"/>
    <row r="3724" ht="25" customHeight="1"/>
    <row r="3725" ht="25" customHeight="1"/>
    <row r="3726" ht="25" customHeight="1"/>
    <row r="3727" ht="25" customHeight="1"/>
    <row r="3728" ht="25" customHeight="1"/>
    <row r="3729" ht="25" customHeight="1"/>
    <row r="3730" ht="25" customHeight="1"/>
    <row r="3731" ht="25" customHeight="1"/>
    <row r="3732" ht="25" customHeight="1"/>
    <row r="3733" ht="25" customHeight="1"/>
    <row r="3734" ht="25" customHeight="1"/>
    <row r="3735" ht="25" customHeight="1"/>
    <row r="3736" ht="25" customHeight="1"/>
    <row r="3737" ht="25" customHeight="1"/>
    <row r="3738" ht="25" customHeight="1"/>
    <row r="3739" ht="25" customHeight="1"/>
    <row r="3740" ht="25" customHeight="1"/>
    <row r="3741" ht="25" customHeight="1"/>
    <row r="3742" ht="25" customHeight="1"/>
    <row r="3743" ht="25" customHeight="1"/>
    <row r="3744" ht="25" customHeight="1"/>
    <row r="3745" ht="25" customHeight="1"/>
    <row r="3746" ht="25" customHeight="1"/>
    <row r="3747" ht="25" customHeight="1"/>
    <row r="3748" ht="25" customHeight="1"/>
    <row r="3749" ht="25" customHeight="1"/>
    <row r="3750" ht="25" customHeight="1"/>
    <row r="3751" ht="25" customHeight="1"/>
    <row r="3752" ht="25" customHeight="1"/>
    <row r="3753" ht="25" customHeight="1"/>
    <row r="3754" ht="25" customHeight="1"/>
    <row r="3755" ht="25" customHeight="1"/>
    <row r="3756" ht="25" customHeight="1"/>
    <row r="3757" ht="25" customHeight="1"/>
    <row r="3758" ht="25" customHeight="1"/>
    <row r="3759" ht="25" customHeight="1"/>
    <row r="3760" ht="25" customHeight="1"/>
    <row r="3761" ht="25" customHeight="1"/>
    <row r="3762" ht="25" customHeight="1"/>
    <row r="3763" ht="25" customHeight="1"/>
    <row r="3764" ht="25" customHeight="1"/>
    <row r="3765" ht="25" customHeight="1"/>
    <row r="3766" ht="25" customHeight="1"/>
    <row r="3767" ht="25" customHeight="1"/>
    <row r="3768" ht="25" customHeight="1"/>
    <row r="3769" ht="25" customHeight="1"/>
    <row r="3770" ht="25" customHeight="1"/>
    <row r="3771" ht="25" customHeight="1"/>
    <row r="3772" ht="25" customHeight="1"/>
    <row r="3773" ht="25" customHeight="1"/>
    <row r="3774" ht="25" customHeight="1"/>
    <row r="3775" ht="25" customHeight="1"/>
    <row r="3776" ht="25" customHeight="1"/>
    <row r="3777" ht="25" customHeight="1"/>
    <row r="3778" ht="25" customHeight="1"/>
    <row r="3779" ht="25" customHeight="1"/>
    <row r="3780" ht="25" customHeight="1"/>
    <row r="3781" ht="25" customHeight="1"/>
    <row r="3782" ht="25" customHeight="1"/>
    <row r="3783" ht="25" customHeight="1"/>
    <row r="3784" ht="25" customHeight="1"/>
    <row r="3785" ht="25" customHeight="1"/>
    <row r="3786" ht="25" customHeight="1"/>
    <row r="3787" ht="25" customHeight="1"/>
    <row r="3788" ht="25" customHeight="1"/>
    <row r="3789" ht="25" customHeight="1"/>
    <row r="3790" ht="25" customHeight="1"/>
    <row r="3791" ht="25" customHeight="1"/>
    <row r="3792" ht="25" customHeight="1"/>
    <row r="3793" ht="25" customHeight="1"/>
    <row r="3794" ht="25" customHeight="1"/>
    <row r="3795" ht="25" customHeight="1"/>
    <row r="3796" ht="25" customHeight="1"/>
    <row r="3797" ht="25" customHeight="1"/>
    <row r="3798" ht="25" customHeight="1"/>
    <row r="3799" ht="25" customHeight="1"/>
    <row r="3800" ht="25" customHeight="1"/>
    <row r="3801" ht="25" customHeight="1"/>
    <row r="3802" ht="25" customHeight="1"/>
    <row r="3803" ht="25" customHeight="1"/>
    <row r="3804" ht="25" customHeight="1"/>
    <row r="3805" ht="25" customHeight="1"/>
    <row r="3806" ht="25" customHeight="1"/>
    <row r="3807" ht="25" customHeight="1"/>
    <row r="3808" ht="25" customHeight="1"/>
    <row r="3809" ht="25" customHeight="1"/>
    <row r="3810" ht="25" customHeight="1"/>
    <row r="3811" ht="25" customHeight="1"/>
    <row r="3812" ht="25" customHeight="1"/>
    <row r="3813" ht="25" customHeight="1"/>
    <row r="3814" ht="25" customHeight="1"/>
    <row r="3815" ht="25" customHeight="1"/>
    <row r="3816" ht="25" customHeight="1"/>
    <row r="3817" ht="25" customHeight="1"/>
    <row r="3818" ht="25" customHeight="1"/>
    <row r="3819" ht="25" customHeight="1"/>
    <row r="3820" ht="25" customHeight="1"/>
    <row r="3821" ht="25" customHeight="1"/>
    <row r="3822" ht="25" customHeight="1"/>
    <row r="3823" ht="25" customHeight="1"/>
    <row r="3824" ht="25" customHeight="1"/>
    <row r="3825" ht="25" customHeight="1"/>
    <row r="3826" ht="25" customHeight="1"/>
    <row r="3827" ht="25" customHeight="1"/>
    <row r="3828" ht="25" customHeight="1"/>
    <row r="3829" ht="25" customHeight="1"/>
    <row r="3830" ht="25" customHeight="1"/>
    <row r="3831" ht="25" customHeight="1"/>
    <row r="3832" ht="25" customHeight="1"/>
    <row r="3833" ht="25" customHeight="1"/>
    <row r="3834" ht="25" customHeight="1"/>
    <row r="3835" ht="25" customHeight="1"/>
    <row r="3836" ht="25" customHeight="1"/>
    <row r="3837" ht="25" customHeight="1"/>
    <row r="3838" ht="25" customHeight="1"/>
    <row r="3839" ht="25" customHeight="1"/>
    <row r="3840" ht="25" customHeight="1"/>
    <row r="3841" ht="25" customHeight="1"/>
    <row r="3842" ht="25" customHeight="1"/>
    <row r="3843" ht="25" customHeight="1"/>
    <row r="3844" ht="25" customHeight="1"/>
    <row r="3845" ht="25" customHeight="1"/>
    <row r="3846" ht="25" customHeight="1"/>
    <row r="3847" ht="25" customHeight="1"/>
    <row r="3848" ht="25" customHeight="1"/>
    <row r="3849" ht="25" customHeight="1"/>
    <row r="3850" ht="25" customHeight="1"/>
    <row r="3851" ht="25" customHeight="1"/>
    <row r="3852" ht="25" customHeight="1"/>
    <row r="3853" ht="25" customHeight="1"/>
    <row r="3854" ht="25" customHeight="1"/>
    <row r="3855" ht="25" customHeight="1"/>
    <row r="3856" ht="25" customHeight="1"/>
    <row r="3857" ht="25" customHeight="1"/>
    <row r="3858" ht="25" customHeight="1"/>
    <row r="3859" ht="25" customHeight="1"/>
    <row r="3860" ht="25" customHeight="1"/>
    <row r="3861" ht="25" customHeight="1"/>
    <row r="3862" ht="25" customHeight="1"/>
    <row r="3863" ht="25" customHeight="1"/>
    <row r="3864" ht="25" customHeight="1"/>
    <row r="3865" ht="25" customHeight="1"/>
    <row r="3866" ht="25" customHeight="1"/>
    <row r="3867" ht="25" customHeight="1"/>
    <row r="3868" ht="25" customHeight="1"/>
    <row r="3869" ht="25" customHeight="1"/>
    <row r="3870" ht="25" customHeight="1"/>
    <row r="3871" ht="25" customHeight="1"/>
    <row r="3872" ht="25" customHeight="1"/>
    <row r="3873" ht="25" customHeight="1"/>
    <row r="3874" ht="25" customHeight="1"/>
    <row r="3875" ht="25" customHeight="1"/>
    <row r="3876" ht="25" customHeight="1"/>
    <row r="3877" ht="25" customHeight="1"/>
    <row r="3878" ht="25" customHeight="1"/>
    <row r="3879" ht="25" customHeight="1"/>
    <row r="3880" ht="25" customHeight="1"/>
    <row r="3881" ht="25" customHeight="1"/>
    <row r="3882" ht="25" customHeight="1"/>
    <row r="3883" ht="25" customHeight="1"/>
    <row r="3884" ht="25" customHeight="1"/>
    <row r="3885" ht="25" customHeight="1"/>
    <row r="3886" ht="25" customHeight="1"/>
    <row r="3887" ht="25" customHeight="1"/>
    <row r="3888" ht="25" customHeight="1"/>
    <row r="3889" ht="25" customHeight="1"/>
    <row r="3890" ht="25" customHeight="1"/>
    <row r="3891" ht="25" customHeight="1"/>
    <row r="3892" ht="25" customHeight="1"/>
    <row r="3893" ht="25" customHeight="1"/>
    <row r="3894" ht="25" customHeight="1"/>
    <row r="3895" ht="25" customHeight="1"/>
    <row r="3896" ht="25" customHeight="1"/>
    <row r="3897" ht="25" customHeight="1"/>
    <row r="3898" ht="25" customHeight="1"/>
    <row r="3899" ht="25" customHeight="1"/>
    <row r="3900" ht="25" customHeight="1"/>
    <row r="3901" ht="25" customHeight="1"/>
    <row r="3902" ht="25" customHeight="1"/>
    <row r="3903" ht="25" customHeight="1"/>
    <row r="3904" ht="25" customHeight="1"/>
    <row r="3905" ht="25" customHeight="1"/>
    <row r="3906" ht="25" customHeight="1"/>
    <row r="3907" ht="25" customHeight="1"/>
    <row r="3908" ht="25" customHeight="1"/>
    <row r="3909" ht="25" customHeight="1"/>
    <row r="3910" ht="25" customHeight="1"/>
    <row r="3911" ht="25" customHeight="1"/>
    <row r="3912" ht="25" customHeight="1"/>
    <row r="3913" ht="25" customHeight="1"/>
    <row r="3914" ht="25" customHeight="1"/>
    <row r="3915" ht="25" customHeight="1"/>
    <row r="3916" ht="25" customHeight="1"/>
    <row r="3917" ht="25" customHeight="1"/>
    <row r="3918" ht="25" customHeight="1"/>
    <row r="3919" ht="25" customHeight="1"/>
    <row r="3920" ht="25" customHeight="1"/>
    <row r="3921" ht="25" customHeight="1"/>
    <row r="3922" ht="25" customHeight="1"/>
    <row r="3923" ht="25" customHeight="1"/>
    <row r="3924" ht="25" customHeight="1"/>
    <row r="3925" ht="25" customHeight="1"/>
    <row r="3926" ht="25" customHeight="1"/>
    <row r="3927" ht="25" customHeight="1"/>
    <row r="3928" ht="25" customHeight="1"/>
    <row r="3929" ht="25" customHeight="1"/>
    <row r="3930" ht="25" customHeight="1"/>
    <row r="3931" ht="25" customHeight="1"/>
    <row r="3932" ht="25" customHeight="1"/>
    <row r="3933" ht="25" customHeight="1"/>
    <row r="3934" ht="25" customHeight="1"/>
    <row r="3935" ht="25" customHeight="1"/>
    <row r="3936" ht="25" customHeight="1"/>
    <row r="3937" ht="25" customHeight="1"/>
    <row r="3938" ht="25" customHeight="1"/>
    <row r="3939" ht="25" customHeight="1"/>
    <row r="3940" ht="25" customHeight="1"/>
    <row r="3941" ht="25" customHeight="1"/>
    <row r="3942" ht="25" customHeight="1"/>
    <row r="3943" ht="25" customHeight="1"/>
    <row r="3944" ht="25" customHeight="1"/>
    <row r="3945" ht="25" customHeight="1"/>
    <row r="3946" ht="25" customHeight="1"/>
    <row r="3947" ht="25" customHeight="1"/>
    <row r="3948" ht="25" customHeight="1"/>
    <row r="3949" ht="25" customHeight="1"/>
    <row r="3950" ht="25" customHeight="1"/>
    <row r="3951" ht="25" customHeight="1"/>
    <row r="3952" ht="25" customHeight="1"/>
    <row r="3953" ht="25" customHeight="1"/>
    <row r="3954" ht="25" customHeight="1"/>
    <row r="3955" ht="25" customHeight="1"/>
    <row r="3956" ht="25" customHeight="1"/>
    <row r="3957" ht="25" customHeight="1"/>
    <row r="3958" ht="25" customHeight="1"/>
    <row r="3959" ht="25" customHeight="1"/>
    <row r="3960" ht="25" customHeight="1"/>
    <row r="3961" ht="25" customHeight="1"/>
    <row r="3962" ht="25" customHeight="1"/>
    <row r="3963" ht="25" customHeight="1"/>
    <row r="3964" ht="25" customHeight="1"/>
    <row r="3965" ht="25" customHeight="1"/>
    <row r="3966" ht="25" customHeight="1"/>
    <row r="3967" ht="25" customHeight="1"/>
    <row r="3968" ht="25" customHeight="1"/>
    <row r="3969" ht="25" customHeight="1"/>
    <row r="3970" ht="25" customHeight="1"/>
    <row r="3971" ht="25" customHeight="1"/>
    <row r="3972" ht="25" customHeight="1"/>
    <row r="3973" ht="25" customHeight="1"/>
    <row r="3974" ht="25" customHeight="1"/>
    <row r="3975" ht="25" customHeight="1"/>
    <row r="3976" ht="25" customHeight="1"/>
    <row r="3977" ht="25" customHeight="1"/>
    <row r="3978" ht="25" customHeight="1"/>
    <row r="3979" ht="25" customHeight="1"/>
    <row r="3980" ht="25" customHeight="1"/>
    <row r="3981" ht="25" customHeight="1"/>
    <row r="3982" ht="25" customHeight="1"/>
    <row r="3983" ht="25" customHeight="1"/>
    <row r="3984" ht="25" customHeight="1"/>
    <row r="3985" ht="25" customHeight="1"/>
    <row r="3986" ht="25" customHeight="1"/>
    <row r="3987" ht="25" customHeight="1"/>
    <row r="3988" ht="25" customHeight="1"/>
    <row r="3989" ht="25" customHeight="1"/>
    <row r="3990" ht="25" customHeight="1"/>
    <row r="3991" ht="25" customHeight="1"/>
    <row r="3992" ht="25" customHeight="1"/>
    <row r="3993" ht="25" customHeight="1"/>
    <row r="3994" ht="25" customHeight="1"/>
    <row r="3995" ht="25" customHeight="1"/>
    <row r="3996" ht="25" customHeight="1"/>
    <row r="3997" ht="25" customHeight="1"/>
    <row r="3998" ht="25" customHeight="1"/>
    <row r="3999" ht="25" customHeight="1"/>
    <row r="4000" ht="25" customHeight="1"/>
    <row r="4001" ht="25" customHeight="1"/>
    <row r="4002" ht="25" customHeight="1"/>
    <row r="4003" ht="25" customHeight="1"/>
    <row r="4004" ht="25" customHeight="1"/>
    <row r="4005" ht="25" customHeight="1"/>
    <row r="4006" ht="25" customHeight="1"/>
    <row r="4007" ht="25" customHeight="1"/>
    <row r="4008" ht="25" customHeight="1"/>
    <row r="4009" ht="25" customHeight="1"/>
    <row r="4010" ht="25" customHeight="1"/>
    <row r="4011" ht="25" customHeight="1"/>
    <row r="4012" ht="25" customHeight="1"/>
    <row r="4013" ht="25" customHeight="1"/>
    <row r="4014" ht="25" customHeight="1"/>
    <row r="4015" ht="25" customHeight="1"/>
    <row r="4016" ht="25" customHeight="1"/>
    <row r="4017" ht="25" customHeight="1"/>
    <row r="4018" ht="25" customHeight="1"/>
    <row r="4019" ht="25" customHeight="1"/>
    <row r="4020" ht="25" customHeight="1"/>
    <row r="4021" ht="25" customHeight="1"/>
    <row r="4022" ht="25" customHeight="1"/>
    <row r="4023" ht="25" customHeight="1"/>
    <row r="4024" ht="25" customHeight="1"/>
    <row r="4025" ht="25" customHeight="1"/>
    <row r="4026" ht="25" customHeight="1"/>
    <row r="4027" ht="25" customHeight="1"/>
    <row r="4028" ht="25" customHeight="1"/>
    <row r="4029" ht="25" customHeight="1"/>
    <row r="4030" ht="25" customHeight="1"/>
    <row r="4031" ht="25" customHeight="1"/>
    <row r="4032" ht="25" customHeight="1"/>
    <row r="4033" ht="25" customHeight="1"/>
    <row r="4034" ht="25" customHeight="1"/>
    <row r="4035" ht="25" customHeight="1"/>
    <row r="4036" ht="25" customHeight="1"/>
    <row r="4037" ht="25" customHeight="1"/>
    <row r="4038" ht="25" customHeight="1"/>
    <row r="4039" ht="25" customHeight="1"/>
    <row r="4040" ht="25" customHeight="1"/>
    <row r="4041" ht="25" customHeight="1"/>
    <row r="4042" ht="25" customHeight="1"/>
    <row r="4043" ht="25" customHeight="1"/>
    <row r="4044" ht="25" customHeight="1"/>
    <row r="4045" ht="25" customHeight="1"/>
    <row r="4046" ht="25" customHeight="1"/>
    <row r="4047" ht="25" customHeight="1"/>
    <row r="4048" ht="25" customHeight="1"/>
    <row r="4049" ht="25" customHeight="1"/>
    <row r="4050" ht="25" customHeight="1"/>
    <row r="4051" ht="25" customHeight="1"/>
    <row r="4052" ht="25" customHeight="1"/>
    <row r="4053" ht="25" customHeight="1"/>
    <row r="4054" ht="25" customHeight="1"/>
    <row r="4055" ht="25" customHeight="1"/>
    <row r="4056" ht="25" customHeight="1"/>
    <row r="4057" ht="25" customHeight="1"/>
    <row r="4058" ht="25" customHeight="1"/>
    <row r="4059" ht="25" customHeight="1"/>
    <row r="4060" ht="25" customHeight="1"/>
    <row r="4061" ht="25" customHeight="1"/>
    <row r="4062" ht="25" customHeight="1"/>
    <row r="4063" ht="25" customHeight="1"/>
    <row r="4064" ht="25" customHeight="1"/>
    <row r="4065" ht="25" customHeight="1"/>
    <row r="4066" ht="25" customHeight="1"/>
    <row r="4067" ht="25" customHeight="1"/>
    <row r="4068" ht="25" customHeight="1"/>
    <row r="4069" ht="25" customHeight="1"/>
    <row r="4070" ht="25" customHeight="1"/>
    <row r="4071" ht="25" customHeight="1"/>
    <row r="4072" ht="25" customHeight="1"/>
    <row r="4073" ht="25" customHeight="1"/>
    <row r="4074" ht="25" customHeight="1"/>
    <row r="4075" ht="25" customHeight="1"/>
    <row r="4076" ht="25" customHeight="1"/>
    <row r="4077" ht="25" customHeight="1"/>
    <row r="4078" ht="25" customHeight="1"/>
    <row r="4079" ht="25" customHeight="1"/>
    <row r="4080" ht="25" customHeight="1"/>
    <row r="4081" ht="25" customHeight="1"/>
    <row r="4082" ht="25" customHeight="1"/>
    <row r="4083" ht="25" customHeight="1"/>
    <row r="4084" ht="25" customHeight="1"/>
    <row r="4085" ht="25" customHeight="1"/>
    <row r="4086" ht="25" customHeight="1"/>
    <row r="4087" ht="25" customHeight="1"/>
    <row r="4088" ht="25" customHeight="1"/>
    <row r="4089" ht="25" customHeight="1"/>
    <row r="4090" ht="25" customHeight="1"/>
    <row r="4091" ht="25" customHeight="1"/>
    <row r="4092" ht="25" customHeight="1"/>
    <row r="4093" ht="25" customHeight="1"/>
    <row r="4094" ht="25" customHeight="1"/>
    <row r="4095" ht="25" customHeight="1"/>
    <row r="4096" ht="25" customHeight="1"/>
    <row r="4097" ht="25" customHeight="1"/>
    <row r="4098" ht="25" customHeight="1"/>
    <row r="4099" ht="25" customHeight="1"/>
    <row r="4100" ht="25" customHeight="1"/>
    <row r="4101" ht="25" customHeight="1"/>
    <row r="4102" ht="25" customHeight="1"/>
    <row r="4103" ht="25" customHeight="1"/>
    <row r="4104" ht="25" customHeight="1"/>
    <row r="4105" ht="25" customHeight="1"/>
    <row r="4106" ht="25" customHeight="1"/>
    <row r="4107" ht="25" customHeight="1"/>
    <row r="4108" ht="25" customHeight="1"/>
    <row r="4109" ht="25" customHeight="1"/>
    <row r="4110" ht="25" customHeight="1"/>
    <row r="4111" ht="25" customHeight="1"/>
    <row r="4112" ht="25" customHeight="1"/>
    <row r="4113" ht="25" customHeight="1"/>
    <row r="4114" ht="25" customHeight="1"/>
    <row r="4115" ht="25" customHeight="1"/>
    <row r="4116" ht="25" customHeight="1"/>
    <row r="4117" ht="25" customHeight="1"/>
    <row r="4118" ht="25" customHeight="1"/>
    <row r="4119" ht="25" customHeight="1"/>
    <row r="4120" ht="25" customHeight="1"/>
    <row r="4121" ht="25" customHeight="1"/>
    <row r="4122" ht="25" customHeight="1"/>
    <row r="4123" ht="25" customHeight="1"/>
    <row r="4124" ht="25" customHeight="1"/>
    <row r="4125" ht="25" customHeight="1"/>
    <row r="4126" ht="25" customHeight="1"/>
    <row r="4127" ht="25" customHeight="1"/>
    <row r="4128" ht="25" customHeight="1"/>
    <row r="4129" ht="25" customHeight="1"/>
    <row r="4130" ht="25" customHeight="1"/>
    <row r="4131" ht="25" customHeight="1"/>
    <row r="4132" ht="25" customHeight="1"/>
    <row r="4133" ht="25" customHeight="1"/>
    <row r="4134" ht="25" customHeight="1"/>
    <row r="4135" ht="25" customHeight="1"/>
    <row r="4136" ht="25" customHeight="1"/>
    <row r="4137" ht="25" customHeight="1"/>
    <row r="4138" ht="25" customHeight="1"/>
    <row r="4139" ht="25" customHeight="1"/>
    <row r="4140" ht="25" customHeight="1"/>
    <row r="4141" ht="25" customHeight="1"/>
    <row r="4142" ht="25" customHeight="1"/>
    <row r="4143" ht="25" customHeight="1"/>
    <row r="4144" ht="25" customHeight="1"/>
    <row r="4145" ht="25" customHeight="1"/>
    <row r="4146" ht="25" customHeight="1"/>
    <row r="4147" ht="25" customHeight="1"/>
    <row r="4148" ht="25" customHeight="1"/>
    <row r="4149" ht="25" customHeight="1"/>
    <row r="4150" ht="25" customHeight="1"/>
    <row r="4151" ht="25" customHeight="1"/>
    <row r="4152" ht="25" customHeight="1"/>
    <row r="4153" ht="25" customHeight="1"/>
    <row r="4154" ht="25" customHeight="1"/>
    <row r="4155" ht="25" customHeight="1"/>
    <row r="4156" ht="25" customHeight="1"/>
    <row r="4157" ht="25" customHeight="1"/>
    <row r="4158" ht="25" customHeight="1"/>
    <row r="4159" ht="25" customHeight="1"/>
    <row r="4160" ht="25" customHeight="1"/>
    <row r="4161" ht="25" customHeight="1"/>
    <row r="4162" ht="25" customHeight="1"/>
    <row r="4163" ht="25" customHeight="1"/>
    <row r="4164" ht="25" customHeight="1"/>
    <row r="4165" ht="25" customHeight="1"/>
    <row r="4166" ht="25" customHeight="1"/>
    <row r="4167" ht="25" customHeight="1"/>
    <row r="4168" ht="25" customHeight="1"/>
    <row r="4169" ht="25" customHeight="1"/>
    <row r="4170" ht="25" customHeight="1"/>
    <row r="4171" ht="25" customHeight="1"/>
    <row r="4172" ht="25" customHeight="1"/>
    <row r="4173" ht="25" customHeight="1"/>
    <row r="4174" ht="25" customHeight="1"/>
    <row r="4175" ht="25" customHeight="1"/>
    <row r="4176" ht="25" customHeight="1"/>
    <row r="4177" ht="25" customHeight="1"/>
    <row r="4178" ht="25" customHeight="1"/>
    <row r="4179" ht="25" customHeight="1"/>
    <row r="4180" ht="25" customHeight="1"/>
    <row r="4181" ht="25" customHeight="1"/>
    <row r="4182" ht="25" customHeight="1"/>
    <row r="4183" ht="25" customHeight="1"/>
    <row r="4184" ht="25" customHeight="1"/>
    <row r="4185" ht="25" customHeight="1"/>
    <row r="4186" ht="25" customHeight="1"/>
    <row r="4187" ht="25" customHeight="1"/>
    <row r="4188" ht="25" customHeight="1"/>
    <row r="4189" ht="25" customHeight="1"/>
    <row r="4190" ht="25" customHeight="1"/>
    <row r="4191" ht="25" customHeight="1"/>
    <row r="4192" ht="25" customHeight="1"/>
    <row r="4193" ht="25" customHeight="1"/>
    <row r="4194" ht="25" customHeight="1"/>
    <row r="4195" ht="25" customHeight="1"/>
    <row r="4196" ht="25" customHeight="1"/>
    <row r="4197" ht="25" customHeight="1"/>
    <row r="4198" ht="25" customHeight="1"/>
    <row r="4199" ht="25" customHeight="1"/>
    <row r="4200" ht="25" customHeight="1"/>
    <row r="4201" ht="25" customHeight="1"/>
    <row r="4202" ht="25" customHeight="1"/>
    <row r="4203" ht="25" customHeight="1"/>
    <row r="4204" ht="25" customHeight="1"/>
    <row r="4205" ht="25" customHeight="1"/>
    <row r="4206" ht="25" customHeight="1"/>
    <row r="4207" ht="25" customHeight="1"/>
    <row r="4208" ht="25" customHeight="1"/>
    <row r="4209" ht="25" customHeight="1"/>
    <row r="4210" ht="25" customHeight="1"/>
    <row r="4211" ht="25" customHeight="1"/>
    <row r="4212" ht="25" customHeight="1"/>
    <row r="4213" ht="25" customHeight="1"/>
    <row r="4214" ht="25" customHeight="1"/>
    <row r="4215" ht="25" customHeight="1"/>
    <row r="4216" ht="25" customHeight="1"/>
    <row r="4217" ht="25" customHeight="1"/>
    <row r="4218" ht="25" customHeight="1"/>
    <row r="4219" ht="25" customHeight="1"/>
    <row r="4220" ht="25" customHeight="1"/>
    <row r="4221" ht="25" customHeight="1"/>
    <row r="4222" ht="25" customHeight="1"/>
    <row r="4223" ht="25" customHeight="1"/>
    <row r="4224" ht="25" customHeight="1"/>
    <row r="4225" ht="25" customHeight="1"/>
    <row r="4226" ht="25" customHeight="1"/>
    <row r="4227" ht="25" customHeight="1"/>
    <row r="4228" ht="25" customHeight="1"/>
    <row r="4229" ht="25" customHeight="1"/>
    <row r="4230" ht="25" customHeight="1"/>
    <row r="4231" ht="25" customHeight="1"/>
    <row r="4232" ht="25" customHeight="1"/>
    <row r="4233" ht="25" customHeight="1"/>
    <row r="4234" ht="25" customHeight="1"/>
    <row r="4235" ht="25" customHeight="1"/>
    <row r="4236" ht="25" customHeight="1"/>
    <row r="4237" ht="25" customHeight="1"/>
    <row r="4238" ht="25" customHeight="1"/>
    <row r="4239" ht="25" customHeight="1"/>
    <row r="4240" ht="25" customHeight="1"/>
    <row r="4241" ht="25" customHeight="1"/>
    <row r="4242" ht="25" customHeight="1"/>
    <row r="4243" ht="25" customHeight="1"/>
    <row r="4244" ht="25" customHeight="1"/>
    <row r="4245" ht="25" customHeight="1"/>
    <row r="4246" ht="25" customHeight="1"/>
    <row r="4247" ht="25" customHeight="1"/>
    <row r="4248" ht="25" customHeight="1"/>
    <row r="4249" ht="25" customHeight="1"/>
    <row r="4250" ht="25" customHeight="1"/>
    <row r="4251" ht="25" customHeight="1"/>
    <row r="4252" ht="25" customHeight="1"/>
    <row r="4253" ht="25" customHeight="1"/>
    <row r="4254" ht="25" customHeight="1"/>
    <row r="4255" ht="25" customHeight="1"/>
    <row r="4256" ht="25" customHeight="1"/>
    <row r="4257" ht="25" customHeight="1"/>
    <row r="4258" ht="25" customHeight="1"/>
    <row r="4259" ht="25" customHeight="1"/>
    <row r="4260" ht="25" customHeight="1"/>
    <row r="4261" ht="25" customHeight="1"/>
    <row r="4262" ht="25" customHeight="1"/>
    <row r="4263" ht="25" customHeight="1"/>
    <row r="4264" ht="25" customHeight="1"/>
    <row r="4265" ht="25" customHeight="1"/>
    <row r="4266" ht="25" customHeight="1"/>
    <row r="4267" ht="25" customHeight="1"/>
    <row r="4268" ht="25" customHeight="1"/>
    <row r="4269" ht="25" customHeight="1"/>
    <row r="4270" ht="25" customHeight="1"/>
    <row r="4271" ht="25" customHeight="1"/>
    <row r="4272" ht="25" customHeight="1"/>
    <row r="4273" ht="25" customHeight="1"/>
    <row r="4274" ht="25" customHeight="1"/>
    <row r="4275" ht="25" customHeight="1"/>
    <row r="4276" ht="25" customHeight="1"/>
    <row r="4277" ht="25" customHeight="1"/>
    <row r="4278" ht="25" customHeight="1"/>
    <row r="4279" ht="25" customHeight="1"/>
    <row r="4280" ht="25" customHeight="1"/>
    <row r="4281" ht="25" customHeight="1"/>
    <row r="4282" ht="25" customHeight="1"/>
    <row r="4283" ht="25" customHeight="1"/>
    <row r="4284" ht="25" customHeight="1"/>
    <row r="4285" ht="25" customHeight="1"/>
    <row r="4286" ht="25" customHeight="1"/>
    <row r="4287" ht="25" customHeight="1"/>
    <row r="4288" ht="25" customHeight="1"/>
    <row r="4289" ht="25" customHeight="1"/>
    <row r="4290" ht="25" customHeight="1"/>
    <row r="4291" ht="25" customHeight="1"/>
    <row r="4292" ht="25" customHeight="1"/>
    <row r="4293" ht="25" customHeight="1"/>
    <row r="4294" ht="25" customHeight="1"/>
    <row r="4295" ht="25" customHeight="1"/>
    <row r="4296" ht="25" customHeight="1"/>
    <row r="4297" ht="25" customHeight="1"/>
    <row r="4298" ht="25" customHeight="1"/>
    <row r="4299" ht="25" customHeight="1"/>
    <row r="4300" ht="25" customHeight="1"/>
    <row r="4301" ht="25" customHeight="1"/>
    <row r="4302" ht="25" customHeight="1"/>
    <row r="4303" ht="25" customHeight="1"/>
    <row r="4304" ht="25" customHeight="1"/>
    <row r="4305" ht="25" customHeight="1"/>
    <row r="4306" ht="25" customHeight="1"/>
    <row r="4307" ht="25" customHeight="1"/>
    <row r="4308" ht="25" customHeight="1"/>
    <row r="4309" ht="25" customHeight="1"/>
    <row r="4310" ht="25" customHeight="1"/>
    <row r="4311" ht="25" customHeight="1"/>
    <row r="4312" ht="25" customHeight="1"/>
    <row r="4313" ht="25" customHeight="1"/>
    <row r="4314" ht="25" customHeight="1"/>
    <row r="4315" ht="25" customHeight="1"/>
    <row r="4316" ht="25" customHeight="1"/>
    <row r="4317" ht="25" customHeight="1"/>
    <row r="4318" ht="25" customHeight="1"/>
    <row r="4319" ht="25" customHeight="1"/>
    <row r="4320" ht="25" customHeight="1"/>
    <row r="4321" ht="25" customHeight="1"/>
    <row r="4322" ht="25" customHeight="1"/>
    <row r="4323" ht="25" customHeight="1"/>
    <row r="4324" ht="25" customHeight="1"/>
    <row r="4325" ht="25" customHeight="1"/>
    <row r="4326" ht="25" customHeight="1"/>
    <row r="4327" ht="25" customHeight="1"/>
    <row r="4328" ht="25" customHeight="1"/>
    <row r="4329" ht="25" customHeight="1"/>
    <row r="4330" ht="25" customHeight="1"/>
    <row r="4331" ht="25" customHeight="1"/>
    <row r="4332" ht="25" customHeight="1"/>
    <row r="4333" ht="25" customHeight="1"/>
    <row r="4334" ht="25" customHeight="1"/>
    <row r="4335" ht="25" customHeight="1"/>
    <row r="4336" ht="25" customHeight="1"/>
    <row r="4337" ht="25" customHeight="1"/>
    <row r="4338" ht="25" customHeight="1"/>
    <row r="4339" ht="25" customHeight="1"/>
    <row r="4340" ht="25" customHeight="1"/>
    <row r="4341" ht="25" customHeight="1"/>
    <row r="4342" ht="25" customHeight="1"/>
    <row r="4343" ht="25" customHeight="1"/>
    <row r="4344" ht="25" customHeight="1"/>
    <row r="4345" ht="25" customHeight="1"/>
    <row r="4346" ht="25" customHeight="1"/>
    <row r="4347" ht="25" customHeight="1"/>
    <row r="4348" ht="25" customHeight="1"/>
    <row r="4349" ht="25" customHeight="1"/>
    <row r="4350" ht="25" customHeight="1"/>
    <row r="4351" ht="25" customHeight="1"/>
    <row r="4352" ht="25" customHeight="1"/>
    <row r="4353" ht="25" customHeight="1"/>
    <row r="4354" ht="25" customHeight="1"/>
    <row r="4355" ht="25" customHeight="1"/>
    <row r="4356" ht="25" customHeight="1"/>
    <row r="4357" ht="25" customHeight="1"/>
    <row r="4358" ht="25" customHeight="1"/>
    <row r="4359" ht="25" customHeight="1"/>
    <row r="4360" ht="25" customHeight="1"/>
    <row r="4361" ht="25" customHeight="1"/>
    <row r="4362" ht="25" customHeight="1"/>
    <row r="4363" ht="25" customHeight="1"/>
    <row r="4364" ht="25" customHeight="1"/>
    <row r="4365" ht="25" customHeight="1"/>
    <row r="4366" ht="25" customHeight="1"/>
    <row r="4367" ht="25" customHeight="1"/>
    <row r="4368" ht="25" customHeight="1"/>
    <row r="4369" ht="25" customHeight="1"/>
    <row r="4370" ht="25" customHeight="1"/>
    <row r="4371" ht="25" customHeight="1"/>
    <row r="4372" ht="25" customHeight="1"/>
    <row r="4373" ht="25" customHeight="1"/>
    <row r="4374" ht="25" customHeight="1"/>
    <row r="4375" ht="25" customHeight="1"/>
    <row r="4376" ht="25" customHeight="1"/>
    <row r="4377" ht="25" customHeight="1"/>
    <row r="4378" ht="25" customHeight="1"/>
    <row r="4379" ht="25" customHeight="1"/>
    <row r="4380" ht="25" customHeight="1"/>
    <row r="4381" ht="25" customHeight="1"/>
    <row r="4382" ht="25" customHeight="1"/>
    <row r="4383" ht="25" customHeight="1"/>
    <row r="4384" ht="25" customHeight="1"/>
    <row r="4385" ht="25" customHeight="1"/>
    <row r="4386" ht="25" customHeight="1"/>
    <row r="4387" ht="25" customHeight="1"/>
    <row r="4388" ht="25" customHeight="1"/>
    <row r="4389" ht="25" customHeight="1"/>
    <row r="4390" ht="25" customHeight="1"/>
    <row r="4391" ht="25" customHeight="1"/>
    <row r="4392" ht="25" customHeight="1"/>
    <row r="4393" ht="25" customHeight="1"/>
    <row r="4394" ht="25" customHeight="1"/>
    <row r="4395" ht="25" customHeight="1"/>
    <row r="4396" ht="25" customHeight="1"/>
    <row r="4397" ht="25" customHeight="1"/>
    <row r="4398" ht="25" customHeight="1"/>
    <row r="4399" ht="25" customHeight="1"/>
    <row r="4400" ht="25" customHeight="1"/>
    <row r="4401" ht="25" customHeight="1"/>
    <row r="4402" ht="25" customHeight="1"/>
    <row r="4403" ht="25" customHeight="1"/>
    <row r="4404" ht="25" customHeight="1"/>
    <row r="4405" ht="25" customHeight="1"/>
    <row r="4406" ht="25" customHeight="1"/>
    <row r="4407" ht="25" customHeight="1"/>
    <row r="4408" ht="25" customHeight="1"/>
    <row r="4409" ht="25" customHeight="1"/>
    <row r="4410" ht="25" customHeight="1"/>
    <row r="4411" ht="25" customHeight="1"/>
    <row r="4412" ht="25" customHeight="1"/>
    <row r="4413" ht="25" customHeight="1"/>
    <row r="4414" ht="25" customHeight="1"/>
    <row r="4415" ht="25" customHeight="1"/>
    <row r="4416" ht="25" customHeight="1"/>
    <row r="4417" ht="25" customHeight="1"/>
    <row r="4418" ht="25" customHeight="1"/>
    <row r="4419" ht="25" customHeight="1"/>
    <row r="4420" ht="25" customHeight="1"/>
    <row r="4421" ht="25" customHeight="1"/>
    <row r="4422" ht="25" customHeight="1"/>
    <row r="4423" ht="25" customHeight="1"/>
    <row r="4424" ht="25" customHeight="1"/>
    <row r="4425" ht="25" customHeight="1"/>
    <row r="4426" ht="25" customHeight="1"/>
    <row r="4427" ht="25" customHeight="1"/>
    <row r="4428" ht="25" customHeight="1"/>
    <row r="4429" ht="25" customHeight="1"/>
    <row r="4430" ht="25" customHeight="1"/>
    <row r="4431" ht="25" customHeight="1"/>
    <row r="4432" ht="25" customHeight="1"/>
    <row r="4433" ht="25" customHeight="1"/>
    <row r="4434" ht="25" customHeight="1"/>
    <row r="4435" ht="25" customHeight="1"/>
    <row r="4436" ht="25" customHeight="1"/>
    <row r="4437" ht="25" customHeight="1"/>
    <row r="4438" ht="25" customHeight="1"/>
    <row r="4439" ht="25" customHeight="1"/>
    <row r="4440" ht="25" customHeight="1"/>
    <row r="4441" ht="25" customHeight="1"/>
    <row r="4442" ht="25" customHeight="1"/>
    <row r="4443" ht="25" customHeight="1"/>
    <row r="4444" ht="25" customHeight="1"/>
    <row r="4445" ht="25" customHeight="1"/>
    <row r="4446" ht="25" customHeight="1"/>
    <row r="4447" ht="25" customHeight="1"/>
    <row r="4448" ht="25" customHeight="1"/>
    <row r="4449" ht="25" customHeight="1"/>
    <row r="4450" ht="25" customHeight="1"/>
    <row r="4451" ht="25" customHeight="1"/>
    <row r="4452" ht="25" customHeight="1"/>
    <row r="4453" ht="25" customHeight="1"/>
    <row r="4454" ht="25" customHeight="1"/>
    <row r="4455" ht="25" customHeight="1"/>
    <row r="4456" ht="25" customHeight="1"/>
    <row r="4457" ht="25" customHeight="1"/>
    <row r="4458" ht="25" customHeight="1"/>
    <row r="4459" ht="25" customHeight="1"/>
    <row r="4460" ht="25" customHeight="1"/>
    <row r="4461" ht="25" customHeight="1"/>
    <row r="4462" ht="25" customHeight="1"/>
    <row r="4463" ht="25" customHeight="1"/>
    <row r="4464" ht="25" customHeight="1"/>
    <row r="4465" ht="25" customHeight="1"/>
    <row r="4466" ht="25" customHeight="1"/>
    <row r="4467" ht="25" customHeight="1"/>
    <row r="4468" ht="25" customHeight="1"/>
    <row r="4469" ht="25" customHeight="1"/>
    <row r="4470" ht="25" customHeight="1"/>
    <row r="4471" ht="25" customHeight="1"/>
    <row r="4472" ht="25" customHeight="1"/>
    <row r="4473" ht="25" customHeight="1"/>
    <row r="4474" ht="25" customHeight="1"/>
    <row r="4475" ht="25" customHeight="1"/>
    <row r="4476" ht="25" customHeight="1"/>
    <row r="4477" ht="25" customHeight="1"/>
    <row r="4478" ht="25" customHeight="1"/>
    <row r="4479" ht="25" customHeight="1"/>
    <row r="4480" ht="25" customHeight="1"/>
    <row r="4481" ht="25" customHeight="1"/>
    <row r="4482" ht="25" customHeight="1"/>
    <row r="4483" ht="25" customHeight="1"/>
    <row r="4484" ht="25" customHeight="1"/>
    <row r="4485" ht="25" customHeight="1"/>
    <row r="4486" ht="25" customHeight="1"/>
    <row r="4487" ht="25" customHeight="1"/>
    <row r="4488" ht="25" customHeight="1"/>
    <row r="4489" ht="25" customHeight="1"/>
    <row r="4490" ht="25" customHeight="1"/>
    <row r="4491" ht="25" customHeight="1"/>
    <row r="4492" ht="25" customHeight="1"/>
    <row r="4493" ht="25" customHeight="1"/>
    <row r="4494" ht="25" customHeight="1"/>
    <row r="4495" ht="25" customHeight="1"/>
    <row r="4496" ht="25" customHeight="1"/>
    <row r="4497" ht="25" customHeight="1"/>
    <row r="4498" ht="25" customHeight="1"/>
    <row r="4499" ht="25" customHeight="1"/>
    <row r="4500" ht="25" customHeight="1"/>
    <row r="4501" ht="25" customHeight="1"/>
    <row r="4502" ht="25" customHeight="1"/>
    <row r="4503" ht="25" customHeight="1"/>
    <row r="4504" ht="25" customHeight="1"/>
    <row r="4505" ht="25" customHeight="1"/>
    <row r="4506" ht="25" customHeight="1"/>
    <row r="4507" ht="25" customHeight="1"/>
    <row r="4508" ht="25" customHeight="1"/>
    <row r="4509" ht="25" customHeight="1"/>
    <row r="4510" ht="25" customHeight="1"/>
    <row r="4511" ht="25" customHeight="1"/>
    <row r="4512" ht="25" customHeight="1"/>
    <row r="4513" ht="25" customHeight="1"/>
    <row r="4514" ht="25" customHeight="1"/>
    <row r="4515" ht="25" customHeight="1"/>
    <row r="4516" ht="25" customHeight="1"/>
    <row r="4517" ht="25" customHeight="1"/>
    <row r="4518" ht="25" customHeight="1"/>
    <row r="4519" ht="25" customHeight="1"/>
    <row r="4520" ht="25" customHeight="1"/>
    <row r="4521" ht="25" customHeight="1"/>
    <row r="4522" ht="25" customHeight="1"/>
    <row r="4523" ht="25" customHeight="1"/>
    <row r="4524" ht="25" customHeight="1"/>
    <row r="4525" ht="25" customHeight="1"/>
    <row r="4526" ht="25" customHeight="1"/>
    <row r="4527" ht="25" customHeight="1"/>
    <row r="4528" ht="25" customHeight="1"/>
    <row r="4529" ht="25" customHeight="1"/>
    <row r="4530" ht="25" customHeight="1"/>
    <row r="4531" ht="25" customHeight="1"/>
    <row r="4532" ht="25" customHeight="1"/>
    <row r="4533" ht="25" customHeight="1"/>
    <row r="4534" ht="25" customHeight="1"/>
    <row r="4535" ht="25" customHeight="1"/>
    <row r="4536" ht="25" customHeight="1"/>
    <row r="4537" ht="25" customHeight="1"/>
    <row r="4538" ht="25" customHeight="1"/>
    <row r="4539" ht="25" customHeight="1"/>
    <row r="4540" ht="25" customHeight="1"/>
    <row r="4541" ht="25" customHeight="1"/>
    <row r="4542" ht="25" customHeight="1"/>
    <row r="4543" ht="25" customHeight="1"/>
    <row r="4544" ht="25" customHeight="1"/>
    <row r="4545" ht="25" customHeight="1"/>
    <row r="4546" ht="25" customHeight="1"/>
    <row r="4547" ht="25" customHeight="1"/>
    <row r="4548" ht="25" customHeight="1"/>
    <row r="4549" ht="25" customHeight="1"/>
    <row r="4550" ht="25" customHeight="1"/>
    <row r="4551" ht="25" customHeight="1"/>
    <row r="4552" ht="25" customHeight="1"/>
    <row r="4553" ht="25" customHeight="1"/>
    <row r="4554" ht="25" customHeight="1"/>
    <row r="4555" ht="25" customHeight="1"/>
    <row r="4556" ht="25" customHeight="1"/>
    <row r="4557" ht="25" customHeight="1"/>
    <row r="4558" ht="25" customHeight="1"/>
    <row r="4559" ht="25" customHeight="1"/>
    <row r="4560" ht="25" customHeight="1"/>
    <row r="4561" ht="25" customHeight="1"/>
    <row r="4562" ht="25" customHeight="1"/>
    <row r="4563" ht="25" customHeight="1"/>
    <row r="4564" ht="25" customHeight="1"/>
    <row r="4565" ht="25" customHeight="1"/>
    <row r="4566" ht="25" customHeight="1"/>
    <row r="4567" ht="25" customHeight="1"/>
    <row r="4568" ht="25" customHeight="1"/>
    <row r="4569" ht="25" customHeight="1"/>
    <row r="4570" ht="25" customHeight="1"/>
    <row r="4571" ht="25" customHeight="1"/>
    <row r="4572" ht="25" customHeight="1"/>
    <row r="4573" ht="25" customHeight="1"/>
    <row r="4574" ht="25" customHeight="1"/>
    <row r="4575" ht="25" customHeight="1"/>
    <row r="4576" ht="25" customHeight="1"/>
    <row r="4577" ht="25" customHeight="1"/>
    <row r="4578" ht="25" customHeight="1"/>
    <row r="4579" ht="25" customHeight="1"/>
    <row r="4580" ht="25" customHeight="1"/>
    <row r="4581" ht="25" customHeight="1"/>
    <row r="4582" ht="25" customHeight="1"/>
    <row r="4583" ht="25" customHeight="1"/>
    <row r="4584" ht="25" customHeight="1"/>
    <row r="4585" ht="25" customHeight="1"/>
    <row r="4586" ht="25" customHeight="1"/>
    <row r="4587" ht="25" customHeight="1"/>
    <row r="4588" ht="25" customHeight="1"/>
    <row r="4589" ht="25" customHeight="1"/>
    <row r="4590" ht="25" customHeight="1"/>
    <row r="4591" ht="25" customHeight="1"/>
    <row r="4592" ht="25" customHeight="1"/>
    <row r="4593" ht="25" customHeight="1"/>
    <row r="4594" ht="25" customHeight="1"/>
    <row r="4595" ht="25" customHeight="1"/>
    <row r="4596" ht="25" customHeight="1"/>
    <row r="4597" ht="25" customHeight="1"/>
    <row r="4598" ht="25" customHeight="1"/>
    <row r="4599" ht="25" customHeight="1"/>
    <row r="4600" ht="25" customHeight="1"/>
    <row r="4601" ht="25" customHeight="1"/>
    <row r="4602" ht="25" customHeight="1"/>
    <row r="4603" ht="25" customHeight="1"/>
    <row r="4604" ht="25" customHeight="1"/>
    <row r="4605" ht="25" customHeight="1"/>
    <row r="4606" ht="25" customHeight="1"/>
    <row r="4607" ht="25" customHeight="1"/>
    <row r="4608" ht="25" customHeight="1"/>
    <row r="4609" ht="25" customHeight="1"/>
    <row r="4610" ht="25" customHeight="1"/>
    <row r="4611" ht="25" customHeight="1"/>
    <row r="4612" ht="25" customHeight="1"/>
    <row r="4613" ht="25" customHeight="1"/>
    <row r="4614" ht="25" customHeight="1"/>
    <row r="4615" ht="25" customHeight="1"/>
    <row r="4616" ht="25" customHeight="1"/>
    <row r="4617" ht="25" customHeight="1"/>
    <row r="4618" ht="25" customHeight="1"/>
    <row r="4619" ht="25" customHeight="1"/>
    <row r="4620" ht="25" customHeight="1"/>
    <row r="4621" ht="25" customHeight="1"/>
    <row r="4622" ht="25" customHeight="1"/>
    <row r="4623" ht="25" customHeight="1"/>
    <row r="4624" ht="25" customHeight="1"/>
    <row r="4625" ht="25" customHeight="1"/>
    <row r="4626" ht="25" customHeight="1"/>
    <row r="4627" ht="25" customHeight="1"/>
    <row r="4628" ht="25" customHeight="1"/>
    <row r="4629" ht="25" customHeight="1"/>
    <row r="4630" ht="25" customHeight="1"/>
    <row r="4631" ht="25" customHeight="1"/>
    <row r="4632" ht="25" customHeight="1"/>
    <row r="4633" ht="25" customHeight="1"/>
    <row r="4634" ht="25" customHeight="1"/>
    <row r="4635" ht="25" customHeight="1"/>
    <row r="4636" ht="25" customHeight="1"/>
    <row r="4637" ht="25" customHeight="1"/>
    <row r="4638" ht="25" customHeight="1"/>
    <row r="4639" ht="25" customHeight="1"/>
    <row r="4640" ht="25" customHeight="1"/>
    <row r="4641" ht="25" customHeight="1"/>
    <row r="4642" ht="25" customHeight="1"/>
    <row r="4643" ht="25" customHeight="1"/>
    <row r="4644" ht="25" customHeight="1"/>
    <row r="4645" ht="25" customHeight="1"/>
    <row r="4646" ht="25" customHeight="1"/>
    <row r="4647" ht="25" customHeight="1"/>
    <row r="4648" ht="25" customHeight="1"/>
    <row r="4649" ht="25" customHeight="1"/>
    <row r="4650" ht="25" customHeight="1"/>
    <row r="4651" ht="25" customHeight="1"/>
    <row r="4652" ht="25" customHeight="1"/>
    <row r="4653" ht="25" customHeight="1"/>
    <row r="4654" ht="25" customHeight="1"/>
    <row r="4655" ht="25" customHeight="1"/>
    <row r="4656" ht="25" customHeight="1"/>
    <row r="4657" ht="25" customHeight="1"/>
    <row r="4658" ht="25" customHeight="1"/>
    <row r="4659" ht="25" customHeight="1"/>
    <row r="4660" ht="25" customHeight="1"/>
    <row r="4661" ht="25" customHeight="1"/>
    <row r="4662" ht="25" customHeight="1"/>
    <row r="4663" ht="25" customHeight="1"/>
    <row r="4664" ht="25" customHeight="1"/>
    <row r="4665" ht="25" customHeight="1"/>
    <row r="4666" ht="25" customHeight="1"/>
    <row r="4667" ht="25" customHeight="1"/>
    <row r="4668" ht="25" customHeight="1"/>
    <row r="4669" ht="25" customHeight="1"/>
    <row r="4670" ht="25" customHeight="1"/>
    <row r="4671" ht="25" customHeight="1"/>
    <row r="4672" ht="25" customHeight="1"/>
    <row r="4673" ht="25" customHeight="1"/>
    <row r="4674" ht="25" customHeight="1"/>
    <row r="4675" ht="25" customHeight="1"/>
    <row r="4676" ht="25" customHeight="1"/>
    <row r="4677" ht="25" customHeight="1"/>
    <row r="4678" ht="25" customHeight="1"/>
    <row r="4679" ht="25" customHeight="1"/>
    <row r="4680" ht="25" customHeight="1"/>
    <row r="4681" ht="25" customHeight="1"/>
    <row r="4682" ht="25" customHeight="1"/>
    <row r="4683" ht="25" customHeight="1"/>
    <row r="4684" ht="25" customHeight="1"/>
    <row r="4685" ht="25" customHeight="1"/>
    <row r="4686" ht="25" customHeight="1"/>
    <row r="4687" ht="25" customHeight="1"/>
    <row r="4688" ht="25" customHeight="1"/>
    <row r="4689" ht="25" customHeight="1"/>
    <row r="4690" ht="25" customHeight="1"/>
    <row r="4691" ht="25" customHeight="1"/>
    <row r="4692" ht="25" customHeight="1"/>
    <row r="4693" ht="25" customHeight="1"/>
    <row r="4694" ht="25" customHeight="1"/>
    <row r="4695" ht="25" customHeight="1"/>
    <row r="4696" ht="25" customHeight="1"/>
    <row r="4697" ht="25" customHeight="1"/>
    <row r="4698" ht="25" customHeight="1"/>
    <row r="4699" ht="25" customHeight="1"/>
    <row r="4700" ht="25" customHeight="1"/>
    <row r="4701" ht="25" customHeight="1"/>
    <row r="4702" ht="25" customHeight="1"/>
    <row r="4703" ht="25" customHeight="1"/>
    <row r="4704" ht="25" customHeight="1"/>
    <row r="4705" ht="25" customHeight="1"/>
    <row r="4706" ht="25" customHeight="1"/>
    <row r="4707" ht="25" customHeight="1"/>
    <row r="4708" ht="25" customHeight="1"/>
    <row r="4709" ht="25" customHeight="1"/>
    <row r="4710" ht="25" customHeight="1"/>
    <row r="4711" ht="25" customHeight="1"/>
    <row r="4712" ht="25" customHeight="1"/>
    <row r="4713" ht="25" customHeight="1"/>
    <row r="4714" ht="25" customHeight="1"/>
    <row r="4715" ht="25" customHeight="1"/>
    <row r="4716" ht="25" customHeight="1"/>
    <row r="4717" ht="25" customHeight="1"/>
    <row r="4718" ht="25" customHeight="1"/>
    <row r="4719" ht="25" customHeight="1"/>
    <row r="4720" ht="25" customHeight="1"/>
    <row r="4721" ht="25" customHeight="1"/>
    <row r="4722" ht="25" customHeight="1"/>
    <row r="4723" ht="25" customHeight="1"/>
    <row r="4724" ht="25" customHeight="1"/>
    <row r="4725" ht="25" customHeight="1"/>
    <row r="4726" ht="25" customHeight="1"/>
    <row r="4727" ht="25" customHeight="1"/>
    <row r="4728" ht="25" customHeight="1"/>
    <row r="4729" ht="25" customHeight="1"/>
    <row r="4730" ht="25" customHeight="1"/>
    <row r="4731" ht="25" customHeight="1"/>
    <row r="4732" ht="25" customHeight="1"/>
    <row r="4733" ht="25" customHeight="1"/>
    <row r="4734" ht="25" customHeight="1"/>
    <row r="4735" ht="25" customHeight="1"/>
    <row r="4736" ht="25" customHeight="1"/>
    <row r="4737" ht="25" customHeight="1"/>
    <row r="4738" ht="25" customHeight="1"/>
    <row r="4739" ht="25" customHeight="1"/>
    <row r="4740" ht="25" customHeight="1"/>
    <row r="4741" ht="25" customHeight="1"/>
    <row r="4742" ht="25" customHeight="1"/>
    <row r="4743" ht="25" customHeight="1"/>
    <row r="4744" ht="25" customHeight="1"/>
    <row r="4745" ht="25" customHeight="1"/>
    <row r="4746" ht="25" customHeight="1"/>
    <row r="4747" ht="25" customHeight="1"/>
    <row r="4748" ht="25" customHeight="1"/>
    <row r="4749" ht="25" customHeight="1"/>
    <row r="4750" ht="25" customHeight="1"/>
    <row r="4751" ht="25" customHeight="1"/>
    <row r="4752" ht="25" customHeight="1"/>
    <row r="4753" ht="25" customHeight="1"/>
    <row r="4754" ht="25" customHeight="1"/>
    <row r="4755" ht="25" customHeight="1"/>
    <row r="4756" ht="25" customHeight="1"/>
    <row r="4757" ht="25" customHeight="1"/>
    <row r="4758" ht="25" customHeight="1"/>
    <row r="4759" ht="25" customHeight="1"/>
    <row r="4760" ht="25" customHeight="1"/>
    <row r="4761" ht="25" customHeight="1"/>
    <row r="4762" ht="25" customHeight="1"/>
    <row r="4763" ht="25" customHeight="1"/>
    <row r="4764" ht="25" customHeight="1"/>
    <row r="4765" ht="25" customHeight="1"/>
    <row r="4766" ht="25" customHeight="1"/>
    <row r="4767" ht="25" customHeight="1"/>
    <row r="4768" ht="25" customHeight="1"/>
    <row r="4769" ht="25" customHeight="1"/>
    <row r="4770" ht="25" customHeight="1"/>
    <row r="4771" ht="25" customHeight="1"/>
    <row r="4772" ht="25" customHeight="1"/>
    <row r="4773" ht="25" customHeight="1"/>
    <row r="4774" ht="25" customHeight="1"/>
    <row r="4775" ht="25" customHeight="1"/>
    <row r="4776" ht="25" customHeight="1"/>
    <row r="4777" ht="25" customHeight="1"/>
    <row r="4778" ht="25" customHeight="1"/>
    <row r="4779" ht="25" customHeight="1"/>
    <row r="4780" ht="25" customHeight="1"/>
    <row r="4781" ht="25" customHeight="1"/>
    <row r="4782" ht="25" customHeight="1"/>
    <row r="4783" ht="25" customHeight="1"/>
    <row r="4784" ht="25" customHeight="1"/>
    <row r="4785" ht="25" customHeight="1"/>
    <row r="4786" ht="25" customHeight="1"/>
    <row r="4787" ht="25" customHeight="1"/>
    <row r="4788" ht="25" customHeight="1"/>
    <row r="4789" ht="25" customHeight="1"/>
    <row r="4790" ht="25" customHeight="1"/>
    <row r="4791" ht="25" customHeight="1"/>
    <row r="4792" ht="25" customHeight="1"/>
    <row r="4793" ht="25" customHeight="1"/>
    <row r="4794" ht="25" customHeight="1"/>
    <row r="4795" ht="25" customHeight="1"/>
    <row r="4796" ht="25" customHeight="1"/>
    <row r="4797" ht="25" customHeight="1"/>
    <row r="4798" ht="25" customHeight="1"/>
    <row r="4799" ht="25" customHeight="1"/>
    <row r="4800" ht="25" customHeight="1"/>
    <row r="4801" ht="25" customHeight="1"/>
    <row r="4802" ht="25" customHeight="1"/>
    <row r="4803" ht="25" customHeight="1"/>
    <row r="4804" ht="25" customHeight="1"/>
    <row r="4805" ht="25" customHeight="1"/>
    <row r="4806" ht="25" customHeight="1"/>
    <row r="4807" ht="25" customHeight="1"/>
    <row r="4808" ht="25" customHeight="1"/>
    <row r="4809" ht="25" customHeight="1"/>
    <row r="4810" ht="25" customHeight="1"/>
    <row r="4811" ht="25" customHeight="1"/>
    <row r="4812" ht="25" customHeight="1"/>
    <row r="4813" ht="25" customHeight="1"/>
    <row r="4814" ht="25" customHeight="1"/>
    <row r="4815" ht="25" customHeight="1"/>
    <row r="4816" ht="25" customHeight="1"/>
    <row r="4817" ht="25" customHeight="1"/>
    <row r="4818" ht="25" customHeight="1"/>
    <row r="4819" ht="25" customHeight="1"/>
    <row r="4820" ht="25" customHeight="1"/>
    <row r="4821" ht="25" customHeight="1"/>
    <row r="4822" ht="25" customHeight="1"/>
    <row r="4823" ht="25" customHeight="1"/>
    <row r="4824" ht="25" customHeight="1"/>
    <row r="4825" ht="25" customHeight="1"/>
    <row r="4826" ht="25" customHeight="1"/>
    <row r="4827" ht="25" customHeight="1"/>
    <row r="4828" ht="25" customHeight="1"/>
    <row r="4829" ht="25" customHeight="1"/>
    <row r="4830" ht="25" customHeight="1"/>
    <row r="4831" ht="25" customHeight="1"/>
    <row r="4832" ht="25" customHeight="1"/>
    <row r="4833" ht="25" customHeight="1"/>
    <row r="4834" ht="25" customHeight="1"/>
    <row r="4835" ht="25" customHeight="1"/>
    <row r="4836" ht="25" customHeight="1"/>
    <row r="4837" ht="25" customHeight="1"/>
    <row r="4838" ht="25" customHeight="1"/>
    <row r="4839" ht="25" customHeight="1"/>
    <row r="4840" ht="25" customHeight="1"/>
    <row r="4841" ht="25" customHeight="1"/>
    <row r="4842" ht="25" customHeight="1"/>
    <row r="4843" ht="25" customHeight="1"/>
    <row r="4844" ht="25" customHeight="1"/>
    <row r="4845" ht="25" customHeight="1"/>
    <row r="4846" ht="25" customHeight="1"/>
    <row r="4847" ht="25" customHeight="1"/>
    <row r="4848" ht="25" customHeight="1"/>
    <row r="4849" ht="25" customHeight="1"/>
    <row r="4850" ht="25" customHeight="1"/>
    <row r="4851" ht="25" customHeight="1"/>
    <row r="4852" ht="25" customHeight="1"/>
    <row r="4853" ht="25" customHeight="1"/>
    <row r="4854" ht="25" customHeight="1"/>
    <row r="4855" ht="25" customHeight="1"/>
    <row r="4856" ht="25" customHeight="1"/>
    <row r="4857" ht="25" customHeight="1"/>
    <row r="4858" ht="25" customHeight="1"/>
    <row r="4859" ht="25" customHeight="1"/>
    <row r="4860" ht="25" customHeight="1"/>
    <row r="4861" ht="25" customHeight="1"/>
    <row r="4862" ht="25" customHeight="1"/>
    <row r="4863" ht="25" customHeight="1"/>
    <row r="4864" ht="25" customHeight="1"/>
    <row r="4865" ht="25" customHeight="1"/>
    <row r="4866" ht="25" customHeight="1"/>
    <row r="4867" ht="25" customHeight="1"/>
    <row r="4868" ht="25" customHeight="1"/>
    <row r="4869" ht="25" customHeight="1"/>
    <row r="4870" ht="25" customHeight="1"/>
    <row r="4871" ht="25" customHeight="1"/>
    <row r="4872" ht="25" customHeight="1"/>
    <row r="4873" ht="25" customHeight="1"/>
    <row r="4874" ht="25" customHeight="1"/>
    <row r="4875" ht="25" customHeight="1"/>
    <row r="4876" ht="25" customHeight="1"/>
    <row r="4877" ht="25" customHeight="1"/>
    <row r="4878" ht="25" customHeight="1"/>
    <row r="4879" ht="25" customHeight="1"/>
    <row r="4880" ht="25" customHeight="1"/>
    <row r="4881" ht="25" customHeight="1"/>
    <row r="4882" ht="25" customHeight="1"/>
    <row r="4883" ht="25" customHeight="1"/>
    <row r="4884" ht="25" customHeight="1"/>
    <row r="4885" ht="25" customHeight="1"/>
    <row r="4886" ht="25" customHeight="1"/>
    <row r="4887" ht="25" customHeight="1"/>
    <row r="4888" ht="25" customHeight="1"/>
    <row r="4889" ht="25" customHeight="1"/>
    <row r="4890" ht="25" customHeight="1"/>
    <row r="4891" ht="25" customHeight="1"/>
    <row r="4892" ht="25" customHeight="1"/>
    <row r="4893" ht="25" customHeight="1"/>
    <row r="4894" ht="25" customHeight="1"/>
    <row r="4895" ht="25" customHeight="1"/>
    <row r="4896" ht="25" customHeight="1"/>
    <row r="4897" ht="25" customHeight="1"/>
    <row r="4898" ht="25" customHeight="1"/>
    <row r="4899" ht="25" customHeight="1"/>
    <row r="4900" ht="25" customHeight="1"/>
    <row r="4901" ht="25" customHeight="1"/>
    <row r="4902" ht="25" customHeight="1"/>
    <row r="4903" ht="25" customHeight="1"/>
    <row r="4904" ht="25" customHeight="1"/>
    <row r="4905" ht="25" customHeight="1"/>
    <row r="4906" ht="25" customHeight="1"/>
    <row r="4907" ht="25" customHeight="1"/>
    <row r="4908" ht="25" customHeight="1"/>
    <row r="4909" ht="25" customHeight="1"/>
    <row r="4910" ht="25" customHeight="1"/>
    <row r="4911" ht="25" customHeight="1"/>
    <row r="4912" ht="25" customHeight="1"/>
    <row r="4913" ht="25" customHeight="1"/>
    <row r="4914" ht="25" customHeight="1"/>
    <row r="4915" ht="25" customHeight="1"/>
    <row r="4916" ht="25" customHeight="1"/>
    <row r="4917" ht="25" customHeight="1"/>
    <row r="4918" ht="25" customHeight="1"/>
    <row r="4919" ht="25" customHeight="1"/>
    <row r="4920" ht="25" customHeight="1"/>
    <row r="4921" ht="25" customHeight="1"/>
    <row r="4922" ht="25" customHeight="1"/>
    <row r="4923" ht="25" customHeight="1"/>
    <row r="4924" ht="25" customHeight="1"/>
    <row r="4925" ht="25" customHeight="1"/>
    <row r="4926" ht="25" customHeight="1"/>
    <row r="4927" ht="25" customHeight="1"/>
    <row r="4928" ht="25" customHeight="1"/>
    <row r="4929" ht="25" customHeight="1"/>
    <row r="4930" ht="25" customHeight="1"/>
    <row r="4931" ht="25" customHeight="1"/>
    <row r="4932" ht="25" customHeight="1"/>
    <row r="4933" ht="25" customHeight="1"/>
    <row r="4934" ht="25" customHeight="1"/>
    <row r="4935" ht="25" customHeight="1"/>
    <row r="4936" ht="25" customHeight="1"/>
    <row r="4937" ht="25" customHeight="1"/>
    <row r="4938" ht="25" customHeight="1"/>
    <row r="4939" ht="25" customHeight="1"/>
    <row r="4940" ht="25" customHeight="1"/>
    <row r="4941" ht="25" customHeight="1"/>
    <row r="4942" ht="25" customHeight="1"/>
    <row r="4943" ht="25" customHeight="1"/>
    <row r="4944" ht="25" customHeight="1"/>
    <row r="4945" ht="25" customHeight="1"/>
    <row r="4946" ht="25" customHeight="1"/>
    <row r="4947" ht="25" customHeight="1"/>
    <row r="4948" ht="25" customHeight="1"/>
    <row r="4949" ht="25" customHeight="1"/>
    <row r="4950" ht="25" customHeight="1"/>
    <row r="4951" ht="25" customHeight="1"/>
    <row r="4952" ht="25" customHeight="1"/>
    <row r="4953" ht="25" customHeight="1"/>
    <row r="4954" ht="25" customHeight="1"/>
    <row r="4955" ht="25" customHeight="1"/>
    <row r="4956" ht="25" customHeight="1"/>
    <row r="4957" ht="25" customHeight="1"/>
    <row r="4958" ht="25" customHeight="1"/>
    <row r="4959" ht="25" customHeight="1"/>
    <row r="4960" ht="25" customHeight="1"/>
    <row r="4961" ht="25" customHeight="1"/>
    <row r="4962" ht="25" customHeight="1"/>
    <row r="4963" ht="25" customHeight="1"/>
    <row r="4964" ht="25" customHeight="1"/>
    <row r="4965" ht="25" customHeight="1"/>
    <row r="4966" ht="25" customHeight="1"/>
    <row r="4967" ht="25" customHeight="1"/>
    <row r="4968" ht="25" customHeight="1"/>
    <row r="4969" ht="25" customHeight="1"/>
    <row r="4970" ht="25" customHeight="1"/>
    <row r="4971" ht="25" customHeight="1"/>
    <row r="4972" ht="25" customHeight="1"/>
    <row r="4973" ht="25" customHeight="1"/>
    <row r="4974" ht="25" customHeight="1"/>
    <row r="4975" ht="25" customHeight="1"/>
    <row r="4976" ht="25" customHeight="1"/>
    <row r="4977" ht="25" customHeight="1"/>
    <row r="4978" ht="25" customHeight="1"/>
    <row r="4979" ht="25" customHeight="1"/>
    <row r="4980" ht="25" customHeight="1"/>
    <row r="4981" ht="25" customHeight="1"/>
    <row r="4982" ht="25" customHeight="1"/>
    <row r="4983" ht="25" customHeight="1"/>
    <row r="4984" ht="25" customHeight="1"/>
    <row r="4985" ht="25" customHeight="1"/>
    <row r="4986" ht="25" customHeight="1"/>
    <row r="4987" ht="25" customHeight="1"/>
    <row r="4988" ht="25" customHeight="1"/>
    <row r="4989" ht="25" customHeight="1"/>
    <row r="4990" ht="25" customHeight="1"/>
    <row r="4991" ht="25" customHeight="1"/>
    <row r="4992" ht="25" customHeight="1"/>
    <row r="4993" ht="25" customHeight="1"/>
    <row r="4994" ht="25" customHeight="1"/>
    <row r="4995" ht="25" customHeight="1"/>
    <row r="4996" ht="25" customHeight="1"/>
    <row r="4997" ht="25" customHeight="1"/>
    <row r="4998" ht="25" customHeight="1"/>
    <row r="4999" ht="25" customHeight="1"/>
    <row r="5000" ht="25" customHeight="1"/>
    <row r="5001" ht="25" customHeight="1"/>
    <row r="5002" ht="25" customHeight="1"/>
    <row r="5003" ht="25" customHeight="1"/>
    <row r="5004" ht="25" customHeight="1"/>
    <row r="5005" ht="25" customHeight="1"/>
    <row r="5006" ht="25" customHeight="1"/>
    <row r="5007" ht="25" customHeight="1"/>
    <row r="5008" ht="25" customHeight="1"/>
    <row r="5009" ht="25" customHeight="1"/>
    <row r="5010" ht="25" customHeight="1"/>
    <row r="5011" ht="25" customHeight="1"/>
    <row r="5012" ht="25" customHeight="1"/>
    <row r="5013" ht="25" customHeight="1"/>
    <row r="5014" ht="25" customHeight="1"/>
    <row r="5015" ht="25" customHeight="1"/>
    <row r="5016" ht="25" customHeight="1"/>
    <row r="5017" ht="25" customHeight="1"/>
    <row r="5018" ht="25" customHeight="1"/>
    <row r="5019" ht="25" customHeight="1"/>
    <row r="5020" ht="25" customHeight="1"/>
    <row r="5021" ht="25" customHeight="1"/>
    <row r="5022" ht="25" customHeight="1"/>
    <row r="5023" ht="25" customHeight="1"/>
    <row r="5024" ht="25" customHeight="1"/>
    <row r="5025" ht="25" customHeight="1"/>
    <row r="5026" ht="25" customHeight="1"/>
    <row r="5027" ht="25" customHeight="1"/>
    <row r="5028" ht="25" customHeight="1"/>
    <row r="5029" ht="25" customHeight="1"/>
    <row r="5030" ht="25" customHeight="1"/>
    <row r="5031" ht="25" customHeight="1"/>
    <row r="5032" ht="25" customHeight="1"/>
    <row r="5033" ht="25" customHeight="1"/>
    <row r="5034" ht="25" customHeight="1"/>
    <row r="5035" ht="25" customHeight="1"/>
    <row r="5036" ht="25" customHeight="1"/>
    <row r="5037" ht="25" customHeight="1"/>
    <row r="5038" ht="25" customHeight="1"/>
    <row r="5039" ht="25" customHeight="1"/>
    <row r="5040" ht="25" customHeight="1"/>
    <row r="5041" ht="25" customHeight="1"/>
    <row r="5042" ht="25" customHeight="1"/>
    <row r="5043" ht="25" customHeight="1"/>
    <row r="5044" ht="25" customHeight="1"/>
    <row r="5045" ht="25" customHeight="1"/>
    <row r="5046" ht="25" customHeight="1"/>
    <row r="5047" ht="25" customHeight="1"/>
    <row r="5048" ht="25" customHeight="1"/>
    <row r="5049" ht="25" customHeight="1"/>
    <row r="5050" ht="25" customHeight="1"/>
    <row r="5051" ht="25" customHeight="1"/>
    <row r="5052" ht="25" customHeight="1"/>
    <row r="5053" ht="25" customHeight="1"/>
    <row r="5054" ht="25" customHeight="1"/>
    <row r="5055" ht="25" customHeight="1"/>
    <row r="5056" ht="25" customHeight="1"/>
    <row r="5057" ht="25" customHeight="1"/>
    <row r="5058" ht="25" customHeight="1"/>
    <row r="5059" ht="25" customHeight="1"/>
    <row r="5060" ht="25" customHeight="1"/>
    <row r="5061" ht="25" customHeight="1"/>
    <row r="5062" ht="25" customHeight="1"/>
    <row r="5063" ht="25" customHeight="1"/>
    <row r="5064" ht="25" customHeight="1"/>
    <row r="5065" ht="25" customHeight="1"/>
    <row r="5066" ht="25" customHeight="1"/>
    <row r="5067" ht="25" customHeight="1"/>
    <row r="5068" ht="25" customHeight="1"/>
    <row r="5069" ht="25" customHeight="1"/>
    <row r="5070" ht="25" customHeight="1"/>
    <row r="5071" ht="25" customHeight="1"/>
    <row r="5072" ht="25" customHeight="1"/>
    <row r="5073" ht="25" customHeight="1"/>
    <row r="5074" ht="25" customHeight="1"/>
    <row r="5075" ht="25" customHeight="1"/>
    <row r="5076" ht="25" customHeight="1"/>
    <row r="5077" ht="25" customHeight="1"/>
    <row r="5078" ht="25" customHeight="1"/>
    <row r="5079" ht="25" customHeight="1"/>
    <row r="5080" ht="25" customHeight="1"/>
    <row r="5081" ht="25" customHeight="1"/>
    <row r="5082" ht="25" customHeight="1"/>
    <row r="5083" ht="25" customHeight="1"/>
    <row r="5084" ht="25" customHeight="1"/>
    <row r="5085" ht="25" customHeight="1"/>
    <row r="5086" ht="25" customHeight="1"/>
    <row r="5087" ht="25" customHeight="1"/>
    <row r="5088" ht="25" customHeight="1"/>
    <row r="5089" ht="25" customHeight="1"/>
    <row r="5090" ht="25" customHeight="1"/>
    <row r="5091" ht="25" customHeight="1"/>
    <row r="5092" ht="25" customHeight="1"/>
    <row r="5093" ht="25" customHeight="1"/>
    <row r="5094" ht="25" customHeight="1"/>
    <row r="5095" ht="25" customHeight="1"/>
    <row r="5096" ht="25" customHeight="1"/>
    <row r="5097" ht="25" customHeight="1"/>
    <row r="5098" ht="25" customHeight="1"/>
    <row r="5099" ht="25" customHeight="1"/>
    <row r="5100" ht="25" customHeight="1"/>
    <row r="5101" ht="25" customHeight="1"/>
    <row r="5102" ht="25" customHeight="1"/>
    <row r="5103" ht="25" customHeight="1"/>
    <row r="5104" ht="25" customHeight="1"/>
    <row r="5105" ht="25" customHeight="1"/>
    <row r="5106" ht="25" customHeight="1"/>
    <row r="5107" ht="25" customHeight="1"/>
    <row r="5108" ht="25" customHeight="1"/>
    <row r="5109" ht="25" customHeight="1"/>
    <row r="5110" ht="25" customHeight="1"/>
    <row r="5111" ht="25" customHeight="1"/>
    <row r="5112" ht="25" customHeight="1"/>
    <row r="5113" ht="25" customHeight="1"/>
    <row r="5114" ht="25" customHeight="1"/>
    <row r="5115" ht="25" customHeight="1"/>
    <row r="5116" ht="25" customHeight="1"/>
    <row r="5117" ht="25" customHeight="1"/>
    <row r="5118" ht="25" customHeight="1"/>
    <row r="5119" ht="25" customHeight="1"/>
    <row r="5120" ht="25" customHeight="1"/>
    <row r="5121" ht="25" customHeight="1"/>
    <row r="5122" ht="25" customHeight="1"/>
    <row r="5123" ht="25" customHeight="1"/>
    <row r="5124" ht="25" customHeight="1"/>
    <row r="5125" ht="25" customHeight="1"/>
    <row r="5126" ht="25" customHeight="1"/>
    <row r="5127" ht="25" customHeight="1"/>
    <row r="5128" ht="25" customHeight="1"/>
    <row r="5129" ht="25" customHeight="1"/>
    <row r="5130" ht="25" customHeight="1"/>
    <row r="5131" ht="25" customHeight="1"/>
    <row r="5132" ht="25" customHeight="1"/>
    <row r="5133" ht="25" customHeight="1"/>
    <row r="5134" ht="25" customHeight="1"/>
    <row r="5135" ht="25" customHeight="1"/>
    <row r="5136" ht="25" customHeight="1"/>
    <row r="5137" ht="25" customHeight="1"/>
    <row r="5138" ht="25" customHeight="1"/>
    <row r="5139" ht="25" customHeight="1"/>
    <row r="5140" ht="25" customHeight="1"/>
    <row r="5141" ht="25" customHeight="1"/>
    <row r="5142" ht="25" customHeight="1"/>
    <row r="5143" ht="25" customHeight="1"/>
    <row r="5144" ht="25" customHeight="1"/>
    <row r="5145" ht="25" customHeight="1"/>
    <row r="5146" ht="25" customHeight="1"/>
    <row r="5147" ht="25" customHeight="1"/>
    <row r="5148" ht="25" customHeight="1"/>
    <row r="5149" ht="25" customHeight="1"/>
    <row r="5150" ht="25" customHeight="1"/>
    <row r="5151" ht="25" customHeight="1"/>
    <row r="5152" ht="25" customHeight="1"/>
    <row r="5153" ht="25" customHeight="1"/>
    <row r="5154" ht="25" customHeight="1"/>
    <row r="5155" ht="25" customHeight="1"/>
    <row r="5156" ht="25" customHeight="1"/>
    <row r="5157" ht="25" customHeight="1"/>
    <row r="5158" ht="25" customHeight="1"/>
    <row r="5159" ht="25" customHeight="1"/>
    <row r="5160" ht="25" customHeight="1"/>
    <row r="5161" ht="25" customHeight="1"/>
    <row r="5162" ht="25" customHeight="1"/>
    <row r="5163" ht="25" customHeight="1"/>
    <row r="5164" ht="25" customHeight="1"/>
    <row r="5165" ht="25" customHeight="1"/>
    <row r="5166" ht="25" customHeight="1"/>
    <row r="5167" ht="25" customHeight="1"/>
    <row r="5168" ht="25" customHeight="1"/>
    <row r="5169" ht="25" customHeight="1"/>
    <row r="5170" ht="25" customHeight="1"/>
    <row r="5171" ht="25" customHeight="1"/>
    <row r="5172" ht="25" customHeight="1"/>
    <row r="5173" ht="25" customHeight="1"/>
    <row r="5174" ht="25" customHeight="1"/>
    <row r="5175" ht="25" customHeight="1"/>
    <row r="5176" ht="25" customHeight="1"/>
    <row r="5177" ht="25" customHeight="1"/>
    <row r="5178" ht="25" customHeight="1"/>
    <row r="5179" ht="25" customHeight="1"/>
    <row r="5180" ht="25" customHeight="1"/>
    <row r="5181" ht="25" customHeight="1"/>
    <row r="5182" ht="25" customHeight="1"/>
    <row r="5183" ht="25" customHeight="1"/>
    <row r="5184" ht="25" customHeight="1"/>
    <row r="5185" ht="25" customHeight="1"/>
    <row r="5186" ht="25" customHeight="1"/>
    <row r="5187" ht="25" customHeight="1"/>
    <row r="5188" ht="25" customHeight="1"/>
    <row r="5189" ht="25" customHeight="1"/>
    <row r="5190" ht="25" customHeight="1"/>
    <row r="5191" ht="25" customHeight="1"/>
    <row r="5192" ht="25" customHeight="1"/>
    <row r="5193" ht="25" customHeight="1"/>
    <row r="5194" ht="25" customHeight="1"/>
    <row r="5195" ht="25" customHeight="1"/>
    <row r="5196" ht="25" customHeight="1"/>
    <row r="5197" ht="25" customHeight="1"/>
    <row r="5198" ht="25" customHeight="1"/>
    <row r="5199" ht="25" customHeight="1"/>
    <row r="5200" ht="25" customHeight="1"/>
    <row r="5201" ht="25" customHeight="1"/>
    <row r="5202" ht="25" customHeight="1"/>
    <row r="5203" ht="25" customHeight="1"/>
    <row r="5204" ht="25" customHeight="1"/>
    <row r="5205" ht="25" customHeight="1"/>
    <row r="5206" ht="25" customHeight="1"/>
    <row r="5207" ht="25" customHeight="1"/>
    <row r="5208" ht="25" customHeight="1"/>
    <row r="5209" ht="25" customHeight="1"/>
    <row r="5210" ht="25" customHeight="1"/>
    <row r="5211" ht="25" customHeight="1"/>
    <row r="5212" ht="25" customHeight="1"/>
    <row r="5213" ht="25" customHeight="1"/>
    <row r="5214" ht="25" customHeight="1"/>
    <row r="5215" ht="25" customHeight="1"/>
    <row r="5216" ht="25" customHeight="1"/>
    <row r="5217" ht="25" customHeight="1"/>
    <row r="5218" ht="25" customHeight="1"/>
    <row r="5219" ht="25" customHeight="1"/>
    <row r="5220" ht="25" customHeight="1"/>
    <row r="5221" ht="25" customHeight="1"/>
    <row r="5222" ht="25" customHeight="1"/>
    <row r="5223" ht="25" customHeight="1"/>
    <row r="5224" ht="25" customHeight="1"/>
    <row r="5225" ht="25" customHeight="1"/>
    <row r="5226" ht="25" customHeight="1"/>
    <row r="5227" ht="25" customHeight="1"/>
    <row r="5228" ht="25" customHeight="1"/>
    <row r="5229" ht="25" customHeight="1"/>
    <row r="5230" ht="25" customHeight="1"/>
    <row r="5231" ht="25" customHeight="1"/>
    <row r="5232" ht="25" customHeight="1"/>
    <row r="5233" ht="25" customHeight="1"/>
    <row r="5234" ht="25" customHeight="1"/>
    <row r="5235" ht="25" customHeight="1"/>
    <row r="5236" ht="25" customHeight="1"/>
    <row r="5237" ht="25" customHeight="1"/>
    <row r="5238" ht="25" customHeight="1"/>
    <row r="5239" ht="25" customHeight="1"/>
    <row r="5240" ht="25" customHeight="1"/>
    <row r="5241" ht="25" customHeight="1"/>
    <row r="5242" ht="25" customHeight="1"/>
    <row r="5243" ht="25" customHeight="1"/>
    <row r="5244" ht="25" customHeight="1"/>
    <row r="5245" ht="25" customHeight="1"/>
    <row r="5246" ht="25" customHeight="1"/>
    <row r="5247" ht="25" customHeight="1"/>
    <row r="5248" ht="25" customHeight="1"/>
    <row r="5249" ht="25" customHeight="1"/>
    <row r="5250" ht="25" customHeight="1"/>
    <row r="5251" ht="25" customHeight="1"/>
    <row r="5252" ht="25" customHeight="1"/>
    <row r="5253" ht="25" customHeight="1"/>
    <row r="5254" ht="25" customHeight="1"/>
    <row r="5255" ht="25" customHeight="1"/>
    <row r="5256" ht="25" customHeight="1"/>
    <row r="5257" ht="25" customHeight="1"/>
    <row r="5258" ht="25" customHeight="1"/>
    <row r="5259" ht="25" customHeight="1"/>
    <row r="5260" ht="25" customHeight="1"/>
    <row r="5261" ht="25" customHeight="1"/>
    <row r="5262" ht="25" customHeight="1"/>
    <row r="5263" ht="25" customHeight="1"/>
    <row r="5264" ht="25" customHeight="1"/>
    <row r="5265" ht="25" customHeight="1"/>
    <row r="5266" ht="25" customHeight="1"/>
    <row r="5267" ht="25" customHeight="1"/>
    <row r="5268" ht="25" customHeight="1"/>
    <row r="5269" ht="25" customHeight="1"/>
    <row r="5270" ht="25" customHeight="1"/>
    <row r="5271" ht="25" customHeight="1"/>
    <row r="5272" ht="25" customHeight="1"/>
    <row r="5273" ht="25" customHeight="1"/>
    <row r="5274" ht="25" customHeight="1"/>
    <row r="5275" ht="25" customHeight="1"/>
    <row r="5276" ht="25" customHeight="1"/>
    <row r="5277" ht="25" customHeight="1"/>
    <row r="5278" ht="25" customHeight="1"/>
    <row r="5279" ht="25" customHeight="1"/>
    <row r="5280" ht="25" customHeight="1"/>
    <row r="5281" ht="25" customHeight="1"/>
    <row r="5282" ht="25" customHeight="1"/>
    <row r="5283" ht="25" customHeight="1"/>
    <row r="5284" ht="25" customHeight="1"/>
    <row r="5285" ht="25" customHeight="1"/>
    <row r="5286" ht="25" customHeight="1"/>
    <row r="5287" ht="25" customHeight="1"/>
    <row r="5288" ht="25" customHeight="1"/>
    <row r="5289" ht="25" customHeight="1"/>
    <row r="5290" ht="25" customHeight="1"/>
    <row r="5291" ht="25" customHeight="1"/>
    <row r="5292" ht="25" customHeight="1"/>
    <row r="5293" ht="25" customHeight="1"/>
    <row r="5294" ht="25" customHeight="1"/>
    <row r="5295" ht="25" customHeight="1"/>
    <row r="5296" ht="25" customHeight="1"/>
    <row r="5297" ht="25" customHeight="1"/>
    <row r="5298" ht="25" customHeight="1"/>
    <row r="5299" ht="25" customHeight="1"/>
    <row r="5300" ht="25" customHeight="1"/>
    <row r="5301" ht="25" customHeight="1"/>
    <row r="5302" ht="25" customHeight="1"/>
    <row r="5303" ht="25" customHeight="1"/>
    <row r="5304" ht="25" customHeight="1"/>
    <row r="5305" ht="25" customHeight="1"/>
    <row r="5306" ht="25" customHeight="1"/>
    <row r="5307" ht="25" customHeight="1"/>
    <row r="5308" ht="25" customHeight="1"/>
    <row r="5309" ht="25" customHeight="1"/>
    <row r="5310" ht="25" customHeight="1"/>
    <row r="5311" ht="25" customHeight="1"/>
    <row r="5312" ht="25" customHeight="1"/>
    <row r="5313" ht="25" customHeight="1"/>
    <row r="5314" ht="25" customHeight="1"/>
    <row r="5315" ht="25" customHeight="1"/>
    <row r="5316" ht="25" customHeight="1"/>
    <row r="5317" ht="25" customHeight="1"/>
    <row r="5318" ht="25" customHeight="1"/>
    <row r="5319" ht="25" customHeight="1"/>
    <row r="5320" ht="25" customHeight="1"/>
    <row r="5321" ht="25" customHeight="1"/>
    <row r="5322" ht="25" customHeight="1"/>
    <row r="5323" ht="25" customHeight="1"/>
    <row r="5324" ht="25" customHeight="1"/>
    <row r="5325" ht="25" customHeight="1"/>
    <row r="5326" ht="25" customHeight="1"/>
    <row r="5327" ht="25" customHeight="1"/>
    <row r="5328" ht="25" customHeight="1"/>
    <row r="5329" ht="25" customHeight="1"/>
    <row r="5330" ht="25" customHeight="1"/>
    <row r="5331" ht="25" customHeight="1"/>
    <row r="5332" ht="25" customHeight="1"/>
    <row r="5333" ht="25" customHeight="1"/>
    <row r="5334" ht="25" customHeight="1"/>
    <row r="5335" ht="25" customHeight="1"/>
    <row r="5336" ht="25" customHeight="1"/>
    <row r="5337" ht="25" customHeight="1"/>
    <row r="5338" ht="25" customHeight="1"/>
    <row r="5339" ht="25" customHeight="1"/>
    <row r="5340" ht="25" customHeight="1"/>
    <row r="5341" ht="25" customHeight="1"/>
    <row r="5342" ht="25" customHeight="1"/>
    <row r="5343" ht="25" customHeight="1"/>
    <row r="5344" ht="25" customHeight="1"/>
    <row r="5345" ht="25" customHeight="1"/>
    <row r="5346" ht="25" customHeight="1"/>
    <row r="5347" ht="25" customHeight="1"/>
    <row r="5348" ht="25" customHeight="1"/>
    <row r="5349" ht="25" customHeight="1"/>
    <row r="5350" ht="25" customHeight="1"/>
    <row r="5351" ht="25" customHeight="1"/>
    <row r="5352" ht="25" customHeight="1"/>
    <row r="5353" ht="25" customHeight="1"/>
    <row r="5354" ht="25" customHeight="1"/>
    <row r="5355" ht="25" customHeight="1"/>
    <row r="5356" ht="25" customHeight="1"/>
    <row r="5357" ht="25" customHeight="1"/>
    <row r="5358" ht="25" customHeight="1"/>
    <row r="5359" ht="25" customHeight="1"/>
    <row r="5360" ht="25" customHeight="1"/>
    <row r="5361" ht="25" customHeight="1"/>
    <row r="5362" ht="25" customHeight="1"/>
    <row r="5363" ht="25" customHeight="1"/>
    <row r="5364" ht="25" customHeight="1"/>
    <row r="5365" ht="25" customHeight="1"/>
    <row r="5366" ht="25" customHeight="1"/>
    <row r="5367" ht="25" customHeight="1"/>
    <row r="5368" ht="25" customHeight="1"/>
    <row r="5369" ht="25" customHeight="1"/>
    <row r="5370" ht="25" customHeight="1"/>
    <row r="5371" ht="25" customHeight="1"/>
    <row r="5372" ht="25" customHeight="1"/>
    <row r="5373" ht="25" customHeight="1"/>
    <row r="5374" ht="25" customHeight="1"/>
    <row r="5375" ht="25" customHeight="1"/>
    <row r="5376" ht="25" customHeight="1"/>
    <row r="5377" ht="25" customHeight="1"/>
    <row r="5378" ht="25" customHeight="1"/>
    <row r="5379" ht="25" customHeight="1"/>
    <row r="5380" ht="25" customHeight="1"/>
    <row r="5381" ht="25" customHeight="1"/>
    <row r="5382" ht="25" customHeight="1"/>
    <row r="5383" ht="25" customHeight="1"/>
    <row r="5384" ht="25" customHeight="1"/>
    <row r="5385" ht="25" customHeight="1"/>
    <row r="5386" ht="25" customHeight="1"/>
    <row r="5387" ht="25" customHeight="1"/>
    <row r="5388" ht="25" customHeight="1"/>
    <row r="5389" ht="25" customHeight="1"/>
    <row r="5390" ht="25" customHeight="1"/>
    <row r="5391" ht="25" customHeight="1"/>
    <row r="5392" ht="25" customHeight="1"/>
    <row r="5393" ht="25" customHeight="1"/>
    <row r="5394" ht="25" customHeight="1"/>
    <row r="5395" ht="25" customHeight="1"/>
    <row r="5396" ht="25" customHeight="1"/>
    <row r="5397" ht="25" customHeight="1"/>
    <row r="5398" ht="25" customHeight="1"/>
    <row r="5399" ht="25" customHeight="1"/>
    <row r="5400" ht="25" customHeight="1"/>
    <row r="5401" ht="25" customHeight="1"/>
    <row r="5402" ht="25" customHeight="1"/>
    <row r="5403" ht="25" customHeight="1"/>
    <row r="5404" ht="25" customHeight="1"/>
    <row r="5405" ht="25" customHeight="1"/>
    <row r="5406" ht="25" customHeight="1"/>
    <row r="5407" ht="25" customHeight="1"/>
    <row r="5408" ht="25" customHeight="1"/>
    <row r="5409" ht="25" customHeight="1"/>
    <row r="5410" ht="25" customHeight="1"/>
    <row r="5411" ht="25" customHeight="1"/>
    <row r="5412" ht="25" customHeight="1"/>
    <row r="5413" ht="25" customHeight="1"/>
    <row r="5414" ht="25" customHeight="1"/>
    <row r="5415" ht="25" customHeight="1"/>
    <row r="5416" ht="25" customHeight="1"/>
    <row r="5417" ht="25" customHeight="1"/>
    <row r="5418" ht="25" customHeight="1"/>
    <row r="5419" ht="25" customHeight="1"/>
    <row r="5420" ht="25" customHeight="1"/>
    <row r="5421" ht="25" customHeight="1"/>
    <row r="5422" ht="25" customHeight="1"/>
    <row r="5423" ht="25" customHeight="1"/>
    <row r="5424" ht="25" customHeight="1"/>
    <row r="5425" ht="25" customHeight="1"/>
    <row r="5426" ht="25" customHeight="1"/>
    <row r="5427" ht="25" customHeight="1"/>
    <row r="5428" ht="25" customHeight="1"/>
    <row r="5429" ht="25" customHeight="1"/>
    <row r="5430" ht="25" customHeight="1"/>
    <row r="5431" ht="25" customHeight="1"/>
    <row r="5432" ht="25" customHeight="1"/>
    <row r="5433" ht="25" customHeight="1"/>
    <row r="5434" ht="25" customHeight="1"/>
    <row r="5435" ht="25" customHeight="1"/>
    <row r="5436" ht="25" customHeight="1"/>
    <row r="5437" ht="25" customHeight="1"/>
    <row r="5438" ht="25" customHeight="1"/>
    <row r="5439" ht="25" customHeight="1"/>
    <row r="5440" ht="25" customHeight="1"/>
    <row r="5441" ht="25" customHeight="1"/>
    <row r="5442" ht="25" customHeight="1"/>
    <row r="5443" ht="25" customHeight="1"/>
    <row r="5444" ht="25" customHeight="1"/>
    <row r="5445" ht="25" customHeight="1"/>
    <row r="5446" ht="25" customHeight="1"/>
    <row r="5447" ht="25" customHeight="1"/>
    <row r="5448" ht="25" customHeight="1"/>
    <row r="5449" ht="25" customHeight="1"/>
    <row r="5450" ht="25" customHeight="1"/>
    <row r="5451" ht="25" customHeight="1"/>
    <row r="5452" ht="25" customHeight="1"/>
    <row r="5453" ht="25" customHeight="1"/>
    <row r="5454" ht="25" customHeight="1"/>
    <row r="5455" ht="25" customHeight="1"/>
    <row r="5456" ht="25" customHeight="1"/>
    <row r="5457" ht="25" customHeight="1"/>
    <row r="5458" ht="25" customHeight="1"/>
    <row r="5459" ht="25" customHeight="1"/>
    <row r="5460" ht="25" customHeight="1"/>
    <row r="5461" ht="25" customHeight="1"/>
    <row r="5462" ht="25" customHeight="1"/>
    <row r="5463" ht="25" customHeight="1"/>
    <row r="5464" ht="25" customHeight="1"/>
    <row r="5465" ht="25" customHeight="1"/>
    <row r="5466" ht="25" customHeight="1"/>
    <row r="5467" ht="25" customHeight="1"/>
    <row r="5468" ht="25" customHeight="1"/>
    <row r="5469" ht="25" customHeight="1"/>
    <row r="5470" ht="25" customHeight="1"/>
    <row r="5471" ht="25" customHeight="1"/>
    <row r="5472" ht="25" customHeight="1"/>
    <row r="5473" ht="25" customHeight="1"/>
    <row r="5474" ht="25" customHeight="1"/>
    <row r="5475" ht="25" customHeight="1"/>
    <row r="5476" ht="25" customHeight="1"/>
    <row r="5477" ht="25" customHeight="1"/>
    <row r="5478" ht="25" customHeight="1"/>
    <row r="5479" ht="25" customHeight="1"/>
    <row r="5480" ht="25" customHeight="1"/>
    <row r="5481" ht="25" customHeight="1"/>
    <row r="5482" ht="25" customHeight="1"/>
    <row r="5483" ht="25" customHeight="1"/>
    <row r="5484" ht="25" customHeight="1"/>
    <row r="5485" ht="25" customHeight="1"/>
    <row r="5486" ht="25" customHeight="1"/>
    <row r="5487" ht="25" customHeight="1"/>
    <row r="5488" ht="25" customHeight="1"/>
    <row r="5489" ht="25" customHeight="1"/>
    <row r="5490" ht="25" customHeight="1"/>
    <row r="5491" ht="25" customHeight="1"/>
    <row r="5492" ht="25" customHeight="1"/>
    <row r="5493" ht="25" customHeight="1"/>
    <row r="5494" ht="25" customHeight="1"/>
    <row r="5495" ht="25" customHeight="1"/>
    <row r="5496" ht="25" customHeight="1"/>
    <row r="5497" ht="25" customHeight="1"/>
    <row r="5498" ht="25" customHeight="1"/>
    <row r="5499" ht="25" customHeight="1"/>
    <row r="5500" ht="25" customHeight="1"/>
    <row r="5501" ht="25" customHeight="1"/>
    <row r="5502" ht="25" customHeight="1"/>
    <row r="5503" ht="25" customHeight="1"/>
    <row r="5504" ht="25" customHeight="1"/>
    <row r="5505" ht="25" customHeight="1"/>
    <row r="5506" ht="25" customHeight="1"/>
    <row r="5507" ht="25" customHeight="1"/>
    <row r="5508" ht="25" customHeight="1"/>
    <row r="5509" ht="25" customHeight="1"/>
    <row r="5510" ht="25" customHeight="1"/>
    <row r="5511" ht="25" customHeight="1"/>
    <row r="5512" ht="25" customHeight="1"/>
    <row r="5513" ht="25" customHeight="1"/>
    <row r="5514" ht="25" customHeight="1"/>
    <row r="5515" ht="25" customHeight="1"/>
    <row r="5516" ht="25" customHeight="1"/>
    <row r="5517" ht="25" customHeight="1"/>
    <row r="5518" ht="25" customHeight="1"/>
    <row r="5519" ht="25" customHeight="1"/>
    <row r="5520" ht="25" customHeight="1"/>
    <row r="5521" ht="25" customHeight="1"/>
    <row r="5522" ht="25" customHeight="1"/>
    <row r="5523" ht="25" customHeight="1"/>
    <row r="5524" ht="25" customHeight="1"/>
    <row r="5525" ht="25" customHeight="1"/>
    <row r="5526" ht="25" customHeight="1"/>
    <row r="5527" ht="25" customHeight="1"/>
    <row r="5528" ht="25" customHeight="1"/>
    <row r="5529" ht="25" customHeight="1"/>
    <row r="5530" ht="25" customHeight="1"/>
    <row r="5531" ht="25" customHeight="1"/>
    <row r="5532" ht="25" customHeight="1"/>
    <row r="5533" ht="25" customHeight="1"/>
    <row r="5534" ht="25" customHeight="1"/>
    <row r="5535" ht="25" customHeight="1"/>
    <row r="5536" ht="25" customHeight="1"/>
    <row r="5537" ht="25" customHeight="1"/>
    <row r="5538" ht="25" customHeight="1"/>
    <row r="5539" ht="25" customHeight="1"/>
    <row r="5540" ht="25" customHeight="1"/>
    <row r="5541" ht="25" customHeight="1"/>
    <row r="5542" ht="25" customHeight="1"/>
    <row r="5543" ht="25" customHeight="1"/>
    <row r="5544" ht="25" customHeight="1"/>
    <row r="5545" ht="25" customHeight="1"/>
    <row r="5546" ht="25" customHeight="1"/>
    <row r="5547" ht="25" customHeight="1"/>
    <row r="5548" ht="25" customHeight="1"/>
    <row r="5549" ht="25" customHeight="1"/>
    <row r="5550" ht="25" customHeight="1"/>
    <row r="5551" ht="25" customHeight="1"/>
    <row r="5552" ht="25" customHeight="1"/>
    <row r="5553" ht="25" customHeight="1"/>
    <row r="5554" ht="25" customHeight="1"/>
    <row r="5555" ht="25" customHeight="1"/>
    <row r="5556" ht="25" customHeight="1"/>
    <row r="5557" ht="25" customHeight="1"/>
    <row r="5558" ht="25" customHeight="1"/>
    <row r="5559" ht="25" customHeight="1"/>
    <row r="5560" ht="25" customHeight="1"/>
    <row r="5561" ht="25" customHeight="1"/>
    <row r="5562" ht="25" customHeight="1"/>
    <row r="5563" ht="25" customHeight="1"/>
    <row r="5564" ht="25" customHeight="1"/>
    <row r="5565" ht="25" customHeight="1"/>
    <row r="5566" ht="25" customHeight="1"/>
    <row r="5567" ht="25" customHeight="1"/>
    <row r="5568" ht="25" customHeight="1"/>
    <row r="5569" ht="25" customHeight="1"/>
    <row r="5570" ht="25" customHeight="1"/>
    <row r="5571" ht="25" customHeight="1"/>
    <row r="5572" ht="25" customHeight="1"/>
    <row r="5573" ht="25" customHeight="1"/>
    <row r="5574" ht="25" customHeight="1"/>
    <row r="5575" ht="25" customHeight="1"/>
    <row r="5576" ht="25" customHeight="1"/>
    <row r="5577" ht="25" customHeight="1"/>
    <row r="5578" ht="25" customHeight="1"/>
    <row r="5579" ht="25" customHeight="1"/>
    <row r="5580" ht="25" customHeight="1"/>
    <row r="5581" ht="25" customHeight="1"/>
    <row r="5582" ht="25" customHeight="1"/>
    <row r="5583" ht="25" customHeight="1"/>
    <row r="5584" ht="25" customHeight="1"/>
    <row r="5585" ht="25" customHeight="1"/>
    <row r="5586" ht="25" customHeight="1"/>
    <row r="5587" ht="25" customHeight="1"/>
    <row r="5588" ht="25" customHeight="1"/>
    <row r="5589" ht="25" customHeight="1"/>
    <row r="5590" ht="25" customHeight="1"/>
    <row r="5591" ht="25" customHeight="1"/>
    <row r="5592" ht="25" customHeight="1"/>
    <row r="5593" ht="25" customHeight="1"/>
    <row r="5594" ht="25" customHeight="1"/>
    <row r="5595" ht="25" customHeight="1"/>
    <row r="5596" ht="25" customHeight="1"/>
    <row r="5597" ht="25" customHeight="1"/>
    <row r="5598" ht="25" customHeight="1"/>
    <row r="5599" ht="25" customHeight="1"/>
    <row r="5600" ht="25" customHeight="1"/>
    <row r="5601" ht="25" customHeight="1"/>
    <row r="5602" ht="25" customHeight="1"/>
    <row r="5603" ht="25" customHeight="1"/>
    <row r="5604" ht="25" customHeight="1"/>
    <row r="5605" ht="25" customHeight="1"/>
    <row r="5606" ht="25" customHeight="1"/>
    <row r="5607" ht="25" customHeight="1"/>
    <row r="5608" ht="25" customHeight="1"/>
    <row r="5609" ht="25" customHeight="1"/>
    <row r="5610" ht="25" customHeight="1"/>
    <row r="5611" ht="25" customHeight="1"/>
    <row r="5612" ht="25" customHeight="1"/>
    <row r="5613" ht="25" customHeight="1"/>
    <row r="5614" ht="25" customHeight="1"/>
    <row r="5615" ht="25" customHeight="1"/>
    <row r="5616" ht="25" customHeight="1"/>
    <row r="5617" ht="25" customHeight="1"/>
    <row r="5618" ht="25" customHeight="1"/>
    <row r="5619" ht="25" customHeight="1"/>
    <row r="5620" ht="25" customHeight="1"/>
    <row r="5621" ht="25" customHeight="1"/>
    <row r="5622" ht="25" customHeight="1"/>
    <row r="5623" ht="25" customHeight="1"/>
    <row r="5624" ht="25" customHeight="1"/>
    <row r="5625" ht="25" customHeight="1"/>
    <row r="5626" ht="25" customHeight="1"/>
    <row r="5627" ht="25" customHeight="1"/>
    <row r="5628" ht="25" customHeight="1"/>
    <row r="5629" ht="25" customHeight="1"/>
    <row r="5630" ht="25" customHeight="1"/>
    <row r="5631" ht="25" customHeight="1"/>
    <row r="5632" ht="25" customHeight="1"/>
    <row r="5633" ht="25" customHeight="1"/>
    <row r="5634" ht="25" customHeight="1"/>
    <row r="5635" ht="25" customHeight="1"/>
    <row r="5636" ht="25" customHeight="1"/>
    <row r="5637" ht="25" customHeight="1"/>
    <row r="5638" ht="25" customHeight="1"/>
    <row r="5639" ht="25" customHeight="1"/>
    <row r="5640" ht="25" customHeight="1"/>
    <row r="5641" ht="25" customHeight="1"/>
    <row r="5642" ht="25" customHeight="1"/>
    <row r="5643" ht="25" customHeight="1"/>
    <row r="5644" ht="25" customHeight="1"/>
    <row r="5645" ht="25" customHeight="1"/>
    <row r="5646" ht="25" customHeight="1"/>
    <row r="5647" ht="25" customHeight="1"/>
    <row r="5648" ht="25" customHeight="1"/>
    <row r="5649" ht="25" customHeight="1"/>
    <row r="5650" ht="25" customHeight="1"/>
    <row r="5651" ht="25" customHeight="1"/>
    <row r="5652" ht="25" customHeight="1"/>
    <row r="5653" ht="25" customHeight="1"/>
    <row r="5654" ht="25" customHeight="1"/>
    <row r="5655" ht="25" customHeight="1"/>
    <row r="5656" ht="25" customHeight="1"/>
    <row r="5657" ht="25" customHeight="1"/>
    <row r="5658" ht="25" customHeight="1"/>
    <row r="5659" ht="25" customHeight="1"/>
    <row r="5660" ht="25" customHeight="1"/>
    <row r="5661" ht="25" customHeight="1"/>
    <row r="5662" ht="25" customHeight="1"/>
    <row r="5663" ht="25" customHeight="1"/>
    <row r="5664" ht="25" customHeight="1"/>
    <row r="5665" ht="25" customHeight="1"/>
    <row r="5666" ht="25" customHeight="1"/>
    <row r="5667" ht="25" customHeight="1"/>
    <row r="5668" ht="25" customHeight="1"/>
    <row r="5669" ht="25" customHeight="1"/>
    <row r="5670" ht="25" customHeight="1"/>
    <row r="5671" ht="25" customHeight="1"/>
    <row r="5672" ht="25" customHeight="1"/>
    <row r="5673" ht="25" customHeight="1"/>
    <row r="5674" ht="25" customHeight="1"/>
    <row r="5675" ht="25" customHeight="1"/>
    <row r="5676" ht="25" customHeight="1"/>
    <row r="5677" ht="25" customHeight="1"/>
    <row r="5678" ht="25" customHeight="1"/>
    <row r="5679" ht="25" customHeight="1"/>
    <row r="5680" ht="25" customHeight="1"/>
    <row r="5681" ht="25" customHeight="1"/>
    <row r="5682" ht="25" customHeight="1"/>
    <row r="5683" ht="25" customHeight="1"/>
    <row r="5684" ht="25" customHeight="1"/>
    <row r="5685" ht="25" customHeight="1"/>
    <row r="5686" ht="25" customHeight="1"/>
    <row r="5687" ht="25" customHeight="1"/>
    <row r="5688" ht="25" customHeight="1"/>
    <row r="5689" ht="25" customHeight="1"/>
    <row r="5690" ht="25" customHeight="1"/>
    <row r="5691" ht="25" customHeight="1"/>
    <row r="5692" ht="25" customHeight="1"/>
    <row r="5693" ht="25" customHeight="1"/>
    <row r="5694" ht="25" customHeight="1"/>
    <row r="5695" ht="25" customHeight="1"/>
    <row r="5696" ht="25" customHeight="1"/>
    <row r="5697" ht="25" customHeight="1"/>
    <row r="5698" ht="25" customHeight="1"/>
    <row r="5699" ht="25" customHeight="1"/>
    <row r="5700" ht="25" customHeight="1"/>
    <row r="5701" ht="25" customHeight="1"/>
    <row r="5702" ht="25" customHeight="1"/>
    <row r="5703" ht="25" customHeight="1"/>
    <row r="5704" ht="25" customHeight="1"/>
    <row r="5705" ht="25" customHeight="1"/>
    <row r="5706" ht="25" customHeight="1"/>
    <row r="5707" ht="25" customHeight="1"/>
    <row r="5708" ht="25" customHeight="1"/>
    <row r="5709" ht="25" customHeight="1"/>
    <row r="5710" ht="25" customHeight="1"/>
    <row r="5711" ht="25" customHeight="1"/>
    <row r="5712" ht="25" customHeight="1"/>
    <row r="5713" ht="25" customHeight="1"/>
    <row r="5714" ht="25" customHeight="1"/>
    <row r="5715" ht="25" customHeight="1"/>
    <row r="5716" ht="25" customHeight="1"/>
    <row r="5717" ht="25" customHeight="1"/>
    <row r="5718" ht="25" customHeight="1"/>
    <row r="5719" ht="25" customHeight="1"/>
    <row r="5720" ht="25" customHeight="1"/>
    <row r="5721" ht="25" customHeight="1"/>
    <row r="5722" ht="25" customHeight="1"/>
    <row r="5723" ht="25" customHeight="1"/>
    <row r="5724" ht="25" customHeight="1"/>
    <row r="5725" ht="25" customHeight="1"/>
    <row r="5726" ht="25" customHeight="1"/>
    <row r="5727" ht="25" customHeight="1"/>
    <row r="5728" ht="25" customHeight="1"/>
    <row r="5729" ht="25" customHeight="1"/>
    <row r="5730" ht="25" customHeight="1"/>
    <row r="5731" ht="25" customHeight="1"/>
    <row r="5732" ht="25" customHeight="1"/>
    <row r="5733" ht="25" customHeight="1"/>
    <row r="5734" ht="25" customHeight="1"/>
    <row r="5735" ht="25" customHeight="1"/>
    <row r="5736" ht="25" customHeight="1"/>
    <row r="5737" ht="25" customHeight="1"/>
    <row r="5738" ht="25" customHeight="1"/>
    <row r="5739" ht="25" customHeight="1"/>
    <row r="5740" ht="25" customHeight="1"/>
    <row r="5741" ht="25" customHeight="1"/>
    <row r="5742" ht="25" customHeight="1"/>
    <row r="5743" ht="25" customHeight="1"/>
    <row r="5744" ht="25" customHeight="1"/>
    <row r="5745" ht="25" customHeight="1"/>
    <row r="5746" ht="25" customHeight="1"/>
    <row r="5747" ht="25" customHeight="1"/>
    <row r="5748" ht="25" customHeight="1"/>
    <row r="5749" ht="25" customHeight="1"/>
    <row r="5750" ht="25" customHeight="1"/>
    <row r="5751" ht="25" customHeight="1"/>
    <row r="5752" ht="25" customHeight="1"/>
    <row r="5753" ht="25" customHeight="1"/>
    <row r="5754" ht="25" customHeight="1"/>
    <row r="5755" ht="25" customHeight="1"/>
    <row r="5756" ht="25" customHeight="1"/>
    <row r="5757" ht="25" customHeight="1"/>
    <row r="5758" ht="25" customHeight="1"/>
    <row r="5759" ht="25" customHeight="1"/>
    <row r="5760" ht="25" customHeight="1"/>
    <row r="5761" ht="25" customHeight="1"/>
    <row r="5762" ht="25" customHeight="1"/>
    <row r="5763" ht="25" customHeight="1"/>
    <row r="5764" ht="25" customHeight="1"/>
    <row r="5765" ht="25" customHeight="1"/>
    <row r="5766" ht="25" customHeight="1"/>
    <row r="5767" ht="25" customHeight="1"/>
    <row r="5768" ht="25" customHeight="1"/>
    <row r="5769" ht="25" customHeight="1"/>
    <row r="5770" ht="25" customHeight="1"/>
    <row r="5771" ht="25" customHeight="1"/>
    <row r="5772" ht="25" customHeight="1"/>
    <row r="5773" ht="25" customHeight="1"/>
    <row r="5774" ht="25" customHeight="1"/>
    <row r="5775" ht="25" customHeight="1"/>
    <row r="5776" ht="25" customHeight="1"/>
    <row r="5777" ht="25" customHeight="1"/>
    <row r="5778" ht="25" customHeight="1"/>
    <row r="5779" ht="25" customHeight="1"/>
    <row r="5780" ht="25" customHeight="1"/>
    <row r="5781" ht="25" customHeight="1"/>
    <row r="5782" ht="25" customHeight="1"/>
    <row r="5783" ht="25" customHeight="1"/>
    <row r="5784" ht="25" customHeight="1"/>
    <row r="5785" ht="25" customHeight="1"/>
    <row r="5786" ht="25" customHeight="1"/>
    <row r="5787" ht="25" customHeight="1"/>
    <row r="5788" ht="25" customHeight="1"/>
    <row r="5789" ht="25" customHeight="1"/>
    <row r="5790" ht="25" customHeight="1"/>
    <row r="5791" ht="25" customHeight="1"/>
    <row r="5792" ht="25" customHeight="1"/>
    <row r="5793" ht="25" customHeight="1"/>
    <row r="5794" ht="25" customHeight="1"/>
    <row r="5795" ht="25" customHeight="1"/>
    <row r="5796" ht="25" customHeight="1"/>
    <row r="5797" ht="25" customHeight="1"/>
    <row r="5798" ht="25" customHeight="1"/>
    <row r="5799" ht="25" customHeight="1"/>
    <row r="5800" ht="25" customHeight="1"/>
    <row r="5801" ht="25" customHeight="1"/>
    <row r="5802" ht="25" customHeight="1"/>
    <row r="5803" ht="25" customHeight="1"/>
    <row r="5804" ht="25" customHeight="1"/>
    <row r="5805" ht="25" customHeight="1"/>
    <row r="5806" ht="25" customHeight="1"/>
    <row r="5807" ht="25" customHeight="1"/>
    <row r="5808" ht="25" customHeight="1"/>
    <row r="5809" ht="25" customHeight="1"/>
    <row r="5810" ht="25" customHeight="1"/>
    <row r="5811" ht="25" customHeight="1"/>
    <row r="5812" ht="25" customHeight="1"/>
    <row r="5813" ht="25" customHeight="1"/>
    <row r="5814" ht="25" customHeight="1"/>
    <row r="5815" ht="25" customHeight="1"/>
    <row r="5816" ht="25" customHeight="1"/>
    <row r="5817" ht="25" customHeight="1"/>
    <row r="5818" ht="25" customHeight="1"/>
    <row r="5819" ht="25" customHeight="1"/>
    <row r="5820" ht="25" customHeight="1"/>
    <row r="5821" ht="25" customHeight="1"/>
    <row r="5822" ht="25" customHeight="1"/>
    <row r="5823" ht="25" customHeight="1"/>
    <row r="5824" ht="25" customHeight="1"/>
    <row r="5825" ht="25" customHeight="1"/>
    <row r="5826" ht="25" customHeight="1"/>
    <row r="5827" ht="25" customHeight="1"/>
    <row r="5828" ht="25" customHeight="1"/>
    <row r="5829" ht="25" customHeight="1"/>
    <row r="5830" ht="25" customHeight="1"/>
    <row r="5831" ht="25" customHeight="1"/>
    <row r="5832" ht="25" customHeight="1"/>
    <row r="5833" ht="25" customHeight="1"/>
    <row r="5834" ht="25" customHeight="1"/>
    <row r="5835" ht="25" customHeight="1"/>
    <row r="5836" ht="25" customHeight="1"/>
    <row r="5837" ht="25" customHeight="1"/>
    <row r="5838" ht="25" customHeight="1"/>
    <row r="5839" ht="25" customHeight="1"/>
    <row r="5840" ht="25" customHeight="1"/>
    <row r="5841" ht="25" customHeight="1"/>
    <row r="5842" ht="25" customHeight="1"/>
    <row r="5843" ht="25" customHeight="1"/>
    <row r="5844" ht="25" customHeight="1"/>
    <row r="5845" ht="25" customHeight="1"/>
    <row r="5846" ht="25" customHeight="1"/>
    <row r="5847" ht="25" customHeight="1"/>
    <row r="5848" ht="25" customHeight="1"/>
    <row r="5849" ht="25" customHeight="1"/>
    <row r="5850" ht="25" customHeight="1"/>
    <row r="5851" ht="25" customHeight="1"/>
    <row r="5852" ht="25" customHeight="1"/>
    <row r="5853" ht="25" customHeight="1"/>
    <row r="5854" ht="25" customHeight="1"/>
    <row r="5855" ht="25" customHeight="1"/>
    <row r="5856" ht="25" customHeight="1"/>
    <row r="5857" ht="25" customHeight="1"/>
    <row r="5858" ht="25" customHeight="1"/>
    <row r="5859" ht="25" customHeight="1"/>
    <row r="5860" ht="25" customHeight="1"/>
    <row r="5861" ht="25" customHeight="1"/>
    <row r="5862" ht="25" customHeight="1"/>
    <row r="5863" ht="25" customHeight="1"/>
    <row r="5864" ht="25" customHeight="1"/>
    <row r="5865" ht="25" customHeight="1"/>
    <row r="5866" ht="25" customHeight="1"/>
    <row r="5867" ht="25" customHeight="1"/>
    <row r="5868" ht="25" customHeight="1"/>
    <row r="5869" ht="25" customHeight="1"/>
    <row r="5870" ht="25" customHeight="1"/>
    <row r="5871" ht="25" customHeight="1"/>
    <row r="5872" ht="25" customHeight="1"/>
    <row r="5873" ht="25" customHeight="1"/>
    <row r="5874" ht="25" customHeight="1"/>
    <row r="5875" ht="25" customHeight="1"/>
    <row r="5876" ht="25" customHeight="1"/>
    <row r="5877" ht="25" customHeight="1"/>
    <row r="5878" ht="25" customHeight="1"/>
    <row r="5879" ht="25" customHeight="1"/>
    <row r="5880" ht="25" customHeight="1"/>
    <row r="5881" ht="25" customHeight="1"/>
    <row r="5882" ht="25" customHeight="1"/>
    <row r="5883" ht="25" customHeight="1"/>
    <row r="5884" ht="25" customHeight="1"/>
    <row r="5885" ht="25" customHeight="1"/>
    <row r="5886" ht="25" customHeight="1"/>
    <row r="5887" ht="25" customHeight="1"/>
    <row r="5888" ht="25" customHeight="1"/>
    <row r="5889" ht="25" customHeight="1"/>
    <row r="5890" ht="25" customHeight="1"/>
    <row r="5891" ht="25" customHeight="1"/>
    <row r="5892" ht="25" customHeight="1"/>
    <row r="5893" ht="25" customHeight="1"/>
    <row r="5894" ht="25" customHeight="1"/>
    <row r="5895" ht="25" customHeight="1"/>
    <row r="5896" ht="25" customHeight="1"/>
    <row r="5897" ht="25" customHeight="1"/>
    <row r="5898" ht="25" customHeight="1"/>
    <row r="5899" ht="25" customHeight="1"/>
    <row r="5900" ht="25" customHeight="1"/>
    <row r="5901" ht="25" customHeight="1"/>
    <row r="5902" ht="25" customHeight="1"/>
    <row r="5903" ht="25" customHeight="1"/>
    <row r="5904" ht="25" customHeight="1"/>
    <row r="5905" ht="25" customHeight="1"/>
    <row r="5906" ht="25" customHeight="1"/>
    <row r="5907" ht="25" customHeight="1"/>
    <row r="5908" ht="25" customHeight="1"/>
    <row r="5909" ht="25" customHeight="1"/>
    <row r="5910" ht="25" customHeight="1"/>
    <row r="5911" ht="25" customHeight="1"/>
    <row r="5912" ht="25" customHeight="1"/>
    <row r="5913" ht="25" customHeight="1"/>
    <row r="5914" ht="25" customHeight="1"/>
    <row r="5915" ht="25" customHeight="1"/>
    <row r="5916" ht="25" customHeight="1"/>
    <row r="5917" ht="25" customHeight="1"/>
    <row r="5918" ht="25" customHeight="1"/>
    <row r="5919" ht="25" customHeight="1"/>
    <row r="5920" ht="25" customHeight="1"/>
    <row r="5921" ht="25" customHeight="1"/>
    <row r="5922" ht="25" customHeight="1"/>
    <row r="5923" ht="25" customHeight="1"/>
    <row r="5924" ht="25" customHeight="1"/>
    <row r="5925" ht="25" customHeight="1"/>
    <row r="5926" ht="25" customHeight="1"/>
    <row r="5927" ht="25" customHeight="1"/>
    <row r="5928" ht="25" customHeight="1"/>
    <row r="5929" ht="25" customHeight="1"/>
    <row r="5930" ht="25" customHeight="1"/>
    <row r="5931" ht="25" customHeight="1"/>
    <row r="5932" ht="25" customHeight="1"/>
    <row r="5933" ht="25" customHeight="1"/>
    <row r="5934" ht="25" customHeight="1"/>
    <row r="5935" ht="25" customHeight="1"/>
    <row r="5936" ht="25" customHeight="1"/>
    <row r="5937" ht="25" customHeight="1"/>
    <row r="5938" ht="25" customHeight="1"/>
    <row r="5939" ht="25" customHeight="1"/>
    <row r="5940" ht="25" customHeight="1"/>
    <row r="5941" ht="25" customHeight="1"/>
    <row r="5942" ht="25" customHeight="1"/>
    <row r="5943" ht="25" customHeight="1"/>
    <row r="5944" ht="25" customHeight="1"/>
    <row r="5945" ht="25" customHeight="1"/>
    <row r="5946" ht="25" customHeight="1"/>
    <row r="5947" ht="25" customHeight="1"/>
    <row r="5948" ht="25" customHeight="1"/>
    <row r="5949" ht="25" customHeight="1"/>
    <row r="5950" ht="25" customHeight="1"/>
    <row r="5951" ht="25" customHeight="1"/>
    <row r="5952" ht="25" customHeight="1"/>
    <row r="5953" ht="25" customHeight="1"/>
    <row r="5954" ht="25" customHeight="1"/>
    <row r="5955" ht="25" customHeight="1"/>
    <row r="5956" ht="25" customHeight="1"/>
    <row r="5957" ht="25" customHeight="1"/>
    <row r="5958" ht="25" customHeight="1"/>
    <row r="5959" ht="25" customHeight="1"/>
    <row r="5960" ht="25" customHeight="1"/>
    <row r="5961" ht="25" customHeight="1"/>
    <row r="5962" ht="25" customHeight="1"/>
    <row r="5963" ht="25" customHeight="1"/>
    <row r="5964" ht="25" customHeight="1"/>
    <row r="5965" ht="25" customHeight="1"/>
    <row r="5966" ht="25" customHeight="1"/>
    <row r="5967" ht="25" customHeight="1"/>
    <row r="5968" ht="25" customHeight="1"/>
    <row r="5969" ht="25" customHeight="1"/>
    <row r="5970" ht="25" customHeight="1"/>
    <row r="5971" ht="25" customHeight="1"/>
    <row r="5972" ht="25" customHeight="1"/>
    <row r="5973" ht="25" customHeight="1"/>
    <row r="5974" ht="25" customHeight="1"/>
    <row r="5975" ht="25" customHeight="1"/>
    <row r="5976" ht="25" customHeight="1"/>
    <row r="5977" ht="25" customHeight="1"/>
    <row r="5978" ht="25" customHeight="1"/>
    <row r="5979" ht="25" customHeight="1"/>
    <row r="5980" ht="25" customHeight="1"/>
    <row r="5981" ht="25" customHeight="1"/>
    <row r="5982" ht="25" customHeight="1"/>
    <row r="5983" ht="25" customHeight="1"/>
    <row r="5984" ht="25" customHeight="1"/>
    <row r="5985" ht="25" customHeight="1"/>
    <row r="5986" ht="25" customHeight="1"/>
    <row r="5987" ht="25" customHeight="1"/>
    <row r="5988" ht="25" customHeight="1"/>
    <row r="5989" ht="25" customHeight="1"/>
    <row r="5990" ht="25" customHeight="1"/>
    <row r="5991" ht="25" customHeight="1"/>
    <row r="5992" ht="25" customHeight="1"/>
    <row r="5993" ht="25" customHeight="1"/>
    <row r="5994" ht="25" customHeight="1"/>
    <row r="5995" ht="25" customHeight="1"/>
    <row r="5996" ht="25" customHeight="1"/>
    <row r="5997" ht="25" customHeight="1"/>
    <row r="5998" ht="25" customHeight="1"/>
    <row r="5999" ht="25" customHeight="1"/>
    <row r="6000" ht="25" customHeight="1"/>
    <row r="6001" ht="25" customHeight="1"/>
    <row r="6002" ht="25" customHeight="1"/>
    <row r="6003" ht="25" customHeight="1"/>
    <row r="6004" ht="25" customHeight="1"/>
    <row r="6005" ht="25" customHeight="1"/>
    <row r="6006" ht="25" customHeight="1"/>
    <row r="6007" ht="25" customHeight="1"/>
    <row r="6008" ht="25" customHeight="1"/>
    <row r="6009" ht="25" customHeight="1"/>
    <row r="6010" ht="25" customHeight="1"/>
    <row r="6011" ht="25" customHeight="1"/>
    <row r="6012" ht="25" customHeight="1"/>
    <row r="6013" ht="25" customHeight="1"/>
    <row r="6014" ht="25" customHeight="1"/>
    <row r="6015" ht="25" customHeight="1"/>
    <row r="6016" ht="25" customHeight="1"/>
    <row r="6017" ht="25" customHeight="1"/>
    <row r="6018" ht="25" customHeight="1"/>
    <row r="6019" ht="25" customHeight="1"/>
    <row r="6020" ht="25" customHeight="1"/>
    <row r="6021" ht="25" customHeight="1"/>
    <row r="6022" ht="25" customHeight="1"/>
    <row r="6023" ht="25" customHeight="1"/>
    <row r="6024" ht="25" customHeight="1"/>
    <row r="6025" ht="25" customHeight="1"/>
    <row r="6026" ht="25" customHeight="1"/>
    <row r="6027" ht="25" customHeight="1"/>
    <row r="6028" ht="25" customHeight="1"/>
    <row r="6029" ht="25" customHeight="1"/>
    <row r="6030" ht="25" customHeight="1"/>
    <row r="6031" ht="25" customHeight="1"/>
    <row r="6032" ht="25" customHeight="1"/>
    <row r="6033" ht="25" customHeight="1"/>
    <row r="6034" ht="25" customHeight="1"/>
    <row r="6035" ht="25" customHeight="1"/>
    <row r="6036" ht="25" customHeight="1"/>
    <row r="6037" ht="25" customHeight="1"/>
    <row r="6038" ht="25" customHeight="1"/>
    <row r="6039" ht="25" customHeight="1"/>
    <row r="6040" ht="25" customHeight="1"/>
    <row r="6041" ht="25" customHeight="1"/>
    <row r="6042" ht="25" customHeight="1"/>
    <row r="6043" ht="25" customHeight="1"/>
    <row r="6044" ht="25" customHeight="1"/>
    <row r="6045" ht="25" customHeight="1"/>
    <row r="6046" ht="25" customHeight="1"/>
    <row r="6047" ht="25" customHeight="1"/>
    <row r="6048" ht="25" customHeight="1"/>
    <row r="6049" ht="25" customHeight="1"/>
    <row r="6050" ht="25" customHeight="1"/>
    <row r="6051" ht="25" customHeight="1"/>
    <row r="6052" ht="25" customHeight="1"/>
    <row r="6053" ht="25" customHeight="1"/>
    <row r="6054" ht="25" customHeight="1"/>
    <row r="6055" ht="25" customHeight="1"/>
    <row r="6056" ht="25" customHeight="1"/>
    <row r="6057" ht="25" customHeight="1"/>
    <row r="6058" ht="25" customHeight="1"/>
    <row r="6059" ht="25" customHeight="1"/>
    <row r="6060" ht="25" customHeight="1"/>
    <row r="6061" ht="25" customHeight="1"/>
    <row r="6062" ht="25" customHeight="1"/>
    <row r="6063" ht="25" customHeight="1"/>
    <row r="6064" ht="25" customHeight="1"/>
    <row r="6065" ht="25" customHeight="1"/>
    <row r="6066" ht="25" customHeight="1"/>
    <row r="6067" ht="25" customHeight="1"/>
    <row r="6068" ht="25" customHeight="1"/>
    <row r="6069" ht="25" customHeight="1"/>
    <row r="6070" ht="25" customHeight="1"/>
    <row r="6071" ht="25" customHeight="1"/>
    <row r="6072" ht="25" customHeight="1"/>
    <row r="6073" ht="25" customHeight="1"/>
    <row r="6074" ht="25" customHeight="1"/>
    <row r="6075" ht="25" customHeight="1"/>
    <row r="6076" ht="25" customHeight="1"/>
    <row r="6077" ht="25" customHeight="1"/>
    <row r="6078" ht="25" customHeight="1"/>
    <row r="6079" ht="25" customHeight="1"/>
    <row r="6080" ht="25" customHeight="1"/>
    <row r="6081" ht="25" customHeight="1"/>
    <row r="6082" ht="25" customHeight="1"/>
    <row r="6083" ht="25" customHeight="1"/>
    <row r="6084" ht="25" customHeight="1"/>
    <row r="6085" ht="25" customHeight="1"/>
    <row r="6086" ht="25" customHeight="1"/>
    <row r="6087" ht="25" customHeight="1"/>
    <row r="6088" ht="25" customHeight="1"/>
    <row r="6089" ht="25" customHeight="1"/>
    <row r="6090" ht="25" customHeight="1"/>
    <row r="6091" ht="25" customHeight="1"/>
    <row r="6092" ht="25" customHeight="1"/>
    <row r="6093" ht="25" customHeight="1"/>
    <row r="6094" ht="25" customHeight="1"/>
    <row r="6095" ht="25" customHeight="1"/>
    <row r="6096" ht="25" customHeight="1"/>
    <row r="6097" ht="25" customHeight="1"/>
    <row r="6098" ht="25" customHeight="1"/>
    <row r="6099" ht="25" customHeight="1"/>
    <row r="6100" ht="25" customHeight="1"/>
    <row r="6101" ht="25" customHeight="1"/>
    <row r="6102" ht="25" customHeight="1"/>
    <row r="6103" ht="25" customHeight="1"/>
    <row r="6104" ht="25" customHeight="1"/>
    <row r="6105" ht="25" customHeight="1"/>
    <row r="6106" ht="25" customHeight="1"/>
    <row r="6107" ht="25" customHeight="1"/>
    <row r="6108" ht="25" customHeight="1"/>
    <row r="6109" ht="25" customHeight="1"/>
    <row r="6110" ht="25" customHeight="1"/>
    <row r="6111" ht="25" customHeight="1"/>
    <row r="6112" ht="25" customHeight="1"/>
    <row r="6113" ht="25" customHeight="1"/>
    <row r="6114" ht="25" customHeight="1"/>
    <row r="6115" ht="25" customHeight="1"/>
    <row r="6116" ht="25" customHeight="1"/>
    <row r="6117" ht="25" customHeight="1"/>
    <row r="6118" ht="25" customHeight="1"/>
    <row r="6119" ht="25" customHeight="1"/>
    <row r="6120" ht="25" customHeight="1"/>
    <row r="6121" ht="25" customHeight="1"/>
    <row r="6122" ht="25" customHeight="1"/>
    <row r="6123" ht="25" customHeight="1"/>
    <row r="6124" ht="25" customHeight="1"/>
    <row r="6125" ht="25" customHeight="1"/>
    <row r="6126" ht="25" customHeight="1"/>
    <row r="6127" ht="25" customHeight="1"/>
    <row r="6128" ht="25" customHeight="1"/>
    <row r="6129" ht="25" customHeight="1"/>
    <row r="6130" ht="25" customHeight="1"/>
    <row r="6131" ht="25" customHeight="1"/>
    <row r="6132" ht="25" customHeight="1"/>
    <row r="6133" ht="25" customHeight="1"/>
    <row r="6134" ht="25" customHeight="1"/>
    <row r="6135" ht="25" customHeight="1"/>
    <row r="6136" ht="25" customHeight="1"/>
    <row r="6137" ht="25" customHeight="1"/>
    <row r="6138" ht="25" customHeight="1"/>
    <row r="6139" ht="25" customHeight="1"/>
    <row r="6140" ht="25" customHeight="1"/>
    <row r="6141" ht="25" customHeight="1"/>
    <row r="6142" ht="25" customHeight="1"/>
    <row r="6143" ht="25" customHeight="1"/>
    <row r="6144" ht="25" customHeight="1"/>
    <row r="6145" ht="25" customHeight="1"/>
    <row r="6146" ht="25" customHeight="1"/>
    <row r="6147" ht="25" customHeight="1"/>
    <row r="6148" ht="25" customHeight="1"/>
    <row r="6149" ht="25" customHeight="1"/>
    <row r="6150" ht="25" customHeight="1"/>
    <row r="6151" ht="25" customHeight="1"/>
    <row r="6152" ht="25" customHeight="1"/>
    <row r="6153" ht="25" customHeight="1"/>
    <row r="6154" ht="25" customHeight="1"/>
    <row r="6155" ht="25" customHeight="1"/>
    <row r="6156" ht="25" customHeight="1"/>
    <row r="6157" ht="25" customHeight="1"/>
    <row r="6158" ht="25" customHeight="1"/>
    <row r="6159" ht="25" customHeight="1"/>
    <row r="6160" ht="25" customHeight="1"/>
    <row r="6161" ht="25" customHeight="1"/>
    <row r="6162" ht="25" customHeight="1"/>
    <row r="6163" ht="25" customHeight="1"/>
    <row r="6164" ht="25" customHeight="1"/>
    <row r="6165" ht="25" customHeight="1"/>
    <row r="6166" ht="25" customHeight="1"/>
    <row r="6167" ht="25" customHeight="1"/>
    <row r="6168" ht="25" customHeight="1"/>
    <row r="6169" ht="25" customHeight="1"/>
    <row r="6170" ht="25" customHeight="1"/>
    <row r="6171" ht="25" customHeight="1"/>
    <row r="6172" ht="25" customHeight="1"/>
    <row r="6173" ht="25" customHeight="1"/>
    <row r="6174" ht="25" customHeight="1"/>
    <row r="6175" ht="25" customHeight="1"/>
    <row r="6176" ht="25" customHeight="1"/>
    <row r="6177" ht="25" customHeight="1"/>
    <row r="6178" ht="25" customHeight="1"/>
    <row r="6179" ht="25" customHeight="1"/>
    <row r="6180" ht="25" customHeight="1"/>
    <row r="6181" ht="25" customHeight="1"/>
    <row r="6182" ht="25" customHeight="1"/>
    <row r="6183" ht="25" customHeight="1"/>
    <row r="6184" ht="25" customHeight="1"/>
    <row r="6185" ht="25" customHeight="1"/>
    <row r="6186" ht="25" customHeight="1"/>
    <row r="6187" ht="25" customHeight="1"/>
    <row r="6188" ht="25" customHeight="1"/>
    <row r="6189" ht="25" customHeight="1"/>
    <row r="6190" ht="25" customHeight="1"/>
    <row r="6191" ht="25" customHeight="1"/>
    <row r="6192" ht="25" customHeight="1"/>
    <row r="6193" ht="25" customHeight="1"/>
    <row r="6194" ht="25" customHeight="1"/>
    <row r="6195" ht="25" customHeight="1"/>
    <row r="6196" ht="25" customHeight="1"/>
    <row r="6197" ht="25" customHeight="1"/>
    <row r="6198" ht="25" customHeight="1"/>
    <row r="6199" ht="25" customHeight="1"/>
    <row r="6200" ht="25" customHeight="1"/>
    <row r="6201" ht="25" customHeight="1"/>
    <row r="6202" ht="25" customHeight="1"/>
    <row r="6203" ht="25" customHeight="1"/>
    <row r="6204" ht="25" customHeight="1"/>
    <row r="6205" ht="25" customHeight="1"/>
    <row r="6206" ht="25" customHeight="1"/>
    <row r="6207" ht="25" customHeight="1"/>
    <row r="6208" ht="25" customHeight="1"/>
    <row r="6209" ht="25" customHeight="1"/>
    <row r="6210" ht="25" customHeight="1"/>
    <row r="6211" ht="25" customHeight="1"/>
    <row r="6212" ht="25" customHeight="1"/>
    <row r="6213" ht="25" customHeight="1"/>
    <row r="6214" ht="25" customHeight="1"/>
    <row r="6215" ht="25" customHeight="1"/>
    <row r="6216" ht="25" customHeight="1"/>
    <row r="6217" ht="25" customHeight="1"/>
    <row r="6218" ht="25" customHeight="1"/>
    <row r="6219" ht="25" customHeight="1"/>
    <row r="6220" ht="25" customHeight="1"/>
    <row r="6221" ht="25" customHeight="1"/>
    <row r="6222" ht="25" customHeight="1"/>
    <row r="6223" ht="25" customHeight="1"/>
    <row r="6224" ht="25" customHeight="1"/>
    <row r="6225" ht="25" customHeight="1"/>
    <row r="6226" ht="25" customHeight="1"/>
    <row r="6227" ht="25" customHeight="1"/>
    <row r="6228" ht="25" customHeight="1"/>
    <row r="6229" ht="25" customHeight="1"/>
    <row r="6230" ht="25" customHeight="1"/>
    <row r="6231" ht="25" customHeight="1"/>
    <row r="6232" ht="25" customHeight="1"/>
    <row r="6233" ht="25" customHeight="1"/>
    <row r="6234" ht="25" customHeight="1"/>
    <row r="6235" ht="25" customHeight="1"/>
    <row r="6236" ht="25" customHeight="1"/>
    <row r="6237" ht="25" customHeight="1"/>
    <row r="6238" ht="25" customHeight="1"/>
    <row r="6239" ht="25" customHeight="1"/>
    <row r="6240" ht="25" customHeight="1"/>
    <row r="6241" ht="25" customHeight="1"/>
    <row r="6242" ht="25" customHeight="1"/>
    <row r="6243" ht="25" customHeight="1"/>
    <row r="6244" ht="25" customHeight="1"/>
    <row r="6245" ht="25" customHeight="1"/>
    <row r="6246" ht="25" customHeight="1"/>
    <row r="6247" ht="25" customHeight="1"/>
    <row r="6248" ht="25" customHeight="1"/>
    <row r="6249" ht="25" customHeight="1"/>
    <row r="6250" ht="25" customHeight="1"/>
    <row r="6251" ht="25" customHeight="1"/>
    <row r="6252" ht="25" customHeight="1"/>
    <row r="6253" ht="25" customHeight="1"/>
    <row r="6254" ht="25" customHeight="1"/>
    <row r="6255" ht="25" customHeight="1"/>
    <row r="6256" ht="25" customHeight="1"/>
    <row r="6257" ht="25" customHeight="1"/>
    <row r="6258" ht="25" customHeight="1"/>
    <row r="6259" ht="25" customHeight="1"/>
    <row r="6260" ht="25" customHeight="1"/>
    <row r="6261" ht="25" customHeight="1"/>
    <row r="6262" ht="25" customHeight="1"/>
    <row r="6263" ht="25" customHeight="1"/>
    <row r="6264" ht="25" customHeight="1"/>
    <row r="6265" ht="25" customHeight="1"/>
    <row r="6266" ht="25" customHeight="1"/>
    <row r="6267" ht="25" customHeight="1"/>
    <row r="6268" ht="25" customHeight="1"/>
    <row r="6269" ht="25" customHeight="1"/>
    <row r="6270" ht="25" customHeight="1"/>
    <row r="6271" ht="25" customHeight="1"/>
    <row r="6272" ht="25" customHeight="1"/>
    <row r="6273" ht="25" customHeight="1"/>
    <row r="6274" ht="25" customHeight="1"/>
    <row r="6275" ht="25" customHeight="1"/>
    <row r="6276" ht="25" customHeight="1"/>
    <row r="6277" ht="25" customHeight="1"/>
    <row r="6278" ht="25" customHeight="1"/>
    <row r="6279" ht="25" customHeight="1"/>
    <row r="6280" ht="25" customHeight="1"/>
    <row r="6281" ht="25" customHeight="1"/>
    <row r="6282" ht="25" customHeight="1"/>
    <row r="6283" ht="25" customHeight="1"/>
    <row r="6284" ht="25" customHeight="1"/>
    <row r="6285" ht="25" customHeight="1"/>
    <row r="6286" ht="25" customHeight="1"/>
    <row r="6287" ht="25" customHeight="1"/>
    <row r="6288" ht="25" customHeight="1"/>
    <row r="6289" ht="25" customHeight="1"/>
    <row r="6290" ht="25" customHeight="1"/>
    <row r="6291" ht="25" customHeight="1"/>
    <row r="6292" ht="25" customHeight="1"/>
    <row r="6293" ht="25" customHeight="1"/>
    <row r="6294" ht="25" customHeight="1"/>
    <row r="6295" ht="25" customHeight="1"/>
    <row r="6296" ht="25" customHeight="1"/>
    <row r="6297" ht="25" customHeight="1"/>
    <row r="6298" ht="25" customHeight="1"/>
    <row r="6299" ht="25" customHeight="1"/>
    <row r="6300" ht="25" customHeight="1"/>
    <row r="6301" ht="25" customHeight="1"/>
    <row r="6302" ht="25" customHeight="1"/>
    <row r="6303" ht="25" customHeight="1"/>
    <row r="6304" ht="25" customHeight="1"/>
    <row r="6305" ht="25" customHeight="1"/>
    <row r="6306" ht="25" customHeight="1"/>
    <row r="6307" ht="25" customHeight="1"/>
    <row r="6308" ht="25" customHeight="1"/>
    <row r="6309" ht="25" customHeight="1"/>
    <row r="6310" ht="25" customHeight="1"/>
    <row r="6311" ht="25" customHeight="1"/>
    <row r="6312" ht="25" customHeight="1"/>
    <row r="6313" ht="25" customHeight="1"/>
    <row r="6314" ht="25" customHeight="1"/>
    <row r="6315" ht="25" customHeight="1"/>
    <row r="6316" ht="25" customHeight="1"/>
    <row r="6317" ht="25" customHeight="1"/>
    <row r="6318" ht="25" customHeight="1"/>
    <row r="6319" ht="25" customHeight="1"/>
    <row r="6320" ht="25" customHeight="1"/>
    <row r="6321" ht="25" customHeight="1"/>
    <row r="6322" ht="25" customHeight="1"/>
    <row r="6323" ht="25" customHeight="1"/>
    <row r="6324" ht="25" customHeight="1"/>
    <row r="6325" ht="25" customHeight="1"/>
    <row r="6326" ht="25" customHeight="1"/>
    <row r="6327" ht="25" customHeight="1"/>
    <row r="6328" ht="25" customHeight="1"/>
    <row r="6329" ht="25" customHeight="1"/>
    <row r="6330" ht="25" customHeight="1"/>
    <row r="6331" ht="25" customHeight="1"/>
    <row r="6332" ht="25" customHeight="1"/>
    <row r="6333" ht="25" customHeight="1"/>
    <row r="6334" ht="25" customHeight="1"/>
    <row r="6335" ht="25" customHeight="1"/>
    <row r="6336" ht="25" customHeight="1"/>
    <row r="6337" ht="25" customHeight="1"/>
    <row r="6338" ht="25" customHeight="1"/>
    <row r="6339" ht="25" customHeight="1"/>
    <row r="6340" ht="25" customHeight="1"/>
    <row r="6341" ht="25" customHeight="1"/>
    <row r="6342" ht="25" customHeight="1"/>
    <row r="6343" ht="25" customHeight="1"/>
    <row r="6344" ht="25" customHeight="1"/>
    <row r="6345" ht="25" customHeight="1"/>
    <row r="6346" ht="25" customHeight="1"/>
    <row r="6347" ht="25" customHeight="1"/>
    <row r="6348" ht="25" customHeight="1"/>
    <row r="6349" ht="25" customHeight="1"/>
    <row r="6350" ht="25" customHeight="1"/>
    <row r="6351" ht="25" customHeight="1"/>
    <row r="6352" ht="25" customHeight="1"/>
    <row r="6353" ht="25" customHeight="1"/>
    <row r="6354" ht="25" customHeight="1"/>
    <row r="6355" ht="25" customHeight="1"/>
    <row r="6356" ht="25" customHeight="1"/>
    <row r="6357" ht="25" customHeight="1"/>
    <row r="6358" ht="25" customHeight="1"/>
    <row r="6359" ht="25" customHeight="1"/>
    <row r="6360" ht="25" customHeight="1"/>
    <row r="6361" ht="25" customHeight="1"/>
    <row r="6362" ht="25" customHeight="1"/>
    <row r="6363" ht="25" customHeight="1"/>
    <row r="6364" ht="25" customHeight="1"/>
    <row r="6365" ht="25" customHeight="1"/>
    <row r="6366" ht="25" customHeight="1"/>
    <row r="6367" ht="25" customHeight="1"/>
    <row r="6368" ht="25" customHeight="1"/>
    <row r="6369" ht="25" customHeight="1"/>
    <row r="6370" ht="25" customHeight="1"/>
    <row r="6371" ht="25" customHeight="1"/>
    <row r="6372" ht="25" customHeight="1"/>
    <row r="6373" ht="25" customHeight="1"/>
    <row r="6374" ht="25" customHeight="1"/>
    <row r="6375" ht="25" customHeight="1"/>
    <row r="6376" ht="25" customHeight="1"/>
    <row r="6377" ht="25" customHeight="1"/>
    <row r="6378" ht="25" customHeight="1"/>
    <row r="6379" ht="25" customHeight="1"/>
    <row r="6380" ht="25" customHeight="1"/>
    <row r="6381" ht="25" customHeight="1"/>
    <row r="6382" ht="25" customHeight="1"/>
    <row r="6383" ht="25" customHeight="1"/>
    <row r="6384" ht="25" customHeight="1"/>
    <row r="6385" ht="25" customHeight="1"/>
    <row r="6386" ht="25" customHeight="1"/>
    <row r="6387" ht="25" customHeight="1"/>
    <row r="6388" ht="25" customHeight="1"/>
    <row r="6389" ht="25" customHeight="1"/>
    <row r="6390" ht="25" customHeight="1"/>
    <row r="6391" ht="25" customHeight="1"/>
    <row r="6392" ht="25" customHeight="1"/>
    <row r="6393" ht="25" customHeight="1"/>
    <row r="6394" ht="25" customHeight="1"/>
    <row r="6395" ht="25" customHeight="1"/>
    <row r="6396" ht="25" customHeight="1"/>
    <row r="6397" ht="25" customHeight="1"/>
    <row r="6398" ht="25" customHeight="1"/>
    <row r="6399" ht="25" customHeight="1"/>
    <row r="6400" ht="25" customHeight="1"/>
    <row r="6401" ht="25" customHeight="1"/>
    <row r="6402" ht="25" customHeight="1"/>
    <row r="6403" ht="25" customHeight="1"/>
    <row r="6404" ht="25" customHeight="1"/>
    <row r="6405" ht="25" customHeight="1"/>
    <row r="6406" ht="25" customHeight="1"/>
    <row r="6407" ht="25" customHeight="1"/>
    <row r="6408" ht="25" customHeight="1"/>
    <row r="6409" ht="25" customHeight="1"/>
    <row r="6410" ht="25" customHeight="1"/>
    <row r="6411" ht="25" customHeight="1"/>
    <row r="6412" ht="25" customHeight="1"/>
    <row r="6413" ht="25" customHeight="1"/>
    <row r="6414" ht="25" customHeight="1"/>
    <row r="6415" ht="25" customHeight="1"/>
    <row r="6416" ht="25" customHeight="1"/>
    <row r="6417" ht="25" customHeight="1"/>
    <row r="6418" ht="25" customHeight="1"/>
    <row r="6419" ht="25" customHeight="1"/>
    <row r="6420" ht="25" customHeight="1"/>
    <row r="6421" ht="25" customHeight="1"/>
    <row r="6422" ht="25" customHeight="1"/>
    <row r="6423" ht="25" customHeight="1"/>
    <row r="6424" ht="25" customHeight="1"/>
    <row r="6425" ht="25" customHeight="1"/>
    <row r="6426" ht="25" customHeight="1"/>
    <row r="6427" ht="25" customHeight="1"/>
    <row r="6428" ht="25" customHeight="1"/>
    <row r="6429" ht="25" customHeight="1"/>
    <row r="6430" ht="25" customHeight="1"/>
    <row r="6431" ht="25" customHeight="1"/>
    <row r="6432" ht="25" customHeight="1"/>
    <row r="6433" ht="25" customHeight="1"/>
    <row r="6434" ht="25" customHeight="1"/>
    <row r="6435" ht="25" customHeight="1"/>
    <row r="6436" ht="25" customHeight="1"/>
    <row r="6437" ht="25" customHeight="1"/>
    <row r="6438" ht="25" customHeight="1"/>
    <row r="6439" ht="25" customHeight="1"/>
    <row r="6440" ht="25" customHeight="1"/>
    <row r="6441" ht="25" customHeight="1"/>
    <row r="6442" ht="25" customHeight="1"/>
    <row r="6443" ht="25" customHeight="1"/>
    <row r="6444" ht="25" customHeight="1"/>
    <row r="6445" ht="25" customHeight="1"/>
    <row r="6446" ht="25" customHeight="1"/>
    <row r="6447" ht="25" customHeight="1"/>
    <row r="6448" ht="25" customHeight="1"/>
    <row r="6449" ht="25" customHeight="1"/>
    <row r="6450" ht="25" customHeight="1"/>
    <row r="6451" ht="25" customHeight="1"/>
    <row r="6452" ht="25" customHeight="1"/>
    <row r="6453" ht="25" customHeight="1"/>
    <row r="6454" ht="25" customHeight="1"/>
    <row r="6455" ht="25" customHeight="1"/>
    <row r="6456" ht="25" customHeight="1"/>
    <row r="6457" ht="25" customHeight="1"/>
    <row r="6458" ht="25" customHeight="1"/>
    <row r="6459" ht="25" customHeight="1"/>
    <row r="6460" ht="25" customHeight="1"/>
    <row r="6461" ht="25" customHeight="1"/>
    <row r="6462" ht="25" customHeight="1"/>
    <row r="6463" ht="25" customHeight="1"/>
    <row r="6464" ht="25" customHeight="1"/>
    <row r="6465" ht="25" customHeight="1"/>
    <row r="6466" ht="25" customHeight="1"/>
    <row r="6467" ht="25" customHeight="1"/>
    <row r="6468" ht="25" customHeight="1"/>
    <row r="6469" ht="25" customHeight="1"/>
    <row r="6470" ht="25" customHeight="1"/>
    <row r="6471" ht="25" customHeight="1"/>
    <row r="6472" ht="25" customHeight="1"/>
    <row r="6473" ht="25" customHeight="1"/>
    <row r="6474" ht="25" customHeight="1"/>
    <row r="6475" ht="25" customHeight="1"/>
    <row r="6476" ht="25" customHeight="1"/>
    <row r="6477" ht="25" customHeight="1"/>
    <row r="6478" ht="25" customHeight="1"/>
    <row r="6479" ht="25" customHeight="1"/>
    <row r="6480" ht="25" customHeight="1"/>
    <row r="6481" ht="25" customHeight="1"/>
    <row r="6482" ht="25" customHeight="1"/>
    <row r="6483" ht="25" customHeight="1"/>
    <row r="6484" ht="25" customHeight="1"/>
    <row r="6485" ht="25" customHeight="1"/>
    <row r="6486" ht="25" customHeight="1"/>
    <row r="6487" ht="25" customHeight="1"/>
    <row r="6488" ht="25" customHeight="1"/>
    <row r="6489" ht="25" customHeight="1"/>
    <row r="6490" ht="25" customHeight="1"/>
    <row r="6491" ht="25" customHeight="1"/>
    <row r="6492" ht="25" customHeight="1"/>
    <row r="6493" ht="25" customHeight="1"/>
    <row r="6494" ht="25" customHeight="1"/>
    <row r="6495" ht="25" customHeight="1"/>
    <row r="6496" ht="25" customHeight="1"/>
    <row r="6497" ht="25" customHeight="1"/>
    <row r="6498" ht="25" customHeight="1"/>
    <row r="6499" ht="25" customHeight="1"/>
    <row r="6500" ht="25" customHeight="1"/>
    <row r="6501" ht="25" customHeight="1"/>
    <row r="6502" ht="25" customHeight="1"/>
    <row r="6503" ht="25" customHeight="1"/>
    <row r="6504" ht="25" customHeight="1"/>
    <row r="6505" ht="25" customHeight="1"/>
    <row r="6506" ht="25" customHeight="1"/>
    <row r="6507" ht="25" customHeight="1"/>
    <row r="6508" ht="25" customHeight="1"/>
    <row r="6509" ht="25" customHeight="1"/>
    <row r="6510" ht="25" customHeight="1"/>
    <row r="6511" ht="25" customHeight="1"/>
    <row r="6512" ht="25" customHeight="1"/>
    <row r="6513" ht="25" customHeight="1"/>
    <row r="6514" ht="25" customHeight="1"/>
    <row r="6515" ht="25" customHeight="1"/>
    <row r="6516" ht="25" customHeight="1"/>
    <row r="6517" ht="25" customHeight="1"/>
    <row r="6518" ht="25" customHeight="1"/>
    <row r="6519" ht="25" customHeight="1"/>
    <row r="6520" ht="25" customHeight="1"/>
    <row r="6521" ht="25" customHeight="1"/>
    <row r="6522" ht="25" customHeight="1"/>
    <row r="6523" ht="25" customHeight="1"/>
    <row r="6524" ht="25" customHeight="1"/>
    <row r="6525" ht="25" customHeight="1"/>
    <row r="6526" ht="25" customHeight="1"/>
    <row r="6527" ht="25" customHeight="1"/>
    <row r="6528" ht="25" customHeight="1"/>
    <row r="6529" ht="25" customHeight="1"/>
    <row r="6530" ht="25" customHeight="1"/>
    <row r="6531" ht="25" customHeight="1"/>
    <row r="6532" ht="25" customHeight="1"/>
    <row r="6533" ht="25" customHeight="1"/>
    <row r="6534" ht="25" customHeight="1"/>
    <row r="6535" ht="25" customHeight="1"/>
    <row r="6536" ht="25" customHeight="1"/>
    <row r="6537" ht="25" customHeight="1"/>
    <row r="6538" ht="25" customHeight="1"/>
    <row r="6539" ht="25" customHeight="1"/>
    <row r="6540" ht="25" customHeight="1"/>
    <row r="6541" ht="25" customHeight="1"/>
    <row r="6542" ht="25" customHeight="1"/>
    <row r="6543" ht="25" customHeight="1"/>
    <row r="6544" ht="25" customHeight="1"/>
    <row r="6545" ht="25" customHeight="1"/>
    <row r="6546" ht="25" customHeight="1"/>
    <row r="6547" ht="25" customHeight="1"/>
    <row r="6548" ht="25" customHeight="1"/>
    <row r="6549" ht="25" customHeight="1"/>
    <row r="6550" ht="25" customHeight="1"/>
    <row r="6551" ht="25" customHeight="1"/>
    <row r="6552" ht="25" customHeight="1"/>
    <row r="6553" ht="25" customHeight="1"/>
    <row r="6554" ht="25" customHeight="1"/>
    <row r="6555" ht="25" customHeight="1"/>
    <row r="6556" ht="25" customHeight="1"/>
    <row r="6557" ht="25" customHeight="1"/>
    <row r="6558" ht="25" customHeight="1"/>
    <row r="6559" ht="25" customHeight="1"/>
    <row r="6560" ht="25" customHeight="1"/>
    <row r="6561" ht="25" customHeight="1"/>
    <row r="6562" ht="25" customHeight="1"/>
    <row r="6563" ht="25" customHeight="1"/>
    <row r="6564" ht="25" customHeight="1"/>
    <row r="6565" ht="25" customHeight="1"/>
    <row r="6566" ht="25" customHeight="1"/>
    <row r="6567" ht="25" customHeight="1"/>
    <row r="6568" ht="25" customHeight="1"/>
    <row r="6569" ht="25" customHeight="1"/>
    <row r="6570" ht="25" customHeight="1"/>
    <row r="6571" ht="25" customHeight="1"/>
    <row r="6572" ht="25" customHeight="1"/>
    <row r="6573" ht="25" customHeight="1"/>
    <row r="6574" ht="25" customHeight="1"/>
    <row r="6575" ht="25" customHeight="1"/>
    <row r="6576" ht="25" customHeight="1"/>
    <row r="6577" ht="25" customHeight="1"/>
    <row r="6578" ht="25" customHeight="1"/>
    <row r="6579" ht="25" customHeight="1"/>
    <row r="6580" ht="25" customHeight="1"/>
    <row r="6581" ht="25" customHeight="1"/>
    <row r="6582" ht="25" customHeight="1"/>
    <row r="6583" ht="25" customHeight="1"/>
    <row r="6584" ht="25" customHeight="1"/>
    <row r="6585" ht="25" customHeight="1"/>
    <row r="6586" ht="25" customHeight="1"/>
    <row r="6587" ht="25" customHeight="1"/>
    <row r="6588" ht="25" customHeight="1"/>
    <row r="6589" ht="25" customHeight="1"/>
    <row r="6590" ht="25" customHeight="1"/>
    <row r="6591" ht="25" customHeight="1"/>
    <row r="6592" ht="25" customHeight="1"/>
    <row r="6593" ht="25" customHeight="1"/>
    <row r="6594" ht="25" customHeight="1"/>
    <row r="6595" ht="25" customHeight="1"/>
    <row r="6596" ht="25" customHeight="1"/>
    <row r="6597" ht="25" customHeight="1"/>
    <row r="6598" ht="25" customHeight="1"/>
    <row r="6599" ht="25" customHeight="1"/>
    <row r="6600" ht="25" customHeight="1"/>
    <row r="6601" ht="25" customHeight="1"/>
    <row r="6602" ht="25" customHeight="1"/>
    <row r="6603" ht="25" customHeight="1"/>
    <row r="6604" ht="25" customHeight="1"/>
    <row r="6605" ht="25" customHeight="1"/>
    <row r="6606" ht="25" customHeight="1"/>
    <row r="6607" ht="25" customHeight="1"/>
    <row r="6608" ht="25" customHeight="1"/>
    <row r="6609" ht="25" customHeight="1"/>
    <row r="6610" ht="25" customHeight="1"/>
    <row r="6611" ht="25" customHeight="1"/>
    <row r="6612" ht="25" customHeight="1"/>
    <row r="6613" ht="25" customHeight="1"/>
    <row r="6614" ht="25" customHeight="1"/>
    <row r="6615" ht="25" customHeight="1"/>
    <row r="6616" ht="25" customHeight="1"/>
    <row r="6617" ht="25" customHeight="1"/>
    <row r="6618" ht="25" customHeight="1"/>
    <row r="6619" ht="25" customHeight="1"/>
    <row r="6620" ht="25" customHeight="1"/>
    <row r="6621" ht="25" customHeight="1"/>
    <row r="6622" ht="25" customHeight="1"/>
    <row r="6623" ht="25" customHeight="1"/>
    <row r="6624" ht="25" customHeight="1"/>
    <row r="6625" ht="25" customHeight="1"/>
    <row r="6626" ht="25" customHeight="1"/>
    <row r="6627" ht="25" customHeight="1"/>
    <row r="6628" ht="25" customHeight="1"/>
    <row r="6629" ht="25" customHeight="1"/>
    <row r="6630" ht="25" customHeight="1"/>
    <row r="6631" ht="25" customHeight="1"/>
    <row r="6632" ht="25" customHeight="1"/>
    <row r="6633" ht="25" customHeight="1"/>
    <row r="6634" ht="25" customHeight="1"/>
    <row r="6635" ht="25" customHeight="1"/>
    <row r="6636" ht="25" customHeight="1"/>
    <row r="6637" ht="25" customHeight="1"/>
    <row r="6638" ht="25" customHeight="1"/>
    <row r="6639" ht="25" customHeight="1"/>
    <row r="6640" ht="25" customHeight="1"/>
    <row r="6641" ht="25" customHeight="1"/>
    <row r="6642" ht="25" customHeight="1"/>
    <row r="6643" ht="25" customHeight="1"/>
    <row r="6644" ht="25" customHeight="1"/>
    <row r="6645" ht="25" customHeight="1"/>
    <row r="6646" ht="25" customHeight="1"/>
    <row r="6647" ht="25" customHeight="1"/>
    <row r="6648" ht="25" customHeight="1"/>
    <row r="6649" ht="25" customHeight="1"/>
    <row r="6650" ht="25" customHeight="1"/>
    <row r="6651" ht="25" customHeight="1"/>
    <row r="6652" ht="25" customHeight="1"/>
    <row r="6653" ht="25" customHeight="1"/>
    <row r="6654" ht="25" customHeight="1"/>
    <row r="6655" ht="25" customHeight="1"/>
    <row r="6656" ht="25" customHeight="1"/>
    <row r="6657" ht="25" customHeight="1"/>
    <row r="6658" ht="25" customHeight="1"/>
    <row r="6659" ht="25" customHeight="1"/>
    <row r="6660" ht="25" customHeight="1"/>
    <row r="6661" ht="25" customHeight="1"/>
    <row r="6662" ht="25" customHeight="1"/>
    <row r="6663" ht="25" customHeight="1"/>
    <row r="6664" ht="25" customHeight="1"/>
    <row r="6665" ht="25" customHeight="1"/>
    <row r="6666" ht="25" customHeight="1"/>
    <row r="6667" ht="25" customHeight="1"/>
    <row r="6668" ht="25" customHeight="1"/>
    <row r="6669" ht="25" customHeight="1"/>
    <row r="6670" ht="25" customHeight="1"/>
    <row r="6671" ht="25" customHeight="1"/>
    <row r="6672" ht="25" customHeight="1"/>
    <row r="6673" ht="25" customHeight="1"/>
    <row r="6674" ht="25" customHeight="1"/>
    <row r="6675" ht="25" customHeight="1"/>
    <row r="6676" ht="25" customHeight="1"/>
    <row r="6677" ht="25" customHeight="1"/>
    <row r="6678" ht="25" customHeight="1"/>
    <row r="6679" ht="25" customHeight="1"/>
    <row r="6680" ht="25" customHeight="1"/>
    <row r="6681" ht="25" customHeight="1"/>
    <row r="6682" ht="25" customHeight="1"/>
    <row r="6683" ht="25" customHeight="1"/>
    <row r="6684" ht="25" customHeight="1"/>
    <row r="6685" ht="25" customHeight="1"/>
    <row r="6686" ht="25" customHeight="1"/>
    <row r="6687" ht="25" customHeight="1"/>
    <row r="6688" ht="25" customHeight="1"/>
    <row r="6689" ht="25" customHeight="1"/>
    <row r="6690" ht="25" customHeight="1"/>
    <row r="6691" ht="25" customHeight="1"/>
    <row r="6692" ht="25" customHeight="1"/>
    <row r="6693" ht="25" customHeight="1"/>
    <row r="6694" ht="25" customHeight="1"/>
    <row r="6695" ht="25" customHeight="1"/>
    <row r="6696" ht="25" customHeight="1"/>
    <row r="6697" ht="25" customHeight="1"/>
    <row r="6698" ht="25" customHeight="1"/>
    <row r="6699" ht="25" customHeight="1"/>
    <row r="6700" ht="25" customHeight="1"/>
    <row r="6701" ht="25" customHeight="1"/>
    <row r="6702" ht="25" customHeight="1"/>
    <row r="6703" ht="25" customHeight="1"/>
    <row r="6704" ht="25" customHeight="1"/>
    <row r="6705" ht="25" customHeight="1"/>
    <row r="6706" ht="25" customHeight="1"/>
    <row r="6707" ht="25" customHeight="1"/>
    <row r="6708" ht="25" customHeight="1"/>
    <row r="6709" ht="25" customHeight="1"/>
    <row r="6710" ht="25" customHeight="1"/>
    <row r="6711" ht="25" customHeight="1"/>
    <row r="6712" ht="25" customHeight="1"/>
    <row r="6713" ht="25" customHeight="1"/>
    <row r="6714" ht="25" customHeight="1"/>
    <row r="6715" ht="25" customHeight="1"/>
    <row r="6716" ht="25" customHeight="1"/>
    <row r="6717" ht="25" customHeight="1"/>
    <row r="6718" ht="25" customHeight="1"/>
    <row r="6719" ht="25" customHeight="1"/>
    <row r="6720" ht="25" customHeight="1"/>
    <row r="6721" ht="25" customHeight="1"/>
    <row r="6722" ht="25" customHeight="1"/>
    <row r="6723" ht="25" customHeight="1"/>
    <row r="6724" ht="25" customHeight="1"/>
    <row r="6725" ht="25" customHeight="1"/>
    <row r="6726" ht="25" customHeight="1"/>
    <row r="6727" ht="25" customHeight="1"/>
    <row r="6728" ht="25" customHeight="1"/>
    <row r="6729" ht="25" customHeight="1"/>
    <row r="6730" ht="25" customHeight="1"/>
    <row r="6731" ht="25" customHeight="1"/>
    <row r="6732" ht="25" customHeight="1"/>
    <row r="6733" ht="25" customHeight="1"/>
    <row r="6734" ht="25" customHeight="1"/>
    <row r="6735" ht="25" customHeight="1"/>
    <row r="6736" ht="25" customHeight="1"/>
    <row r="6737" ht="25" customHeight="1"/>
    <row r="6738" ht="25" customHeight="1"/>
    <row r="6739" ht="25" customHeight="1"/>
    <row r="6740" ht="25" customHeight="1"/>
    <row r="6741" ht="25" customHeight="1"/>
    <row r="6742" ht="25" customHeight="1"/>
    <row r="6743" ht="25" customHeight="1"/>
    <row r="6744" ht="25" customHeight="1"/>
    <row r="6745" ht="25" customHeight="1"/>
    <row r="6746" ht="25" customHeight="1"/>
    <row r="6747" ht="25" customHeight="1"/>
    <row r="6748" ht="25" customHeight="1"/>
    <row r="6749" ht="25" customHeight="1"/>
    <row r="6750" ht="25" customHeight="1"/>
    <row r="6751" ht="25" customHeight="1"/>
    <row r="6752" ht="25" customHeight="1"/>
    <row r="6753" ht="25" customHeight="1"/>
    <row r="6754" ht="25" customHeight="1"/>
    <row r="6755" ht="25" customHeight="1"/>
    <row r="6756" ht="25" customHeight="1"/>
    <row r="6757" ht="25" customHeight="1"/>
    <row r="6758" ht="25" customHeight="1"/>
    <row r="6759" ht="25" customHeight="1"/>
    <row r="6760" ht="25" customHeight="1"/>
    <row r="6761" ht="25" customHeight="1"/>
    <row r="6762" ht="25" customHeight="1"/>
    <row r="6763" ht="25" customHeight="1"/>
    <row r="6764" ht="25" customHeight="1"/>
    <row r="6765" ht="25" customHeight="1"/>
    <row r="6766" ht="25" customHeight="1"/>
    <row r="6767" ht="25" customHeight="1"/>
    <row r="6768" ht="25" customHeight="1"/>
    <row r="6769" ht="25" customHeight="1"/>
    <row r="6770" ht="25" customHeight="1"/>
    <row r="6771" ht="25" customHeight="1"/>
    <row r="6772" ht="25" customHeight="1"/>
    <row r="6773" ht="25" customHeight="1"/>
    <row r="6774" ht="25" customHeight="1"/>
    <row r="6775" ht="25" customHeight="1"/>
    <row r="6776" ht="25" customHeight="1"/>
    <row r="6777" ht="25" customHeight="1"/>
    <row r="6778" ht="25" customHeight="1"/>
    <row r="6779" ht="25" customHeight="1"/>
    <row r="6780" ht="25" customHeight="1"/>
    <row r="6781" ht="25" customHeight="1"/>
    <row r="6782" ht="25" customHeight="1"/>
    <row r="6783" ht="25" customHeight="1"/>
    <row r="6784" ht="25" customHeight="1"/>
    <row r="6785" ht="25" customHeight="1"/>
    <row r="6786" ht="25" customHeight="1"/>
    <row r="6787" ht="25" customHeight="1"/>
    <row r="6788" ht="25" customHeight="1"/>
    <row r="6789" ht="25" customHeight="1"/>
    <row r="6790" ht="25" customHeight="1"/>
    <row r="6791" ht="25" customHeight="1"/>
    <row r="6792" ht="25" customHeight="1"/>
    <row r="6793" ht="25" customHeight="1"/>
    <row r="6794" ht="25" customHeight="1"/>
    <row r="6795" ht="25" customHeight="1"/>
    <row r="6796" ht="25" customHeight="1"/>
    <row r="6797" ht="25" customHeight="1"/>
    <row r="6798" ht="25" customHeight="1"/>
    <row r="6799" ht="25" customHeight="1"/>
    <row r="6800" ht="25" customHeight="1"/>
    <row r="6801" ht="25" customHeight="1"/>
    <row r="6802" ht="25" customHeight="1"/>
    <row r="6803" ht="25" customHeight="1"/>
    <row r="6804" ht="25" customHeight="1"/>
    <row r="6805" ht="25" customHeight="1"/>
    <row r="6806" ht="25" customHeight="1"/>
    <row r="6807" ht="25" customHeight="1"/>
    <row r="6808" ht="25" customHeight="1"/>
    <row r="6809" ht="25" customHeight="1"/>
    <row r="6810" ht="25" customHeight="1"/>
    <row r="6811" ht="25" customHeight="1"/>
    <row r="6812" ht="25" customHeight="1"/>
    <row r="6813" ht="25" customHeight="1"/>
    <row r="6814" ht="25" customHeight="1"/>
    <row r="6815" ht="25" customHeight="1"/>
    <row r="6816" ht="25" customHeight="1"/>
    <row r="6817" ht="25" customHeight="1"/>
    <row r="6818" ht="25" customHeight="1"/>
    <row r="6819" ht="25" customHeight="1"/>
    <row r="6820" ht="25" customHeight="1"/>
    <row r="6821" ht="25" customHeight="1"/>
    <row r="6822" ht="25" customHeight="1"/>
    <row r="6823" ht="25" customHeight="1"/>
    <row r="6824" ht="25" customHeight="1"/>
    <row r="6825" ht="25" customHeight="1"/>
    <row r="6826" ht="25" customHeight="1"/>
    <row r="6827" ht="25" customHeight="1"/>
    <row r="6828" ht="25" customHeight="1"/>
    <row r="6829" ht="25" customHeight="1"/>
    <row r="6830" ht="25" customHeight="1"/>
    <row r="6831" ht="25" customHeight="1"/>
    <row r="6832" ht="25" customHeight="1"/>
    <row r="6833" ht="25" customHeight="1"/>
    <row r="6834" ht="25" customHeight="1"/>
    <row r="6835" ht="25" customHeight="1"/>
    <row r="6836" ht="25" customHeight="1"/>
    <row r="6837" ht="25" customHeight="1"/>
    <row r="6838" ht="25" customHeight="1"/>
    <row r="6839" ht="25" customHeight="1"/>
    <row r="6840" ht="25" customHeight="1"/>
    <row r="6841" ht="25" customHeight="1"/>
    <row r="6842" ht="25" customHeight="1"/>
    <row r="6843" ht="25" customHeight="1"/>
    <row r="6844" ht="25" customHeight="1"/>
    <row r="6845" ht="25" customHeight="1"/>
    <row r="6846" ht="25" customHeight="1"/>
    <row r="6847" ht="25" customHeight="1"/>
    <row r="6848" ht="25" customHeight="1"/>
    <row r="6849" ht="25" customHeight="1"/>
    <row r="6850" ht="25" customHeight="1"/>
    <row r="6851" ht="25" customHeight="1"/>
    <row r="6852" ht="25" customHeight="1"/>
    <row r="6853" ht="25" customHeight="1"/>
    <row r="6854" ht="25" customHeight="1"/>
    <row r="6855" ht="25" customHeight="1"/>
    <row r="6856" ht="25" customHeight="1"/>
    <row r="6857" ht="25" customHeight="1"/>
    <row r="6858" ht="25" customHeight="1"/>
    <row r="6859" ht="25" customHeight="1"/>
    <row r="6860" ht="25" customHeight="1"/>
    <row r="6861" ht="25" customHeight="1"/>
    <row r="6862" ht="25" customHeight="1"/>
    <row r="6863" ht="25" customHeight="1"/>
    <row r="6864" ht="25" customHeight="1"/>
    <row r="6865" ht="25" customHeight="1"/>
    <row r="6866" ht="25" customHeight="1"/>
    <row r="6867" ht="25" customHeight="1"/>
    <row r="6868" ht="25" customHeight="1"/>
    <row r="6869" ht="25" customHeight="1"/>
    <row r="6870" ht="25" customHeight="1"/>
    <row r="6871" ht="25" customHeight="1"/>
    <row r="6872" ht="25" customHeight="1"/>
    <row r="6873" ht="25" customHeight="1"/>
    <row r="6874" ht="25" customHeight="1"/>
    <row r="6875" ht="25" customHeight="1"/>
    <row r="6876" ht="25" customHeight="1"/>
    <row r="6877" ht="25" customHeight="1"/>
    <row r="6878" ht="25" customHeight="1"/>
    <row r="6879" ht="25" customHeight="1"/>
    <row r="6880" ht="25" customHeight="1"/>
    <row r="6881" ht="25" customHeight="1"/>
    <row r="6882" ht="25" customHeight="1"/>
    <row r="6883" ht="25" customHeight="1"/>
    <row r="6884" ht="25" customHeight="1"/>
    <row r="6885" ht="25" customHeight="1"/>
    <row r="6886" ht="25" customHeight="1"/>
    <row r="6887" ht="25" customHeight="1"/>
    <row r="6888" ht="25" customHeight="1"/>
    <row r="6889" ht="25" customHeight="1"/>
    <row r="6890" ht="25" customHeight="1"/>
    <row r="6891" ht="25" customHeight="1"/>
    <row r="6892" ht="25" customHeight="1"/>
    <row r="6893" ht="25" customHeight="1"/>
    <row r="6894" ht="25" customHeight="1"/>
    <row r="6895" ht="25" customHeight="1"/>
    <row r="6896" ht="25" customHeight="1"/>
    <row r="6897" ht="25" customHeight="1"/>
    <row r="6898" ht="25" customHeight="1"/>
    <row r="6899" ht="25" customHeight="1"/>
    <row r="6900" ht="25" customHeight="1"/>
    <row r="6901" ht="25" customHeight="1"/>
    <row r="6902" ht="25" customHeight="1"/>
    <row r="6903" ht="25" customHeight="1"/>
    <row r="6904" ht="25" customHeight="1"/>
    <row r="6905" ht="25" customHeight="1"/>
    <row r="6906" ht="25" customHeight="1"/>
    <row r="6907" ht="25" customHeight="1"/>
    <row r="6908" ht="25" customHeight="1"/>
    <row r="6909" ht="25" customHeight="1"/>
    <row r="6910" ht="25" customHeight="1"/>
    <row r="6911" ht="25" customHeight="1"/>
    <row r="6912" ht="25" customHeight="1"/>
    <row r="6913" ht="25" customHeight="1"/>
    <row r="6914" ht="25" customHeight="1"/>
    <row r="6915" ht="25" customHeight="1"/>
    <row r="6916" ht="25" customHeight="1"/>
    <row r="6917" ht="25" customHeight="1"/>
    <row r="6918" ht="25" customHeight="1"/>
    <row r="6919" ht="25" customHeight="1"/>
    <row r="6920" ht="25" customHeight="1"/>
    <row r="6921" ht="25" customHeight="1"/>
    <row r="6922" ht="25" customHeight="1"/>
    <row r="6923" ht="25" customHeight="1"/>
    <row r="6924" ht="25" customHeight="1"/>
    <row r="6925" ht="25" customHeight="1"/>
    <row r="6926" ht="25" customHeight="1"/>
    <row r="6927" ht="25" customHeight="1"/>
    <row r="6928" ht="25" customHeight="1"/>
    <row r="6929" ht="25" customHeight="1"/>
    <row r="6930" ht="25" customHeight="1"/>
    <row r="6931" ht="25" customHeight="1"/>
    <row r="6932" ht="25" customHeight="1"/>
    <row r="6933" ht="25" customHeight="1"/>
    <row r="6934" ht="25" customHeight="1"/>
    <row r="6935" ht="25" customHeight="1"/>
    <row r="6936" ht="25" customHeight="1"/>
    <row r="6937" ht="25" customHeight="1"/>
    <row r="6938" ht="25" customHeight="1"/>
    <row r="6939" ht="25" customHeight="1"/>
    <row r="6940" ht="25" customHeight="1"/>
    <row r="6941" ht="25" customHeight="1"/>
    <row r="6942" ht="25" customHeight="1"/>
    <row r="6943" ht="25" customHeight="1"/>
    <row r="6944" ht="25" customHeight="1"/>
    <row r="6945" ht="25" customHeight="1"/>
    <row r="6946" ht="25" customHeight="1"/>
    <row r="6947" ht="25" customHeight="1"/>
    <row r="6948" ht="25" customHeight="1"/>
    <row r="6949" ht="25" customHeight="1"/>
    <row r="6950" ht="25" customHeight="1"/>
    <row r="6951" ht="25" customHeight="1"/>
    <row r="6952" ht="25" customHeight="1"/>
    <row r="6953" ht="25" customHeight="1"/>
    <row r="6954" ht="25" customHeight="1"/>
    <row r="6955" ht="25" customHeight="1"/>
    <row r="6956" ht="25" customHeight="1"/>
    <row r="6957" ht="25" customHeight="1"/>
    <row r="6958" ht="25" customHeight="1"/>
    <row r="6959" ht="25" customHeight="1"/>
    <row r="6960" ht="25" customHeight="1"/>
    <row r="6961" ht="25" customHeight="1"/>
    <row r="6962" ht="25" customHeight="1"/>
    <row r="6963" ht="25" customHeight="1"/>
    <row r="6964" ht="25" customHeight="1"/>
    <row r="6965" ht="25" customHeight="1"/>
    <row r="6966" ht="25" customHeight="1"/>
    <row r="6967" ht="25" customHeight="1"/>
    <row r="6968" ht="25" customHeight="1"/>
    <row r="6969" ht="25" customHeight="1"/>
    <row r="6970" ht="25" customHeight="1"/>
    <row r="6971" ht="25" customHeight="1"/>
    <row r="6972" ht="25" customHeight="1"/>
    <row r="6973" ht="25" customHeight="1"/>
    <row r="6974" ht="25" customHeight="1"/>
    <row r="6975" ht="25" customHeight="1"/>
    <row r="6976" ht="25" customHeight="1"/>
    <row r="6977" ht="25" customHeight="1"/>
    <row r="6978" ht="25" customHeight="1"/>
    <row r="6979" ht="25" customHeight="1"/>
    <row r="6980" ht="25" customHeight="1"/>
    <row r="6981" ht="25" customHeight="1"/>
    <row r="6982" ht="25" customHeight="1"/>
    <row r="6983" ht="25" customHeight="1"/>
    <row r="6984" ht="25" customHeight="1"/>
    <row r="6985" ht="25" customHeight="1"/>
    <row r="6986" ht="25" customHeight="1"/>
    <row r="6987" ht="25" customHeight="1"/>
    <row r="6988" ht="25" customHeight="1"/>
    <row r="6989" ht="25" customHeight="1"/>
    <row r="6990" ht="25" customHeight="1"/>
    <row r="6991" ht="25" customHeight="1"/>
    <row r="6992" ht="25" customHeight="1"/>
    <row r="6993" ht="25" customHeight="1"/>
    <row r="6994" ht="25" customHeight="1"/>
    <row r="6995" ht="25" customHeight="1"/>
    <row r="6996" ht="25" customHeight="1"/>
    <row r="6997" ht="25" customHeight="1"/>
    <row r="6998" ht="25" customHeight="1"/>
    <row r="6999" ht="25" customHeight="1"/>
    <row r="7000" ht="25" customHeight="1"/>
    <row r="7001" ht="25" customHeight="1"/>
    <row r="7002" ht="25" customHeight="1"/>
    <row r="7003" ht="25" customHeight="1"/>
    <row r="7004" ht="25" customHeight="1"/>
    <row r="7005" ht="25" customHeight="1"/>
    <row r="7006" ht="25" customHeight="1"/>
    <row r="7007" ht="25" customHeight="1"/>
    <row r="7008" ht="25" customHeight="1"/>
    <row r="7009" ht="25" customHeight="1"/>
    <row r="7010" ht="25" customHeight="1"/>
    <row r="7011" ht="25" customHeight="1"/>
    <row r="7012" ht="25" customHeight="1"/>
    <row r="7013" ht="25" customHeight="1"/>
    <row r="7014" ht="25" customHeight="1"/>
    <row r="7015" ht="25" customHeight="1"/>
    <row r="7016" ht="25" customHeight="1"/>
    <row r="7017" ht="25" customHeight="1"/>
    <row r="7018" ht="25" customHeight="1"/>
    <row r="7019" ht="25" customHeight="1"/>
    <row r="7020" ht="25" customHeight="1"/>
    <row r="7021" ht="25" customHeight="1"/>
    <row r="7022" ht="25" customHeight="1"/>
    <row r="7023" ht="25" customHeight="1"/>
    <row r="7024" ht="25" customHeight="1"/>
    <row r="7025" ht="25" customHeight="1"/>
    <row r="7026" ht="25" customHeight="1"/>
    <row r="7027" ht="25" customHeight="1"/>
    <row r="7028" ht="25" customHeight="1"/>
    <row r="7029" ht="25" customHeight="1"/>
    <row r="7030" ht="25" customHeight="1"/>
    <row r="7031" ht="25" customHeight="1"/>
    <row r="7032" ht="25" customHeight="1"/>
    <row r="7033" ht="25" customHeight="1"/>
    <row r="7034" ht="25" customHeight="1"/>
    <row r="7035" ht="25" customHeight="1"/>
    <row r="7036" ht="25" customHeight="1"/>
    <row r="7037" ht="25" customHeight="1"/>
    <row r="7038" ht="25" customHeight="1"/>
    <row r="7039" ht="25" customHeight="1"/>
    <row r="7040" ht="25" customHeight="1"/>
    <row r="7041" ht="25" customHeight="1"/>
    <row r="7042" ht="25" customHeight="1"/>
    <row r="7043" ht="25" customHeight="1"/>
    <row r="7044" ht="25" customHeight="1"/>
    <row r="7045" ht="25" customHeight="1"/>
    <row r="7046" ht="25" customHeight="1"/>
    <row r="7047" ht="25" customHeight="1"/>
    <row r="7048" ht="25" customHeight="1"/>
    <row r="7049" ht="25" customHeight="1"/>
    <row r="7050" ht="25" customHeight="1"/>
    <row r="7051" ht="25" customHeight="1"/>
    <row r="7052" ht="25" customHeight="1"/>
    <row r="7053" ht="25" customHeight="1"/>
    <row r="7054" ht="25" customHeight="1"/>
    <row r="7055" ht="25" customHeight="1"/>
    <row r="7056" ht="25" customHeight="1"/>
    <row r="7057" ht="25" customHeight="1"/>
    <row r="7058" ht="25" customHeight="1"/>
    <row r="7059" ht="25" customHeight="1"/>
    <row r="7060" ht="25" customHeight="1"/>
    <row r="7061" ht="25" customHeight="1"/>
    <row r="7062" ht="25" customHeight="1"/>
    <row r="7063" ht="25" customHeight="1"/>
    <row r="7064" ht="25" customHeight="1"/>
    <row r="7065" ht="25" customHeight="1"/>
    <row r="7066" ht="25" customHeight="1"/>
    <row r="7067" ht="25" customHeight="1"/>
    <row r="7068" ht="25" customHeight="1"/>
    <row r="7069" ht="25" customHeight="1"/>
    <row r="7070" ht="25" customHeight="1"/>
    <row r="7071" ht="25" customHeight="1"/>
    <row r="7072" ht="25" customHeight="1"/>
    <row r="7073" ht="25" customHeight="1"/>
    <row r="7074" ht="25" customHeight="1"/>
    <row r="7075" ht="25" customHeight="1"/>
    <row r="7076" ht="25" customHeight="1"/>
    <row r="7077" ht="25" customHeight="1"/>
    <row r="7078" ht="25" customHeight="1"/>
    <row r="7079" ht="25" customHeight="1"/>
    <row r="7080" ht="25" customHeight="1"/>
    <row r="7081" ht="25" customHeight="1"/>
    <row r="7082" ht="25" customHeight="1"/>
    <row r="7083" ht="25" customHeight="1"/>
    <row r="7084" ht="25" customHeight="1"/>
    <row r="7085" ht="25" customHeight="1"/>
    <row r="7086" ht="25" customHeight="1"/>
    <row r="7087" ht="25" customHeight="1"/>
    <row r="7088" ht="25" customHeight="1"/>
    <row r="7089" ht="25" customHeight="1"/>
    <row r="7090" ht="25" customHeight="1"/>
    <row r="7091" ht="25" customHeight="1"/>
    <row r="7092" ht="25" customHeight="1"/>
    <row r="7093" ht="25" customHeight="1"/>
    <row r="7094" ht="25" customHeight="1"/>
    <row r="7095" ht="25" customHeight="1"/>
    <row r="7096" ht="25" customHeight="1"/>
    <row r="7097" ht="25" customHeight="1"/>
    <row r="7098" ht="25" customHeight="1"/>
    <row r="7099" ht="25" customHeight="1"/>
    <row r="7100" ht="25" customHeight="1"/>
    <row r="7101" ht="25" customHeight="1"/>
    <row r="7102" ht="25" customHeight="1"/>
    <row r="7103" ht="25" customHeight="1"/>
    <row r="7104" ht="25" customHeight="1"/>
    <row r="7105" ht="25" customHeight="1"/>
    <row r="7106" ht="25" customHeight="1"/>
    <row r="7107" ht="25" customHeight="1"/>
    <row r="7108" ht="25" customHeight="1"/>
    <row r="7109" ht="25" customHeight="1"/>
    <row r="7110" ht="25" customHeight="1"/>
    <row r="7111" ht="25" customHeight="1"/>
    <row r="7112" ht="25" customHeight="1"/>
    <row r="7113" ht="25" customHeight="1"/>
    <row r="7114" ht="25" customHeight="1"/>
    <row r="7115" ht="25" customHeight="1"/>
    <row r="7116" ht="25" customHeight="1"/>
    <row r="7117" ht="25" customHeight="1"/>
    <row r="7118" ht="25" customHeight="1"/>
    <row r="7119" ht="25" customHeight="1"/>
    <row r="7120" ht="25" customHeight="1"/>
    <row r="7121" ht="25" customHeight="1"/>
    <row r="7122" ht="25" customHeight="1"/>
    <row r="7123" ht="25" customHeight="1"/>
    <row r="7124" ht="25" customHeight="1"/>
    <row r="7125" ht="25" customHeight="1"/>
    <row r="7126" ht="25" customHeight="1"/>
    <row r="7127" ht="25" customHeight="1"/>
    <row r="7128" ht="25" customHeight="1"/>
    <row r="7129" ht="25" customHeight="1"/>
    <row r="7130" ht="25" customHeight="1"/>
    <row r="7131" ht="25" customHeight="1"/>
    <row r="7132" ht="25" customHeight="1"/>
    <row r="7133" ht="25" customHeight="1"/>
    <row r="7134" ht="25" customHeight="1"/>
    <row r="7135" ht="25" customHeight="1"/>
    <row r="7136" ht="25" customHeight="1"/>
    <row r="7137" ht="25" customHeight="1"/>
    <row r="7138" ht="25" customHeight="1"/>
    <row r="7139" ht="25" customHeight="1"/>
    <row r="7140" ht="25" customHeight="1"/>
    <row r="7141" ht="25" customHeight="1"/>
    <row r="7142" ht="25" customHeight="1"/>
    <row r="7143" ht="25" customHeight="1"/>
    <row r="7144" ht="25" customHeight="1"/>
    <row r="7145" ht="25" customHeight="1"/>
    <row r="7146" ht="25" customHeight="1"/>
    <row r="7147" ht="25" customHeight="1"/>
    <row r="7148" ht="25" customHeight="1"/>
    <row r="7149" ht="25" customHeight="1"/>
    <row r="7150" ht="25" customHeight="1"/>
    <row r="7151" ht="25" customHeight="1"/>
    <row r="7152" ht="25" customHeight="1"/>
    <row r="7153" ht="25" customHeight="1"/>
    <row r="7154" ht="25" customHeight="1"/>
    <row r="7155" ht="25" customHeight="1"/>
    <row r="7156" ht="25" customHeight="1"/>
    <row r="7157" ht="25" customHeight="1"/>
    <row r="7158" ht="25" customHeight="1"/>
    <row r="7159" ht="25" customHeight="1"/>
    <row r="7160" ht="25" customHeight="1"/>
    <row r="7161" ht="25" customHeight="1"/>
    <row r="7162" ht="25" customHeight="1"/>
    <row r="7163" ht="25" customHeight="1"/>
    <row r="7164" ht="25" customHeight="1"/>
    <row r="7165" ht="25" customHeight="1"/>
    <row r="7166" ht="25" customHeight="1"/>
    <row r="7167" ht="25" customHeight="1"/>
    <row r="7168" ht="25" customHeight="1"/>
    <row r="7169" ht="25" customHeight="1"/>
    <row r="7170" ht="25" customHeight="1"/>
    <row r="7171" ht="25" customHeight="1"/>
    <row r="7172" ht="25" customHeight="1"/>
    <row r="7173" ht="25" customHeight="1"/>
    <row r="7174" ht="25" customHeight="1"/>
    <row r="7175" ht="25" customHeight="1"/>
    <row r="7176" ht="25" customHeight="1"/>
    <row r="7177" ht="25" customHeight="1"/>
    <row r="7178" ht="25" customHeight="1"/>
    <row r="7179" ht="25" customHeight="1"/>
    <row r="7180" ht="25" customHeight="1"/>
    <row r="7181" ht="25" customHeight="1"/>
    <row r="7182" ht="25" customHeight="1"/>
    <row r="7183" ht="25" customHeight="1"/>
    <row r="7184" ht="25" customHeight="1"/>
    <row r="7185" ht="25" customHeight="1"/>
    <row r="7186" ht="25" customHeight="1"/>
    <row r="7187" ht="25" customHeight="1"/>
    <row r="7188" ht="25" customHeight="1"/>
    <row r="7189" ht="25" customHeight="1"/>
    <row r="7190" ht="25" customHeight="1"/>
    <row r="7191" ht="25" customHeight="1"/>
    <row r="7192" ht="25" customHeight="1"/>
    <row r="7193" ht="25" customHeight="1"/>
    <row r="7194" ht="25" customHeight="1"/>
    <row r="7195" ht="25" customHeight="1"/>
    <row r="7196" ht="25" customHeight="1"/>
    <row r="7197" ht="25" customHeight="1"/>
    <row r="7198" ht="25" customHeight="1"/>
    <row r="7199" ht="25" customHeight="1"/>
    <row r="7200" ht="25" customHeight="1"/>
    <row r="7201" ht="25" customHeight="1"/>
    <row r="7202" ht="25" customHeight="1"/>
    <row r="7203" ht="25" customHeight="1"/>
    <row r="7204" ht="25" customHeight="1"/>
    <row r="7205" ht="25" customHeight="1"/>
    <row r="7206" ht="25" customHeight="1"/>
    <row r="7207" ht="25" customHeight="1"/>
    <row r="7208" ht="25" customHeight="1"/>
    <row r="7209" ht="25" customHeight="1"/>
    <row r="7210" ht="25" customHeight="1"/>
    <row r="7211" ht="25" customHeight="1"/>
    <row r="7212" ht="25" customHeight="1"/>
    <row r="7213" ht="25" customHeight="1"/>
    <row r="7214" ht="25" customHeight="1"/>
    <row r="7215" ht="25" customHeight="1"/>
    <row r="7216" ht="25" customHeight="1"/>
    <row r="7217" ht="25" customHeight="1"/>
    <row r="7218" ht="25" customHeight="1"/>
    <row r="7219" ht="25" customHeight="1"/>
    <row r="7220" ht="25" customHeight="1"/>
    <row r="7221" ht="25" customHeight="1"/>
    <row r="7222" ht="25" customHeight="1"/>
    <row r="7223" ht="25" customHeight="1"/>
    <row r="7224" ht="25" customHeight="1"/>
    <row r="7225" ht="25" customHeight="1"/>
    <row r="7226" ht="25" customHeight="1"/>
    <row r="7227" ht="25" customHeight="1"/>
    <row r="7228" ht="25" customHeight="1"/>
    <row r="7229" ht="25" customHeight="1"/>
    <row r="7230" ht="25" customHeight="1"/>
    <row r="7231" ht="25" customHeight="1"/>
    <row r="7232" ht="25" customHeight="1"/>
    <row r="7233" ht="25" customHeight="1"/>
    <row r="7234" ht="25" customHeight="1"/>
    <row r="7235" ht="25" customHeight="1"/>
    <row r="7236" ht="25" customHeight="1"/>
    <row r="7237" ht="25" customHeight="1"/>
    <row r="7238" ht="25" customHeight="1"/>
    <row r="7239" ht="25" customHeight="1"/>
    <row r="7240" ht="25" customHeight="1"/>
    <row r="7241" ht="25" customHeight="1"/>
    <row r="7242" ht="25" customHeight="1"/>
    <row r="7243" ht="25" customHeight="1"/>
    <row r="7244" ht="25" customHeight="1"/>
    <row r="7245" ht="25" customHeight="1"/>
    <row r="7246" ht="25" customHeight="1"/>
    <row r="7247" ht="25" customHeight="1"/>
    <row r="7248" ht="25" customHeight="1"/>
    <row r="7249" ht="25" customHeight="1"/>
    <row r="7250" ht="25" customHeight="1"/>
    <row r="7251" ht="25" customHeight="1"/>
    <row r="7252" ht="25" customHeight="1"/>
    <row r="7253" ht="25" customHeight="1"/>
    <row r="7254" ht="25" customHeight="1"/>
    <row r="7255" ht="25" customHeight="1"/>
    <row r="7256" ht="25" customHeight="1"/>
    <row r="7257" ht="25" customHeight="1"/>
    <row r="7258" ht="25" customHeight="1"/>
    <row r="7259" ht="25" customHeight="1"/>
    <row r="7260" ht="25" customHeight="1"/>
    <row r="7261" ht="25" customHeight="1"/>
    <row r="7262" ht="25" customHeight="1"/>
    <row r="7263" ht="25" customHeight="1"/>
    <row r="7264" ht="25" customHeight="1"/>
    <row r="7265" ht="25" customHeight="1"/>
    <row r="7266" ht="25" customHeight="1"/>
    <row r="7267" ht="25" customHeight="1"/>
    <row r="7268" ht="25" customHeight="1"/>
    <row r="7269" ht="25" customHeight="1"/>
    <row r="7270" ht="25" customHeight="1"/>
    <row r="7271" ht="25" customHeight="1"/>
    <row r="7272" ht="25" customHeight="1"/>
    <row r="7273" ht="25" customHeight="1"/>
    <row r="7274" ht="25" customHeight="1"/>
    <row r="7275" ht="25" customHeight="1"/>
    <row r="7276" ht="25" customHeight="1"/>
    <row r="7277" ht="25" customHeight="1"/>
    <row r="7278" ht="25" customHeight="1"/>
    <row r="7279" ht="25" customHeight="1"/>
    <row r="7280" ht="25" customHeight="1"/>
    <row r="7281" ht="25" customHeight="1"/>
    <row r="7282" ht="25" customHeight="1"/>
    <row r="7283" ht="25" customHeight="1"/>
    <row r="7284" ht="25" customHeight="1"/>
    <row r="7285" ht="25" customHeight="1"/>
    <row r="7286" ht="25" customHeight="1"/>
    <row r="7287" ht="25" customHeight="1"/>
    <row r="7288" ht="25" customHeight="1"/>
    <row r="7289" ht="25" customHeight="1"/>
    <row r="7290" ht="25" customHeight="1"/>
    <row r="7291" ht="25" customHeight="1"/>
    <row r="7292" ht="25" customHeight="1"/>
    <row r="7293" ht="25" customHeight="1"/>
    <row r="7294" ht="25" customHeight="1"/>
    <row r="7295" ht="25" customHeight="1"/>
    <row r="7296" ht="25" customHeight="1"/>
    <row r="7297" ht="25" customHeight="1"/>
    <row r="7298" ht="25" customHeight="1"/>
    <row r="7299" ht="25" customHeight="1"/>
    <row r="7300" ht="25" customHeight="1"/>
    <row r="7301" ht="25" customHeight="1"/>
    <row r="7302" ht="25" customHeight="1"/>
    <row r="7303" ht="25" customHeight="1"/>
    <row r="7304" ht="25" customHeight="1"/>
    <row r="7305" ht="25" customHeight="1"/>
    <row r="7306" ht="25" customHeight="1"/>
    <row r="7307" ht="25" customHeight="1"/>
    <row r="7308" ht="25" customHeight="1"/>
    <row r="7309" ht="25" customHeight="1"/>
    <row r="7310" ht="25" customHeight="1"/>
    <row r="7311" ht="25" customHeight="1"/>
    <row r="7312" ht="25" customHeight="1"/>
    <row r="7313" ht="25" customHeight="1"/>
    <row r="7314" ht="25" customHeight="1"/>
    <row r="7315" ht="25" customHeight="1"/>
    <row r="7316" ht="25" customHeight="1"/>
    <row r="7317" ht="25" customHeight="1"/>
    <row r="7318" ht="25" customHeight="1"/>
    <row r="7319" ht="25" customHeight="1"/>
    <row r="7320" ht="25" customHeight="1"/>
    <row r="7321" ht="25" customHeight="1"/>
    <row r="7322" ht="25" customHeight="1"/>
    <row r="7323" ht="25" customHeight="1"/>
    <row r="7324" ht="25" customHeight="1"/>
    <row r="7325" ht="25" customHeight="1"/>
    <row r="7326" ht="25" customHeight="1"/>
    <row r="7327" ht="25" customHeight="1"/>
    <row r="7328" ht="25" customHeight="1"/>
    <row r="7329" ht="25" customHeight="1"/>
    <row r="7330" ht="25" customHeight="1"/>
    <row r="7331" ht="25" customHeight="1"/>
    <row r="7332" ht="25" customHeight="1"/>
    <row r="7333" ht="25" customHeight="1"/>
    <row r="7334" ht="25" customHeight="1"/>
    <row r="7335" ht="25" customHeight="1"/>
    <row r="7336" ht="25" customHeight="1"/>
    <row r="7337" ht="25" customHeight="1"/>
    <row r="7338" ht="25" customHeight="1"/>
    <row r="7339" ht="25" customHeight="1"/>
    <row r="7340" ht="25" customHeight="1"/>
    <row r="7341" ht="25" customHeight="1"/>
    <row r="7342" ht="25" customHeight="1"/>
    <row r="7343" ht="25" customHeight="1"/>
    <row r="7344" ht="25" customHeight="1"/>
    <row r="7345" ht="25" customHeight="1"/>
    <row r="7346" ht="25" customHeight="1"/>
    <row r="7347" ht="25" customHeight="1"/>
    <row r="7348" ht="25" customHeight="1"/>
    <row r="7349" ht="25" customHeight="1"/>
    <row r="7350" ht="25" customHeight="1"/>
    <row r="7351" ht="25" customHeight="1"/>
    <row r="7352" ht="25" customHeight="1"/>
    <row r="7353" ht="25" customHeight="1"/>
    <row r="7354" ht="25" customHeight="1"/>
    <row r="7355" ht="25" customHeight="1"/>
    <row r="7356" ht="25" customHeight="1"/>
    <row r="7357" ht="25" customHeight="1"/>
    <row r="7358" ht="25" customHeight="1"/>
    <row r="7359" ht="25" customHeight="1"/>
    <row r="7360" ht="25" customHeight="1"/>
    <row r="7361" ht="25" customHeight="1"/>
    <row r="7362" ht="25" customHeight="1"/>
    <row r="7363" ht="25" customHeight="1"/>
    <row r="7364" ht="25" customHeight="1"/>
    <row r="7365" ht="25" customHeight="1"/>
    <row r="7366" ht="25" customHeight="1"/>
    <row r="7367" ht="25" customHeight="1"/>
    <row r="7368" ht="25" customHeight="1"/>
    <row r="7369" ht="25" customHeight="1"/>
    <row r="7370" ht="25" customHeight="1"/>
    <row r="7371" ht="25" customHeight="1"/>
    <row r="7372" ht="25" customHeight="1"/>
    <row r="7373" ht="25" customHeight="1"/>
    <row r="7374" ht="25" customHeight="1"/>
    <row r="7375" ht="25" customHeight="1"/>
    <row r="7376" ht="25" customHeight="1"/>
    <row r="7377" ht="25" customHeight="1"/>
    <row r="7378" ht="25" customHeight="1"/>
    <row r="7379" ht="25" customHeight="1"/>
    <row r="7380" ht="25" customHeight="1"/>
    <row r="7381" ht="25" customHeight="1"/>
    <row r="7382" ht="25" customHeight="1"/>
    <row r="7383" ht="25" customHeight="1"/>
    <row r="7384" ht="25" customHeight="1"/>
    <row r="7385" ht="25" customHeight="1"/>
    <row r="7386" ht="25" customHeight="1"/>
    <row r="7387" ht="25" customHeight="1"/>
    <row r="7388" ht="25" customHeight="1"/>
    <row r="7389" ht="25" customHeight="1"/>
    <row r="7390" ht="25" customHeight="1"/>
    <row r="7391" ht="25" customHeight="1"/>
    <row r="7392" ht="25" customHeight="1"/>
    <row r="7393" ht="25" customHeight="1"/>
    <row r="7394" ht="25" customHeight="1"/>
    <row r="7395" ht="25" customHeight="1"/>
    <row r="7396" ht="25" customHeight="1"/>
    <row r="7397" ht="25" customHeight="1"/>
    <row r="7398" ht="25" customHeight="1"/>
    <row r="7399" ht="25" customHeight="1"/>
    <row r="7400" ht="25" customHeight="1"/>
    <row r="7401" ht="25" customHeight="1"/>
    <row r="7402" ht="25" customHeight="1"/>
    <row r="7403" ht="25" customHeight="1"/>
    <row r="7404" ht="25" customHeight="1"/>
    <row r="7405" ht="25" customHeight="1"/>
    <row r="7406" ht="25" customHeight="1"/>
    <row r="7407" ht="25" customHeight="1"/>
    <row r="7408" ht="25" customHeight="1"/>
    <row r="7409" ht="25" customHeight="1"/>
    <row r="7410" ht="25" customHeight="1"/>
    <row r="7411" ht="25" customHeight="1"/>
    <row r="7412" ht="25" customHeight="1"/>
    <row r="7413" ht="25" customHeight="1"/>
    <row r="7414" ht="25" customHeight="1"/>
    <row r="7415" ht="25" customHeight="1"/>
    <row r="7416" ht="25" customHeight="1"/>
    <row r="7417" ht="25" customHeight="1"/>
    <row r="7418" ht="25" customHeight="1"/>
    <row r="7419" ht="25" customHeight="1"/>
    <row r="7420" ht="25" customHeight="1"/>
    <row r="7421" ht="25" customHeight="1"/>
    <row r="7422" ht="25" customHeight="1"/>
    <row r="7423" ht="25" customHeight="1"/>
    <row r="7424" ht="25" customHeight="1"/>
    <row r="7425" ht="25" customHeight="1"/>
    <row r="7426" ht="25" customHeight="1"/>
    <row r="7427" ht="25" customHeight="1"/>
    <row r="7428" ht="25" customHeight="1"/>
    <row r="7429" ht="25" customHeight="1"/>
    <row r="7430" ht="25" customHeight="1"/>
    <row r="7431" ht="25" customHeight="1"/>
    <row r="7432" ht="25" customHeight="1"/>
    <row r="7433" ht="25" customHeight="1"/>
    <row r="7434" ht="25" customHeight="1"/>
    <row r="7435" ht="25" customHeight="1"/>
    <row r="7436" ht="25" customHeight="1"/>
    <row r="7437" ht="25" customHeight="1"/>
    <row r="7438" ht="25" customHeight="1"/>
    <row r="7439" ht="25" customHeight="1"/>
    <row r="7440" ht="25" customHeight="1"/>
    <row r="7441" ht="25" customHeight="1"/>
    <row r="7442" ht="25" customHeight="1"/>
    <row r="7443" ht="25" customHeight="1"/>
    <row r="7444" ht="25" customHeight="1"/>
    <row r="7445" ht="25" customHeight="1"/>
    <row r="7446" ht="25" customHeight="1"/>
    <row r="7447" ht="25" customHeight="1"/>
    <row r="7448" ht="25" customHeight="1"/>
    <row r="7449" ht="25" customHeight="1"/>
    <row r="7450" ht="25" customHeight="1"/>
    <row r="7451" ht="25" customHeight="1"/>
    <row r="7452" ht="25" customHeight="1"/>
    <row r="7453" ht="25" customHeight="1"/>
    <row r="7454" ht="25" customHeight="1"/>
    <row r="7455" ht="25" customHeight="1"/>
    <row r="7456" ht="25" customHeight="1"/>
    <row r="7457" ht="25" customHeight="1"/>
    <row r="7458" ht="25" customHeight="1"/>
    <row r="7459" ht="25" customHeight="1"/>
    <row r="7460" ht="25" customHeight="1"/>
    <row r="7461" ht="25" customHeight="1"/>
    <row r="7462" ht="25" customHeight="1"/>
    <row r="7463" ht="25" customHeight="1"/>
    <row r="7464" ht="25" customHeight="1"/>
    <row r="7465" ht="25" customHeight="1"/>
    <row r="7466" ht="25" customHeight="1"/>
    <row r="7467" ht="25" customHeight="1"/>
    <row r="7468" ht="25" customHeight="1"/>
    <row r="7469" ht="25" customHeight="1"/>
    <row r="7470" ht="25" customHeight="1"/>
    <row r="7471" ht="25" customHeight="1"/>
    <row r="7472" ht="25" customHeight="1"/>
    <row r="7473" ht="25" customHeight="1"/>
    <row r="7474" ht="25" customHeight="1"/>
    <row r="7475" ht="25" customHeight="1"/>
    <row r="7476" ht="25" customHeight="1"/>
    <row r="7477" ht="25" customHeight="1"/>
    <row r="7478" ht="25" customHeight="1"/>
    <row r="7479" ht="25" customHeight="1"/>
    <row r="7480" ht="25" customHeight="1"/>
    <row r="7481" ht="25" customHeight="1"/>
    <row r="7482" ht="25" customHeight="1"/>
    <row r="7483" ht="25" customHeight="1"/>
    <row r="7484" ht="25" customHeight="1"/>
    <row r="7485" ht="25" customHeight="1"/>
    <row r="7486" ht="25" customHeight="1"/>
    <row r="7487" ht="25" customHeight="1"/>
    <row r="7488" ht="25" customHeight="1"/>
    <row r="7489" ht="25" customHeight="1"/>
    <row r="7490" ht="25" customHeight="1"/>
    <row r="7491" ht="25" customHeight="1"/>
    <row r="7492" ht="25" customHeight="1"/>
    <row r="7493" ht="25" customHeight="1"/>
    <row r="7494" ht="25" customHeight="1"/>
    <row r="7495" ht="25" customHeight="1"/>
    <row r="7496" ht="25" customHeight="1"/>
    <row r="7497" ht="25" customHeight="1"/>
    <row r="7498" ht="25" customHeight="1"/>
    <row r="7499" ht="25" customHeight="1"/>
    <row r="7500" ht="25" customHeight="1"/>
    <row r="7501" ht="25" customHeight="1"/>
    <row r="7502" ht="25" customHeight="1"/>
    <row r="7503" ht="25" customHeight="1"/>
    <row r="7504" ht="25" customHeight="1"/>
    <row r="7505" ht="25" customHeight="1"/>
    <row r="7506" ht="25" customHeight="1"/>
    <row r="7507" ht="25" customHeight="1"/>
    <row r="7508" ht="25" customHeight="1"/>
    <row r="7509" ht="25" customHeight="1"/>
    <row r="7510" ht="25" customHeight="1"/>
    <row r="7511" ht="25" customHeight="1"/>
    <row r="7512" ht="25" customHeight="1"/>
    <row r="7513" ht="25" customHeight="1"/>
    <row r="7514" ht="25" customHeight="1"/>
    <row r="7515" ht="25" customHeight="1"/>
    <row r="7516" ht="25" customHeight="1"/>
    <row r="7517" ht="25" customHeight="1"/>
    <row r="7518" ht="25" customHeight="1"/>
    <row r="7519" ht="25" customHeight="1"/>
    <row r="7520" ht="25" customHeight="1"/>
    <row r="7521" ht="25" customHeight="1"/>
    <row r="7522" ht="25" customHeight="1"/>
    <row r="7523" ht="25" customHeight="1"/>
    <row r="7524" ht="25" customHeight="1"/>
    <row r="7525" ht="25" customHeight="1"/>
    <row r="7526" ht="25" customHeight="1"/>
    <row r="7527" ht="25" customHeight="1"/>
    <row r="7528" ht="25" customHeight="1"/>
    <row r="7529" ht="25" customHeight="1"/>
    <row r="7530" ht="25" customHeight="1"/>
    <row r="7531" ht="25" customHeight="1"/>
    <row r="7532" ht="25" customHeight="1"/>
    <row r="7533" ht="25" customHeight="1"/>
    <row r="7534" ht="25" customHeight="1"/>
    <row r="7535" ht="25" customHeight="1"/>
    <row r="7536" ht="25" customHeight="1"/>
    <row r="7537" ht="25" customHeight="1"/>
    <row r="7538" ht="25" customHeight="1"/>
    <row r="7539" ht="25" customHeight="1"/>
    <row r="7540" ht="25" customHeight="1"/>
    <row r="7541" ht="25" customHeight="1"/>
    <row r="7542" ht="25" customHeight="1"/>
    <row r="7543" ht="25" customHeight="1"/>
    <row r="7544" ht="25" customHeight="1"/>
    <row r="7545" ht="25" customHeight="1"/>
    <row r="7546" ht="25" customHeight="1"/>
    <row r="7547" ht="25" customHeight="1"/>
    <row r="7548" ht="25" customHeight="1"/>
    <row r="7549" ht="25" customHeight="1"/>
    <row r="7550" ht="25" customHeight="1"/>
    <row r="7551" ht="25" customHeight="1"/>
    <row r="7552" ht="25" customHeight="1"/>
    <row r="7553" ht="25" customHeight="1"/>
    <row r="7554" ht="25" customHeight="1"/>
    <row r="7555" ht="25" customHeight="1"/>
    <row r="7556" ht="25" customHeight="1"/>
    <row r="7557" ht="25" customHeight="1"/>
    <row r="7558" ht="25" customHeight="1"/>
    <row r="7559" ht="25" customHeight="1"/>
    <row r="7560" ht="25" customHeight="1"/>
    <row r="7561" ht="25" customHeight="1"/>
    <row r="7562" ht="25" customHeight="1"/>
    <row r="7563" ht="25" customHeight="1"/>
    <row r="7564" ht="25" customHeight="1"/>
    <row r="7565" ht="25" customHeight="1"/>
    <row r="7566" ht="25" customHeight="1"/>
    <row r="7567" ht="25" customHeight="1"/>
    <row r="7568" ht="25" customHeight="1"/>
    <row r="7569" ht="25" customHeight="1"/>
    <row r="7570" ht="25" customHeight="1"/>
    <row r="7571" ht="25" customHeight="1"/>
    <row r="7572" ht="25" customHeight="1"/>
    <row r="7573" ht="25" customHeight="1"/>
    <row r="7574" ht="25" customHeight="1"/>
    <row r="7575" ht="25" customHeight="1"/>
    <row r="7576" ht="25" customHeight="1"/>
    <row r="7577" ht="25" customHeight="1"/>
    <row r="7578" ht="25" customHeight="1"/>
    <row r="7579" ht="25" customHeight="1"/>
    <row r="7580" ht="25" customHeight="1"/>
    <row r="7581" ht="25" customHeight="1"/>
    <row r="7582" ht="25" customHeight="1"/>
    <row r="7583" ht="25" customHeight="1"/>
    <row r="7584" ht="25" customHeight="1"/>
    <row r="7585" ht="25" customHeight="1"/>
    <row r="7586" ht="25" customHeight="1"/>
    <row r="7587" ht="25" customHeight="1"/>
    <row r="7588" ht="25" customHeight="1"/>
    <row r="7589" ht="25" customHeight="1"/>
    <row r="7590" ht="25" customHeight="1"/>
    <row r="7591" ht="25" customHeight="1"/>
    <row r="7592" ht="25" customHeight="1"/>
    <row r="7593" ht="25" customHeight="1"/>
    <row r="7594" ht="25" customHeight="1"/>
    <row r="7595" ht="25" customHeight="1"/>
    <row r="7596" ht="25" customHeight="1"/>
    <row r="7597" ht="25" customHeight="1"/>
    <row r="7598" ht="25" customHeight="1"/>
    <row r="7599" ht="25" customHeight="1"/>
    <row r="7600" ht="25" customHeight="1"/>
    <row r="7601" ht="25" customHeight="1"/>
    <row r="7602" ht="25" customHeight="1"/>
    <row r="7603" ht="25" customHeight="1"/>
    <row r="7604" ht="25" customHeight="1"/>
    <row r="7605" ht="25" customHeight="1"/>
    <row r="7606" ht="25" customHeight="1"/>
    <row r="7607" ht="25" customHeight="1"/>
    <row r="7608" ht="25" customHeight="1"/>
    <row r="7609" ht="25" customHeight="1"/>
    <row r="7610" ht="25" customHeight="1"/>
    <row r="7611" ht="25" customHeight="1"/>
    <row r="7612" ht="25" customHeight="1"/>
    <row r="7613" ht="25" customHeight="1"/>
    <row r="7614" ht="25" customHeight="1"/>
    <row r="7615" ht="25" customHeight="1"/>
    <row r="7616" ht="25" customHeight="1"/>
    <row r="7617" ht="25" customHeight="1"/>
    <row r="7618" ht="25" customHeight="1"/>
    <row r="7619" ht="25" customHeight="1"/>
    <row r="7620" ht="25" customHeight="1"/>
    <row r="7621" ht="25" customHeight="1"/>
    <row r="7622" ht="25" customHeight="1"/>
    <row r="7623" ht="25" customHeight="1"/>
    <row r="7624" ht="25" customHeight="1"/>
    <row r="7625" ht="25" customHeight="1"/>
    <row r="7626" ht="25" customHeight="1"/>
    <row r="7627" ht="25" customHeight="1"/>
    <row r="7628" ht="25" customHeight="1"/>
    <row r="7629" ht="25" customHeight="1"/>
    <row r="7630" ht="25" customHeight="1"/>
    <row r="7631" ht="25" customHeight="1"/>
    <row r="7632" ht="25" customHeight="1"/>
    <row r="7633" ht="25" customHeight="1"/>
    <row r="7634" ht="25" customHeight="1"/>
    <row r="7635" ht="25" customHeight="1"/>
    <row r="7636" ht="25" customHeight="1"/>
    <row r="7637" ht="25" customHeight="1"/>
    <row r="7638" ht="25" customHeight="1"/>
    <row r="7639" ht="25" customHeight="1"/>
    <row r="7640" ht="25" customHeight="1"/>
    <row r="7641" ht="25" customHeight="1"/>
    <row r="7642" ht="25" customHeight="1"/>
    <row r="7643" ht="25" customHeight="1"/>
    <row r="7644" ht="25" customHeight="1"/>
    <row r="7645" ht="25" customHeight="1"/>
    <row r="7646" ht="25" customHeight="1"/>
    <row r="7647" ht="25" customHeight="1"/>
    <row r="7648" ht="25" customHeight="1"/>
    <row r="7649" ht="25" customHeight="1"/>
    <row r="7650" ht="25" customHeight="1"/>
    <row r="7651" ht="25" customHeight="1"/>
    <row r="7652" ht="25" customHeight="1"/>
    <row r="7653" ht="25" customHeight="1"/>
    <row r="7654" ht="25" customHeight="1"/>
    <row r="7655" ht="25" customHeight="1"/>
    <row r="7656" ht="25" customHeight="1"/>
    <row r="7657" ht="25" customHeight="1"/>
    <row r="7658" ht="25" customHeight="1"/>
    <row r="7659" ht="25" customHeight="1"/>
    <row r="7660" ht="25" customHeight="1"/>
    <row r="7661" ht="25" customHeight="1"/>
    <row r="7662" ht="25" customHeight="1"/>
    <row r="7663" ht="25" customHeight="1"/>
    <row r="7664" ht="25" customHeight="1"/>
    <row r="7665" ht="25" customHeight="1"/>
    <row r="7666" ht="25" customHeight="1"/>
    <row r="7667" ht="25" customHeight="1"/>
    <row r="7668" ht="25" customHeight="1"/>
    <row r="7669" ht="25" customHeight="1"/>
    <row r="7670" ht="25" customHeight="1"/>
    <row r="7671" ht="25" customHeight="1"/>
    <row r="7672" ht="25" customHeight="1"/>
    <row r="7673" ht="25" customHeight="1"/>
    <row r="7674" ht="25" customHeight="1"/>
    <row r="7675" ht="25" customHeight="1"/>
    <row r="7676" ht="25" customHeight="1"/>
    <row r="7677" ht="25" customHeight="1"/>
    <row r="7678" ht="25" customHeight="1"/>
    <row r="7679" ht="25" customHeight="1"/>
    <row r="7680" ht="25" customHeight="1"/>
    <row r="7681" ht="25" customHeight="1"/>
    <row r="7682" ht="25" customHeight="1"/>
    <row r="7683" ht="25" customHeight="1"/>
    <row r="7684" ht="25" customHeight="1"/>
    <row r="7685" ht="25" customHeight="1"/>
    <row r="7686" ht="25" customHeight="1"/>
    <row r="7687" ht="25" customHeight="1"/>
    <row r="7688" ht="25" customHeight="1"/>
    <row r="7689" ht="25" customHeight="1"/>
    <row r="7690" ht="25" customHeight="1"/>
    <row r="7691" ht="25" customHeight="1"/>
    <row r="7692" ht="25" customHeight="1"/>
    <row r="7693" ht="25" customHeight="1"/>
    <row r="7694" ht="25" customHeight="1"/>
    <row r="7695" ht="25" customHeight="1"/>
    <row r="7696" ht="25" customHeight="1"/>
    <row r="7697" ht="25" customHeight="1"/>
    <row r="7698" ht="25" customHeight="1"/>
    <row r="7699" ht="25" customHeight="1"/>
    <row r="7700" ht="25" customHeight="1"/>
    <row r="7701" ht="25" customHeight="1"/>
    <row r="7702" ht="25" customHeight="1"/>
    <row r="7703" ht="25" customHeight="1"/>
    <row r="7704" ht="25" customHeight="1"/>
    <row r="7705" ht="25" customHeight="1"/>
    <row r="7706" ht="25" customHeight="1"/>
    <row r="7707" ht="25" customHeight="1"/>
    <row r="7708" ht="25" customHeight="1"/>
    <row r="7709" ht="25" customHeight="1"/>
    <row r="7710" ht="25" customHeight="1"/>
    <row r="7711" ht="25" customHeight="1"/>
    <row r="7712" ht="25" customHeight="1"/>
    <row r="7713" ht="25" customHeight="1"/>
    <row r="7714" ht="25" customHeight="1"/>
    <row r="7715" ht="25" customHeight="1"/>
    <row r="7716" ht="25" customHeight="1"/>
    <row r="7717" ht="25" customHeight="1"/>
    <row r="7718" ht="25" customHeight="1"/>
    <row r="7719" ht="25" customHeight="1"/>
    <row r="7720" ht="25" customHeight="1"/>
    <row r="7721" ht="25" customHeight="1"/>
    <row r="7722" ht="25" customHeight="1"/>
    <row r="7723" ht="25" customHeight="1"/>
    <row r="7724" ht="25" customHeight="1"/>
    <row r="7725" ht="25" customHeight="1"/>
    <row r="7726" ht="25" customHeight="1"/>
    <row r="7727" ht="25" customHeight="1"/>
    <row r="7728" ht="25" customHeight="1"/>
    <row r="7729" ht="25" customHeight="1"/>
    <row r="7730" ht="25" customHeight="1"/>
    <row r="7731" ht="25" customHeight="1"/>
    <row r="7732" ht="25" customHeight="1"/>
    <row r="7733" ht="25" customHeight="1"/>
    <row r="7734" ht="25" customHeight="1"/>
    <row r="7735" ht="25" customHeight="1"/>
    <row r="7736" ht="25" customHeight="1"/>
    <row r="7737" ht="25" customHeight="1"/>
    <row r="7738" ht="25" customHeight="1"/>
    <row r="7739" ht="25" customHeight="1"/>
    <row r="7740" ht="25" customHeight="1"/>
    <row r="7741" ht="25" customHeight="1"/>
    <row r="7742" ht="25" customHeight="1"/>
    <row r="7743" ht="25" customHeight="1"/>
    <row r="7744" ht="25" customHeight="1"/>
    <row r="7745" ht="25" customHeight="1"/>
    <row r="7746" ht="25" customHeight="1"/>
    <row r="7747" ht="25" customHeight="1"/>
    <row r="7748" ht="25" customHeight="1"/>
    <row r="7749" ht="25" customHeight="1"/>
    <row r="7750" ht="25" customHeight="1"/>
    <row r="7751" ht="25" customHeight="1"/>
    <row r="7752" ht="25" customHeight="1"/>
    <row r="7753" ht="25" customHeight="1"/>
    <row r="7754" ht="25" customHeight="1"/>
    <row r="7755" ht="25" customHeight="1"/>
    <row r="7756" ht="25" customHeight="1"/>
    <row r="7757" ht="25" customHeight="1"/>
    <row r="7758" ht="25" customHeight="1"/>
    <row r="7759" ht="25" customHeight="1"/>
    <row r="7760" ht="25" customHeight="1"/>
    <row r="7761" ht="25" customHeight="1"/>
    <row r="7762" ht="25" customHeight="1"/>
    <row r="7763" ht="25" customHeight="1"/>
    <row r="7764" ht="25" customHeight="1"/>
    <row r="7765" ht="25" customHeight="1"/>
    <row r="7766" ht="25" customHeight="1"/>
    <row r="7767" ht="25" customHeight="1"/>
    <row r="7768" ht="25" customHeight="1"/>
    <row r="7769" ht="25" customHeight="1"/>
    <row r="7770" ht="25" customHeight="1"/>
    <row r="7771" ht="25" customHeight="1"/>
    <row r="7772" ht="25" customHeight="1"/>
    <row r="7773" ht="25" customHeight="1"/>
    <row r="7774" ht="25" customHeight="1"/>
    <row r="7775" ht="25" customHeight="1"/>
    <row r="7776" ht="25" customHeight="1"/>
    <row r="7777" ht="25" customHeight="1"/>
    <row r="7778" ht="25" customHeight="1"/>
    <row r="7779" ht="25" customHeight="1"/>
    <row r="7780" ht="25" customHeight="1"/>
    <row r="7781" ht="25" customHeight="1"/>
    <row r="7782" ht="25" customHeight="1"/>
    <row r="7783" ht="25" customHeight="1"/>
    <row r="7784" ht="25" customHeight="1"/>
    <row r="7785" ht="25" customHeight="1"/>
    <row r="7786" ht="25" customHeight="1"/>
    <row r="7787" ht="25" customHeight="1"/>
    <row r="7788" ht="25" customHeight="1"/>
    <row r="7789" ht="25" customHeight="1"/>
    <row r="7790" ht="25" customHeight="1"/>
    <row r="7791" ht="25" customHeight="1"/>
    <row r="7792" ht="25" customHeight="1"/>
    <row r="7793" ht="25" customHeight="1"/>
    <row r="7794" ht="25" customHeight="1"/>
    <row r="7795" ht="25" customHeight="1"/>
    <row r="7796" ht="25" customHeight="1"/>
    <row r="7797" ht="25" customHeight="1"/>
    <row r="7798" ht="25" customHeight="1"/>
    <row r="7799" ht="25" customHeight="1"/>
    <row r="7800" ht="25" customHeight="1"/>
    <row r="7801" ht="25" customHeight="1"/>
    <row r="7802" ht="25" customHeight="1"/>
    <row r="7803" ht="25" customHeight="1"/>
    <row r="7804" ht="25" customHeight="1"/>
    <row r="7805" ht="25" customHeight="1"/>
    <row r="7806" ht="25" customHeight="1"/>
    <row r="7807" ht="25" customHeight="1"/>
    <row r="7808" ht="25" customHeight="1"/>
    <row r="7809" ht="25" customHeight="1"/>
    <row r="7810" ht="25" customHeight="1"/>
    <row r="7811" ht="25" customHeight="1"/>
    <row r="7812" ht="25" customHeight="1"/>
    <row r="7813" ht="25" customHeight="1"/>
    <row r="7814" ht="25" customHeight="1"/>
    <row r="7815" ht="25" customHeight="1"/>
    <row r="7816" ht="25" customHeight="1"/>
    <row r="7817" ht="25" customHeight="1"/>
    <row r="7818" ht="25" customHeight="1"/>
    <row r="7819" ht="25" customHeight="1"/>
    <row r="7820" ht="25" customHeight="1"/>
    <row r="7821" ht="25" customHeight="1"/>
    <row r="7822" ht="25" customHeight="1"/>
    <row r="7823" ht="25" customHeight="1"/>
    <row r="7824" ht="25" customHeight="1"/>
    <row r="7825" ht="25" customHeight="1"/>
    <row r="7826" ht="25" customHeight="1"/>
    <row r="7827" ht="25" customHeight="1"/>
    <row r="7828" ht="25" customHeight="1"/>
    <row r="7829" ht="25" customHeight="1"/>
    <row r="7830" ht="25" customHeight="1"/>
    <row r="7831" ht="25" customHeight="1"/>
    <row r="7832" ht="25" customHeight="1"/>
    <row r="7833" ht="25" customHeight="1"/>
    <row r="7834" ht="25" customHeight="1"/>
    <row r="7835" ht="25" customHeight="1"/>
    <row r="7836" ht="25" customHeight="1"/>
    <row r="7837" ht="25" customHeight="1"/>
    <row r="7838" ht="25" customHeight="1"/>
    <row r="7839" ht="25" customHeight="1"/>
    <row r="7840" ht="25" customHeight="1"/>
    <row r="7841" ht="25" customHeight="1"/>
    <row r="7842" ht="25" customHeight="1"/>
    <row r="7843" ht="25" customHeight="1"/>
    <row r="7844" ht="25" customHeight="1"/>
    <row r="7845" ht="25" customHeight="1"/>
    <row r="7846" ht="25" customHeight="1"/>
    <row r="7847" ht="25" customHeight="1"/>
    <row r="7848" ht="25" customHeight="1"/>
    <row r="7849" ht="25" customHeight="1"/>
    <row r="7850" ht="25" customHeight="1"/>
    <row r="7851" ht="25" customHeight="1"/>
    <row r="7852" ht="25" customHeight="1"/>
    <row r="7853" ht="25" customHeight="1"/>
    <row r="7854" ht="25" customHeight="1"/>
    <row r="7855" ht="25" customHeight="1"/>
    <row r="7856" ht="25" customHeight="1"/>
    <row r="7857" ht="25" customHeight="1"/>
    <row r="7858" ht="25" customHeight="1"/>
    <row r="7859" ht="25" customHeight="1"/>
    <row r="7860" ht="25" customHeight="1"/>
    <row r="7861" ht="25" customHeight="1"/>
    <row r="7862" ht="25" customHeight="1"/>
    <row r="7863" ht="25" customHeight="1"/>
    <row r="7864" ht="25" customHeight="1"/>
    <row r="7865" ht="25" customHeight="1"/>
    <row r="7866" ht="25" customHeight="1"/>
    <row r="7867" ht="25" customHeight="1"/>
    <row r="7868" ht="25" customHeight="1"/>
    <row r="7869" ht="25" customHeight="1"/>
    <row r="7870" ht="25" customHeight="1"/>
    <row r="7871" ht="25" customHeight="1"/>
    <row r="7872" ht="25" customHeight="1"/>
    <row r="7873" ht="25" customHeight="1"/>
    <row r="7874" ht="25" customHeight="1"/>
    <row r="7875" ht="25" customHeight="1"/>
    <row r="7876" ht="25" customHeight="1"/>
    <row r="7877" ht="25" customHeight="1"/>
    <row r="7878" ht="25" customHeight="1"/>
    <row r="7879" ht="25" customHeight="1"/>
    <row r="7880" ht="25" customHeight="1"/>
    <row r="7881" ht="25" customHeight="1"/>
    <row r="7882" ht="25" customHeight="1"/>
    <row r="7883" ht="25" customHeight="1"/>
    <row r="7884" ht="25" customHeight="1"/>
    <row r="7885" ht="25" customHeight="1"/>
    <row r="7886" ht="25" customHeight="1"/>
    <row r="7887" ht="25" customHeight="1"/>
    <row r="7888" ht="25" customHeight="1"/>
    <row r="7889" ht="25" customHeight="1"/>
    <row r="7890" ht="25" customHeight="1"/>
    <row r="7891" ht="25" customHeight="1"/>
    <row r="7892" ht="25" customHeight="1"/>
    <row r="7893" ht="25" customHeight="1"/>
    <row r="7894" ht="25" customHeight="1"/>
    <row r="7895" ht="25" customHeight="1"/>
    <row r="7896" ht="25" customHeight="1"/>
    <row r="7897" ht="25" customHeight="1"/>
    <row r="7898" ht="25" customHeight="1"/>
    <row r="7899" ht="25" customHeight="1"/>
    <row r="7900" ht="25" customHeight="1"/>
    <row r="7901" ht="25" customHeight="1"/>
    <row r="7902" ht="25" customHeight="1"/>
    <row r="7903" ht="25" customHeight="1"/>
    <row r="7904" ht="25" customHeight="1"/>
    <row r="7905" ht="25" customHeight="1"/>
    <row r="7906" ht="25" customHeight="1"/>
    <row r="7907" ht="25" customHeight="1"/>
    <row r="7908" ht="25" customHeight="1"/>
    <row r="7909" ht="25" customHeight="1"/>
    <row r="7910" ht="25" customHeight="1"/>
    <row r="7911" ht="25" customHeight="1"/>
    <row r="7912" ht="25" customHeight="1"/>
    <row r="7913" ht="25" customHeight="1"/>
    <row r="7914" ht="25" customHeight="1"/>
    <row r="7915" ht="25" customHeight="1"/>
    <row r="7916" ht="25" customHeight="1"/>
    <row r="7917" ht="25" customHeight="1"/>
    <row r="7918" ht="25" customHeight="1"/>
    <row r="7919" ht="25" customHeight="1"/>
    <row r="7920" ht="25" customHeight="1"/>
    <row r="7921" ht="25" customHeight="1"/>
    <row r="7922" ht="25" customHeight="1"/>
    <row r="7923" ht="25" customHeight="1"/>
    <row r="7924" ht="25" customHeight="1"/>
    <row r="7925" ht="25" customHeight="1"/>
    <row r="7926" ht="25" customHeight="1"/>
    <row r="7927" ht="25" customHeight="1"/>
    <row r="7928" ht="25" customHeight="1"/>
    <row r="7929" ht="25" customHeight="1"/>
    <row r="7930" ht="25" customHeight="1"/>
    <row r="7931" ht="25" customHeight="1"/>
    <row r="7932" ht="25" customHeight="1"/>
    <row r="7933" ht="25" customHeight="1"/>
    <row r="7934" ht="25" customHeight="1"/>
    <row r="7935" ht="25" customHeight="1"/>
    <row r="7936" ht="25" customHeight="1"/>
    <row r="7937" ht="25" customHeight="1"/>
    <row r="7938" ht="25" customHeight="1"/>
    <row r="7939" ht="25" customHeight="1"/>
    <row r="7940" ht="25" customHeight="1"/>
    <row r="7941" ht="25" customHeight="1"/>
    <row r="7942" ht="25" customHeight="1"/>
    <row r="7943" ht="25" customHeight="1"/>
    <row r="7944" ht="25" customHeight="1"/>
    <row r="7945" ht="25" customHeight="1"/>
    <row r="7946" ht="25" customHeight="1"/>
    <row r="7947" ht="25" customHeight="1"/>
    <row r="7948" ht="25" customHeight="1"/>
    <row r="7949" ht="25" customHeight="1"/>
    <row r="7950" ht="25" customHeight="1"/>
    <row r="7951" ht="25" customHeight="1"/>
    <row r="7952" ht="25" customHeight="1"/>
    <row r="7953" ht="25" customHeight="1"/>
    <row r="7954" ht="25" customHeight="1"/>
    <row r="7955" ht="25" customHeight="1"/>
    <row r="7956" ht="25" customHeight="1"/>
    <row r="7957" ht="25" customHeight="1"/>
    <row r="7958" ht="25" customHeight="1"/>
    <row r="7959" ht="25" customHeight="1"/>
    <row r="7960" ht="25" customHeight="1"/>
    <row r="7961" ht="25" customHeight="1"/>
    <row r="7962" ht="25" customHeight="1"/>
    <row r="7963" ht="25" customHeight="1"/>
    <row r="7964" ht="25" customHeight="1"/>
    <row r="7965" ht="25" customHeight="1"/>
    <row r="7966" ht="25" customHeight="1"/>
    <row r="7967" ht="25" customHeight="1"/>
    <row r="7968" ht="25" customHeight="1"/>
    <row r="7969" ht="25" customHeight="1"/>
    <row r="7970" ht="25" customHeight="1"/>
    <row r="7971" ht="25" customHeight="1"/>
    <row r="7972" ht="25" customHeight="1"/>
    <row r="7973" ht="25" customHeight="1"/>
    <row r="7974" ht="25" customHeight="1"/>
    <row r="7975" ht="25" customHeight="1"/>
    <row r="7976" ht="25" customHeight="1"/>
    <row r="7977" ht="25" customHeight="1"/>
    <row r="7978" ht="25" customHeight="1"/>
    <row r="7979" ht="25" customHeight="1"/>
    <row r="7980" ht="25" customHeight="1"/>
    <row r="7981" ht="25" customHeight="1"/>
    <row r="7982" ht="25" customHeight="1"/>
    <row r="7983" ht="25" customHeight="1"/>
    <row r="7984" ht="25" customHeight="1"/>
    <row r="7985" ht="25" customHeight="1"/>
    <row r="7986" ht="25" customHeight="1"/>
    <row r="7987" ht="25" customHeight="1"/>
    <row r="7988" ht="25" customHeight="1"/>
    <row r="7989" ht="25" customHeight="1"/>
    <row r="7990" ht="25" customHeight="1"/>
    <row r="7991" ht="25" customHeight="1"/>
    <row r="7992" ht="25" customHeight="1"/>
    <row r="7993" ht="25" customHeight="1"/>
    <row r="7994" ht="25" customHeight="1"/>
    <row r="7995" ht="25" customHeight="1"/>
    <row r="7996" ht="25" customHeight="1"/>
    <row r="7997" ht="25" customHeight="1"/>
    <row r="7998" ht="25" customHeight="1"/>
    <row r="7999" ht="25" customHeight="1"/>
    <row r="8000" ht="25" customHeight="1"/>
    <row r="8001" ht="25" customHeight="1"/>
    <row r="8002" ht="25" customHeight="1"/>
    <row r="8003" ht="25" customHeight="1"/>
    <row r="8004" ht="25" customHeight="1"/>
    <row r="8005" ht="25" customHeight="1"/>
    <row r="8006" ht="25" customHeight="1"/>
    <row r="8007" ht="25" customHeight="1"/>
    <row r="8008" ht="25" customHeight="1"/>
    <row r="8009" ht="25" customHeight="1"/>
    <row r="8010" ht="25" customHeight="1"/>
    <row r="8011" ht="25" customHeight="1"/>
    <row r="8012" ht="25" customHeight="1"/>
    <row r="8013" ht="25" customHeight="1"/>
    <row r="8014" ht="25" customHeight="1"/>
    <row r="8015" ht="25" customHeight="1"/>
    <row r="8016" ht="25" customHeight="1"/>
    <row r="8017" ht="25" customHeight="1"/>
    <row r="8018" ht="25" customHeight="1"/>
    <row r="8019" ht="25" customHeight="1"/>
    <row r="8020" ht="25" customHeight="1"/>
    <row r="8021" ht="25" customHeight="1"/>
    <row r="8022" ht="25" customHeight="1"/>
    <row r="8023" ht="25" customHeight="1"/>
    <row r="8024" ht="25" customHeight="1"/>
    <row r="8025" ht="25" customHeight="1"/>
    <row r="8026" ht="25" customHeight="1"/>
    <row r="8027" ht="25" customHeight="1"/>
    <row r="8028" ht="25" customHeight="1"/>
    <row r="8029" ht="25" customHeight="1"/>
    <row r="8030" ht="25" customHeight="1"/>
    <row r="8031" ht="25" customHeight="1"/>
    <row r="8032" ht="25" customHeight="1"/>
    <row r="8033" ht="25" customHeight="1"/>
    <row r="8034" ht="25" customHeight="1"/>
    <row r="8035" ht="25" customHeight="1"/>
    <row r="8036" ht="25" customHeight="1"/>
    <row r="8037" ht="25" customHeight="1"/>
    <row r="8038" ht="25" customHeight="1"/>
    <row r="8039" ht="25" customHeight="1"/>
    <row r="8040" ht="25" customHeight="1"/>
    <row r="8041" ht="25" customHeight="1"/>
    <row r="8042" ht="25" customHeight="1"/>
    <row r="8043" ht="25" customHeight="1"/>
    <row r="8044" ht="25" customHeight="1"/>
    <row r="8045" ht="25" customHeight="1"/>
    <row r="8046" ht="25" customHeight="1"/>
    <row r="8047" ht="25" customHeight="1"/>
    <row r="8048" ht="25" customHeight="1"/>
    <row r="8049" ht="25" customHeight="1"/>
    <row r="8050" ht="25" customHeight="1"/>
    <row r="8051" ht="25" customHeight="1"/>
    <row r="8052" ht="25" customHeight="1"/>
    <row r="8053" ht="25" customHeight="1"/>
    <row r="8054" ht="25" customHeight="1"/>
    <row r="8055" ht="25" customHeight="1"/>
    <row r="8056" ht="25" customHeight="1"/>
    <row r="8057" ht="25" customHeight="1"/>
    <row r="8058" ht="25" customHeight="1"/>
    <row r="8059" ht="25" customHeight="1"/>
    <row r="8060" ht="25" customHeight="1"/>
    <row r="8061" ht="25" customHeight="1"/>
    <row r="8062" ht="25" customHeight="1"/>
    <row r="8063" ht="25" customHeight="1"/>
    <row r="8064" ht="25" customHeight="1"/>
    <row r="8065" ht="25" customHeight="1"/>
    <row r="8066" ht="25" customHeight="1"/>
    <row r="8067" ht="25" customHeight="1"/>
    <row r="8068" ht="25" customHeight="1"/>
    <row r="8069" ht="25" customHeight="1"/>
    <row r="8070" ht="25" customHeight="1"/>
    <row r="8071" ht="25" customHeight="1"/>
    <row r="8072" ht="25" customHeight="1"/>
    <row r="8073" ht="25" customHeight="1"/>
    <row r="8074" ht="25" customHeight="1"/>
    <row r="8075" ht="25" customHeight="1"/>
    <row r="8076" ht="25" customHeight="1"/>
    <row r="8077" ht="25" customHeight="1"/>
    <row r="8078" ht="25" customHeight="1"/>
    <row r="8079" ht="25" customHeight="1"/>
    <row r="8080" ht="25" customHeight="1"/>
    <row r="8081" ht="25" customHeight="1"/>
    <row r="8082" ht="25" customHeight="1"/>
    <row r="8083" ht="25" customHeight="1"/>
    <row r="8084" ht="25" customHeight="1"/>
    <row r="8085" ht="25" customHeight="1"/>
    <row r="8086" ht="25" customHeight="1"/>
    <row r="8087" ht="25" customHeight="1"/>
    <row r="8088" ht="25" customHeight="1"/>
    <row r="8089" ht="25" customHeight="1"/>
    <row r="8090" ht="25" customHeight="1"/>
    <row r="8091" ht="25" customHeight="1"/>
    <row r="8092" ht="25" customHeight="1"/>
    <row r="8093" ht="25" customHeight="1"/>
    <row r="8094" ht="25" customHeight="1"/>
    <row r="8095" ht="25" customHeight="1"/>
    <row r="8096" ht="25" customHeight="1"/>
    <row r="8097" ht="25" customHeight="1"/>
    <row r="8098" ht="25" customHeight="1"/>
    <row r="8099" ht="25" customHeight="1"/>
    <row r="8100" ht="25" customHeight="1"/>
    <row r="8101" ht="25" customHeight="1"/>
    <row r="8102" ht="25" customHeight="1"/>
    <row r="8103" ht="25" customHeight="1"/>
    <row r="8104" ht="25" customHeight="1"/>
    <row r="8105" ht="25" customHeight="1"/>
    <row r="8106" ht="25" customHeight="1"/>
    <row r="8107" ht="25" customHeight="1"/>
    <row r="8108" ht="25" customHeight="1"/>
    <row r="8109" ht="25" customHeight="1"/>
    <row r="8110" ht="25" customHeight="1"/>
    <row r="8111" ht="25" customHeight="1"/>
    <row r="8112" ht="25" customHeight="1"/>
    <row r="8113" ht="25" customHeight="1"/>
    <row r="8114" ht="25" customHeight="1"/>
    <row r="8115" ht="25" customHeight="1"/>
    <row r="8116" ht="25" customHeight="1"/>
    <row r="8117" ht="25" customHeight="1"/>
    <row r="8118" ht="25" customHeight="1"/>
    <row r="8119" ht="25" customHeight="1"/>
    <row r="8120" ht="25" customHeight="1"/>
    <row r="8121" ht="25" customHeight="1"/>
    <row r="8122" ht="25" customHeight="1"/>
    <row r="8123" ht="25" customHeight="1"/>
    <row r="8124" ht="25" customHeight="1"/>
    <row r="8125" ht="25" customHeight="1"/>
    <row r="8126" ht="25" customHeight="1"/>
    <row r="8127" ht="25" customHeight="1"/>
    <row r="8128" ht="25" customHeight="1"/>
    <row r="8129" ht="25" customHeight="1"/>
    <row r="8130" ht="25" customHeight="1"/>
    <row r="8131" ht="25" customHeight="1"/>
    <row r="8132" ht="25" customHeight="1"/>
    <row r="8133" ht="25" customHeight="1"/>
    <row r="8134" ht="25" customHeight="1"/>
    <row r="8135" ht="25" customHeight="1"/>
    <row r="8136" ht="25" customHeight="1"/>
    <row r="8137" ht="25" customHeight="1"/>
    <row r="8138" ht="25" customHeight="1"/>
    <row r="8139" ht="25" customHeight="1"/>
    <row r="8140" ht="25" customHeight="1"/>
    <row r="8141" ht="25" customHeight="1"/>
    <row r="8142" ht="25" customHeight="1"/>
    <row r="8143" ht="25" customHeight="1"/>
    <row r="8144" ht="25" customHeight="1"/>
    <row r="8145" ht="25" customHeight="1"/>
    <row r="8146" ht="25" customHeight="1"/>
    <row r="8147" ht="25" customHeight="1"/>
    <row r="8148" ht="25" customHeight="1"/>
    <row r="8149" ht="25" customHeight="1"/>
    <row r="8150" ht="25" customHeight="1"/>
    <row r="8151" ht="25" customHeight="1"/>
    <row r="8152" ht="25" customHeight="1"/>
    <row r="8153" ht="25" customHeight="1"/>
    <row r="8154" ht="25" customHeight="1"/>
    <row r="8155" ht="25" customHeight="1"/>
    <row r="8156" ht="25" customHeight="1"/>
    <row r="8157" ht="25" customHeight="1"/>
    <row r="8158" ht="25" customHeight="1"/>
    <row r="8159" ht="25" customHeight="1"/>
    <row r="8160" ht="25" customHeight="1"/>
    <row r="8161" ht="25" customHeight="1"/>
    <row r="8162" ht="25" customHeight="1"/>
    <row r="8163" ht="25" customHeight="1"/>
    <row r="8164" ht="25" customHeight="1"/>
    <row r="8165" ht="25" customHeight="1"/>
    <row r="8166" ht="25" customHeight="1"/>
    <row r="8167" ht="25" customHeight="1"/>
    <row r="8168" ht="25" customHeight="1"/>
    <row r="8169" ht="25" customHeight="1"/>
    <row r="8170" ht="25" customHeight="1"/>
    <row r="8171" ht="25" customHeight="1"/>
    <row r="8172" ht="25" customHeight="1"/>
    <row r="8173" ht="25" customHeight="1"/>
    <row r="8174" ht="25" customHeight="1"/>
    <row r="8175" ht="25" customHeight="1"/>
    <row r="8176" ht="25" customHeight="1"/>
    <row r="8177" ht="25" customHeight="1"/>
    <row r="8178" ht="25" customHeight="1"/>
    <row r="8179" ht="25" customHeight="1"/>
    <row r="8180" ht="25" customHeight="1"/>
    <row r="8181" ht="25" customHeight="1"/>
    <row r="8182" ht="25" customHeight="1"/>
    <row r="8183" ht="25" customHeight="1"/>
    <row r="8184" ht="25" customHeight="1"/>
    <row r="8185" ht="25" customHeight="1"/>
    <row r="8186" ht="25" customHeight="1"/>
    <row r="8187" ht="25" customHeight="1"/>
    <row r="8188" ht="25" customHeight="1"/>
    <row r="8189" ht="25" customHeight="1"/>
    <row r="8190" ht="25" customHeight="1"/>
    <row r="8191" ht="25" customHeight="1"/>
    <row r="8192" ht="25" customHeight="1"/>
    <row r="8193" ht="25" customHeight="1"/>
    <row r="8194" ht="25" customHeight="1"/>
    <row r="8195" ht="25" customHeight="1"/>
    <row r="8196" ht="25" customHeight="1"/>
    <row r="8197" ht="25" customHeight="1"/>
    <row r="8198" ht="25" customHeight="1"/>
    <row r="8199" ht="25" customHeight="1"/>
    <row r="8200" ht="25" customHeight="1"/>
    <row r="8201" ht="25" customHeight="1"/>
    <row r="8202" ht="25" customHeight="1"/>
    <row r="8203" ht="25" customHeight="1"/>
    <row r="8204" ht="25" customHeight="1"/>
    <row r="8205" ht="25" customHeight="1"/>
    <row r="8206" ht="25" customHeight="1"/>
    <row r="8207" ht="25" customHeight="1"/>
    <row r="8208" ht="25" customHeight="1"/>
    <row r="8209" ht="25" customHeight="1"/>
    <row r="8210" ht="25" customHeight="1"/>
    <row r="8211" ht="25" customHeight="1"/>
    <row r="8212" ht="25" customHeight="1"/>
    <row r="8213" ht="25" customHeight="1"/>
    <row r="8214" ht="25" customHeight="1"/>
    <row r="8215" ht="25" customHeight="1"/>
    <row r="8216" ht="25" customHeight="1"/>
    <row r="8217" ht="25" customHeight="1"/>
    <row r="8218" ht="25" customHeight="1"/>
    <row r="8219" ht="25" customHeight="1"/>
    <row r="8220" ht="25" customHeight="1"/>
    <row r="8221" ht="25" customHeight="1"/>
    <row r="8222" ht="25" customHeight="1"/>
    <row r="8223" ht="25" customHeight="1"/>
    <row r="8224" ht="25" customHeight="1"/>
    <row r="8225" ht="25" customHeight="1"/>
    <row r="8226" ht="25" customHeight="1"/>
    <row r="8227" ht="25" customHeight="1"/>
    <row r="8228" ht="25" customHeight="1"/>
    <row r="8229" ht="25" customHeight="1"/>
    <row r="8230" ht="25" customHeight="1"/>
    <row r="8231" ht="25" customHeight="1"/>
    <row r="8232" ht="25" customHeight="1"/>
    <row r="8233" ht="25" customHeight="1"/>
    <row r="8234" ht="25" customHeight="1"/>
    <row r="8235" ht="25" customHeight="1"/>
    <row r="8236" ht="25" customHeight="1"/>
    <row r="8237" ht="25" customHeight="1"/>
    <row r="8238" ht="25" customHeight="1"/>
    <row r="8239" ht="25" customHeight="1"/>
    <row r="8240" ht="25" customHeight="1"/>
    <row r="8241" ht="25" customHeight="1"/>
    <row r="8242" ht="25" customHeight="1"/>
    <row r="8243" ht="25" customHeight="1"/>
    <row r="8244" ht="25" customHeight="1"/>
    <row r="8245" ht="25" customHeight="1"/>
    <row r="8246" ht="25" customHeight="1"/>
    <row r="8247" ht="25" customHeight="1"/>
    <row r="8248" ht="25" customHeight="1"/>
    <row r="8249" ht="25" customHeight="1"/>
    <row r="8250" ht="25" customHeight="1"/>
    <row r="8251" ht="25" customHeight="1"/>
    <row r="8252" ht="25" customHeight="1"/>
    <row r="8253" ht="25" customHeight="1"/>
    <row r="8254" ht="25" customHeight="1"/>
    <row r="8255" ht="25" customHeight="1"/>
    <row r="8256" ht="25" customHeight="1"/>
    <row r="8257" ht="25" customHeight="1"/>
    <row r="8258" ht="25" customHeight="1"/>
    <row r="8259" ht="25" customHeight="1"/>
    <row r="8260" ht="25" customHeight="1"/>
    <row r="8261" ht="25" customHeight="1"/>
    <row r="8262" ht="25" customHeight="1"/>
    <row r="8263" ht="25" customHeight="1"/>
    <row r="8264" ht="25" customHeight="1"/>
    <row r="8265" ht="25" customHeight="1"/>
    <row r="8266" ht="25" customHeight="1"/>
    <row r="8267" ht="25" customHeight="1"/>
    <row r="8268" ht="25" customHeight="1"/>
    <row r="8269" ht="25" customHeight="1"/>
    <row r="8270" ht="25" customHeight="1"/>
    <row r="8271" ht="25" customHeight="1"/>
    <row r="8272" ht="25" customHeight="1"/>
    <row r="8273" ht="25" customHeight="1"/>
    <row r="8274" ht="25" customHeight="1"/>
    <row r="8275" ht="25" customHeight="1"/>
    <row r="8276" ht="25" customHeight="1"/>
    <row r="8277" ht="25" customHeight="1"/>
    <row r="8278" ht="25" customHeight="1"/>
    <row r="8279" ht="25" customHeight="1"/>
    <row r="8280" ht="25" customHeight="1"/>
    <row r="8281" ht="25" customHeight="1"/>
    <row r="8282" ht="25" customHeight="1"/>
    <row r="8283" ht="25" customHeight="1"/>
    <row r="8284" ht="25" customHeight="1"/>
    <row r="8285" ht="25" customHeight="1"/>
    <row r="8286" ht="25" customHeight="1"/>
    <row r="8287" ht="25" customHeight="1"/>
    <row r="8288" ht="25" customHeight="1"/>
    <row r="8289" ht="25" customHeight="1"/>
    <row r="8290" ht="25" customHeight="1"/>
    <row r="8291" ht="25" customHeight="1"/>
    <row r="8292" ht="25" customHeight="1"/>
    <row r="8293" ht="25" customHeight="1"/>
    <row r="8294" ht="25" customHeight="1"/>
    <row r="8295" ht="25" customHeight="1"/>
    <row r="8296" ht="25" customHeight="1"/>
    <row r="8297" ht="25" customHeight="1"/>
    <row r="8298" ht="25" customHeight="1"/>
    <row r="8299" ht="25" customHeight="1"/>
    <row r="8300" ht="25" customHeight="1"/>
    <row r="8301" ht="25" customHeight="1"/>
    <row r="8302" ht="25" customHeight="1"/>
    <row r="8303" ht="25" customHeight="1"/>
    <row r="8304" ht="25" customHeight="1"/>
    <row r="8305" ht="25" customHeight="1"/>
    <row r="8306" ht="25" customHeight="1"/>
    <row r="8307" ht="25" customHeight="1"/>
    <row r="8308" ht="25" customHeight="1"/>
    <row r="8309" ht="25" customHeight="1"/>
    <row r="8310" ht="25" customHeight="1"/>
    <row r="8311" ht="25" customHeight="1"/>
    <row r="8312" ht="25" customHeight="1"/>
    <row r="8313" ht="25" customHeight="1"/>
    <row r="8314" ht="25" customHeight="1"/>
    <row r="8315" ht="25" customHeight="1"/>
    <row r="8316" ht="25" customHeight="1"/>
    <row r="8317" ht="25" customHeight="1"/>
    <row r="8318" ht="25" customHeight="1"/>
    <row r="8319" ht="25" customHeight="1"/>
    <row r="8320" ht="25" customHeight="1"/>
    <row r="8321" ht="25" customHeight="1"/>
    <row r="8322" ht="25" customHeight="1"/>
    <row r="8323" ht="25" customHeight="1"/>
    <row r="8324" ht="25" customHeight="1"/>
    <row r="8325" ht="25" customHeight="1"/>
    <row r="8326" ht="25" customHeight="1"/>
    <row r="8327" ht="25" customHeight="1"/>
    <row r="8328" ht="25" customHeight="1"/>
    <row r="8329" ht="25" customHeight="1"/>
    <row r="8330" ht="25" customHeight="1"/>
    <row r="8331" ht="25" customHeight="1"/>
    <row r="8332" ht="25" customHeight="1"/>
    <row r="8333" ht="25" customHeight="1"/>
    <row r="8334" ht="25" customHeight="1"/>
    <row r="8335" ht="25" customHeight="1"/>
    <row r="8336" ht="25" customHeight="1"/>
    <row r="8337" ht="25" customHeight="1"/>
    <row r="8338" ht="25" customHeight="1"/>
    <row r="8339" ht="25" customHeight="1"/>
    <row r="8340" ht="25" customHeight="1"/>
    <row r="8341" ht="25" customHeight="1"/>
    <row r="8342" ht="25" customHeight="1"/>
    <row r="8343" ht="25" customHeight="1"/>
    <row r="8344" ht="25" customHeight="1"/>
    <row r="8345" ht="25" customHeight="1"/>
    <row r="8346" ht="25" customHeight="1"/>
    <row r="8347" ht="25" customHeight="1"/>
    <row r="8348" ht="25" customHeight="1"/>
    <row r="8349" ht="25" customHeight="1"/>
    <row r="8350" ht="25" customHeight="1"/>
    <row r="8351" ht="25" customHeight="1"/>
    <row r="8352" ht="25" customHeight="1"/>
    <row r="8353" ht="25" customHeight="1"/>
    <row r="8354" ht="25" customHeight="1"/>
    <row r="8355" ht="25" customHeight="1"/>
    <row r="8356" ht="25" customHeight="1"/>
    <row r="8357" ht="25" customHeight="1"/>
    <row r="8358" ht="25" customHeight="1"/>
    <row r="8359" ht="25" customHeight="1"/>
    <row r="8360" ht="25" customHeight="1"/>
    <row r="8361" ht="25" customHeight="1"/>
    <row r="8362" ht="25" customHeight="1"/>
    <row r="8363" ht="25" customHeight="1"/>
    <row r="8364" ht="25" customHeight="1"/>
    <row r="8365" ht="25" customHeight="1"/>
    <row r="8366" ht="25" customHeight="1"/>
    <row r="8367" ht="25" customHeight="1"/>
    <row r="8368" ht="25" customHeight="1"/>
    <row r="8369" ht="25" customHeight="1"/>
    <row r="8370" ht="25" customHeight="1"/>
    <row r="8371" ht="25" customHeight="1"/>
    <row r="8372" ht="25" customHeight="1"/>
    <row r="8373" ht="25" customHeight="1"/>
    <row r="8374" ht="25" customHeight="1"/>
    <row r="8375" ht="25" customHeight="1"/>
    <row r="8376" ht="25" customHeight="1"/>
    <row r="8377" ht="25" customHeight="1"/>
    <row r="8378" ht="25" customHeight="1"/>
    <row r="8379" ht="25" customHeight="1"/>
    <row r="8380" ht="25" customHeight="1"/>
    <row r="8381" ht="25" customHeight="1"/>
    <row r="8382" ht="25" customHeight="1"/>
    <row r="8383" ht="25" customHeight="1"/>
    <row r="8384" ht="25" customHeight="1"/>
    <row r="8385" ht="25" customHeight="1"/>
    <row r="8386" ht="25" customHeight="1"/>
    <row r="8387" ht="25" customHeight="1"/>
    <row r="8388" ht="25" customHeight="1"/>
    <row r="8389" ht="25" customHeight="1"/>
    <row r="8390" ht="25" customHeight="1"/>
    <row r="8391" ht="25" customHeight="1"/>
    <row r="8392" ht="25" customHeight="1"/>
    <row r="8393" ht="25" customHeight="1"/>
    <row r="8394" ht="25" customHeight="1"/>
    <row r="8395" ht="25" customHeight="1"/>
    <row r="8396" ht="25" customHeight="1"/>
    <row r="8397" ht="25" customHeight="1"/>
    <row r="8398" ht="25" customHeight="1"/>
    <row r="8399" ht="25" customHeight="1"/>
    <row r="8400" ht="25" customHeight="1"/>
    <row r="8401" ht="25" customHeight="1"/>
    <row r="8402" ht="25" customHeight="1"/>
    <row r="8403" ht="25" customHeight="1"/>
    <row r="8404" ht="25" customHeight="1"/>
    <row r="8405" ht="25" customHeight="1"/>
    <row r="8406" ht="25" customHeight="1"/>
    <row r="8407" ht="25" customHeight="1"/>
    <row r="8408" ht="25" customHeight="1"/>
    <row r="8409" ht="25" customHeight="1"/>
    <row r="8410" ht="25" customHeight="1"/>
    <row r="8411" ht="25" customHeight="1"/>
    <row r="8412" ht="25" customHeight="1"/>
    <row r="8413" ht="25" customHeight="1"/>
    <row r="8414" ht="25" customHeight="1"/>
    <row r="8415" ht="25" customHeight="1"/>
    <row r="8416" ht="25" customHeight="1"/>
    <row r="8417" ht="25" customHeight="1"/>
    <row r="8418" ht="25" customHeight="1"/>
    <row r="8419" ht="25" customHeight="1"/>
    <row r="8420" ht="25" customHeight="1"/>
    <row r="8421" ht="25" customHeight="1"/>
    <row r="8422" ht="25" customHeight="1"/>
    <row r="8423" ht="25" customHeight="1"/>
    <row r="8424" ht="25" customHeight="1"/>
    <row r="8425" ht="25" customHeight="1"/>
    <row r="8426" ht="25" customHeight="1"/>
    <row r="8427" ht="25" customHeight="1"/>
    <row r="8428" ht="25" customHeight="1"/>
    <row r="8429" ht="25" customHeight="1"/>
    <row r="8430" ht="25" customHeight="1"/>
    <row r="8431" ht="25" customHeight="1"/>
    <row r="8432" ht="25" customHeight="1"/>
    <row r="8433" ht="25" customHeight="1"/>
    <row r="8434" ht="25" customHeight="1"/>
    <row r="8435" ht="25" customHeight="1"/>
    <row r="8436" ht="25" customHeight="1"/>
    <row r="8437" ht="25" customHeight="1"/>
    <row r="8438" ht="25" customHeight="1"/>
    <row r="8439" ht="25" customHeight="1"/>
    <row r="8440" ht="25" customHeight="1"/>
    <row r="8441" ht="25" customHeight="1"/>
    <row r="8442" ht="25" customHeight="1"/>
    <row r="8443" ht="25" customHeight="1"/>
    <row r="8444" ht="25" customHeight="1"/>
    <row r="8445" ht="25" customHeight="1"/>
    <row r="8446" ht="25" customHeight="1"/>
    <row r="8447" ht="25" customHeight="1"/>
    <row r="8448" ht="25" customHeight="1"/>
    <row r="8449" ht="25" customHeight="1"/>
    <row r="8450" ht="25" customHeight="1"/>
    <row r="8451" ht="25" customHeight="1"/>
    <row r="8452" ht="25" customHeight="1"/>
    <row r="8453" ht="25" customHeight="1"/>
    <row r="8454" ht="25" customHeight="1"/>
    <row r="8455" ht="25" customHeight="1"/>
    <row r="8456" ht="25" customHeight="1"/>
    <row r="8457" ht="25" customHeight="1"/>
    <row r="8458" ht="25" customHeight="1"/>
    <row r="8459" ht="25" customHeight="1"/>
    <row r="8460" ht="25" customHeight="1"/>
    <row r="8461" ht="25" customHeight="1"/>
    <row r="8462" ht="25" customHeight="1"/>
    <row r="8463" ht="25" customHeight="1"/>
    <row r="8464" ht="25" customHeight="1"/>
    <row r="8465" ht="25" customHeight="1"/>
    <row r="8466" ht="25" customHeight="1"/>
    <row r="8467" ht="25" customHeight="1"/>
    <row r="8468" ht="25" customHeight="1"/>
    <row r="8469" ht="25" customHeight="1"/>
    <row r="8470" ht="25" customHeight="1"/>
    <row r="8471" ht="25" customHeight="1"/>
    <row r="8472" ht="25" customHeight="1"/>
    <row r="8473" ht="25" customHeight="1"/>
    <row r="8474" ht="25" customHeight="1"/>
    <row r="8475" ht="25" customHeight="1"/>
    <row r="8476" ht="25" customHeight="1"/>
    <row r="8477" ht="25" customHeight="1"/>
    <row r="8478" ht="25" customHeight="1"/>
    <row r="8479" ht="25" customHeight="1"/>
    <row r="8480" ht="25" customHeight="1"/>
    <row r="8481" ht="25" customHeight="1"/>
    <row r="8482" ht="25" customHeight="1"/>
    <row r="8483" ht="25" customHeight="1"/>
    <row r="8484" ht="25" customHeight="1"/>
    <row r="8485" ht="25" customHeight="1"/>
    <row r="8486" ht="25" customHeight="1"/>
    <row r="8487" ht="25" customHeight="1"/>
    <row r="8488" ht="25" customHeight="1"/>
    <row r="8489" ht="25" customHeight="1"/>
    <row r="8490" ht="25" customHeight="1"/>
    <row r="8491" ht="25" customHeight="1"/>
    <row r="8492" ht="25" customHeight="1"/>
    <row r="8493" ht="25" customHeight="1"/>
    <row r="8494" ht="25" customHeight="1"/>
    <row r="8495" ht="25" customHeight="1"/>
    <row r="8496" ht="25" customHeight="1"/>
    <row r="8497" ht="25" customHeight="1"/>
    <row r="8498" ht="25" customHeight="1"/>
    <row r="8499" ht="25" customHeight="1"/>
    <row r="8500" ht="25" customHeight="1"/>
    <row r="8501" ht="25" customHeight="1"/>
    <row r="8502" ht="25" customHeight="1"/>
    <row r="8503" ht="25" customHeight="1"/>
    <row r="8504" ht="25" customHeight="1"/>
    <row r="8505" ht="25" customHeight="1"/>
    <row r="8506" ht="25" customHeight="1"/>
    <row r="8507" ht="25" customHeight="1"/>
    <row r="8508" ht="25" customHeight="1"/>
    <row r="8509" ht="25" customHeight="1"/>
    <row r="8510" ht="25" customHeight="1"/>
    <row r="8511" ht="25" customHeight="1"/>
    <row r="8512" ht="25" customHeight="1"/>
    <row r="8513" ht="25" customHeight="1"/>
    <row r="8514" ht="25" customHeight="1"/>
    <row r="8515" ht="25" customHeight="1"/>
    <row r="8516" ht="25" customHeight="1"/>
    <row r="8517" ht="25" customHeight="1"/>
    <row r="8518" ht="25" customHeight="1"/>
    <row r="8519" ht="25" customHeight="1"/>
    <row r="8520" ht="25" customHeight="1"/>
    <row r="8521" ht="25" customHeight="1"/>
    <row r="8522" ht="25" customHeight="1"/>
    <row r="8523" ht="25" customHeight="1"/>
    <row r="8524" ht="25" customHeight="1"/>
    <row r="8525" ht="25" customHeight="1"/>
    <row r="8526" ht="25" customHeight="1"/>
    <row r="8527" ht="25" customHeight="1"/>
    <row r="8528" ht="25" customHeight="1"/>
    <row r="8529" ht="25" customHeight="1"/>
    <row r="8530" ht="25" customHeight="1"/>
    <row r="8531" ht="25" customHeight="1"/>
    <row r="8532" ht="25" customHeight="1"/>
    <row r="8533" ht="25" customHeight="1"/>
    <row r="8534" ht="25" customHeight="1"/>
    <row r="8535" ht="25" customHeight="1"/>
    <row r="8536" ht="25" customHeight="1"/>
    <row r="8537" ht="25" customHeight="1"/>
    <row r="8538" ht="25" customHeight="1"/>
    <row r="8539" ht="25" customHeight="1"/>
    <row r="8540" ht="25" customHeight="1"/>
    <row r="8541" ht="25" customHeight="1"/>
    <row r="8542" ht="25" customHeight="1"/>
    <row r="8543" ht="25" customHeight="1"/>
    <row r="8544" ht="25" customHeight="1"/>
    <row r="8545" ht="25" customHeight="1"/>
    <row r="8546" ht="25" customHeight="1"/>
    <row r="8547" ht="25" customHeight="1"/>
    <row r="8548" ht="25" customHeight="1"/>
    <row r="8549" ht="25" customHeight="1"/>
    <row r="8550" ht="25" customHeight="1"/>
    <row r="8551" ht="25" customHeight="1"/>
    <row r="8552" ht="25" customHeight="1"/>
    <row r="8553" ht="25" customHeight="1"/>
    <row r="8554" ht="25" customHeight="1"/>
    <row r="8555" ht="25" customHeight="1"/>
    <row r="8556" ht="25" customHeight="1"/>
    <row r="8557" ht="25" customHeight="1"/>
    <row r="8558" ht="25" customHeight="1"/>
    <row r="8559" ht="25" customHeight="1"/>
    <row r="8560" ht="25" customHeight="1"/>
    <row r="8561" ht="25" customHeight="1"/>
    <row r="8562" ht="25" customHeight="1"/>
    <row r="8563" ht="25" customHeight="1"/>
    <row r="8564" ht="25" customHeight="1"/>
    <row r="8565" ht="25" customHeight="1"/>
    <row r="8566" ht="25" customHeight="1"/>
    <row r="8567" ht="25" customHeight="1"/>
    <row r="8568" ht="25" customHeight="1"/>
    <row r="8569" ht="25" customHeight="1"/>
    <row r="8570" ht="25" customHeight="1"/>
    <row r="8571" ht="25" customHeight="1"/>
    <row r="8572" ht="25" customHeight="1"/>
    <row r="8573" ht="25" customHeight="1"/>
    <row r="8574" ht="25" customHeight="1"/>
    <row r="8575" ht="25" customHeight="1"/>
    <row r="8576" ht="25" customHeight="1"/>
    <row r="8577" ht="25" customHeight="1"/>
    <row r="8578" ht="25" customHeight="1"/>
    <row r="8579" ht="25" customHeight="1"/>
    <row r="8580" ht="25" customHeight="1"/>
    <row r="8581" ht="25" customHeight="1"/>
    <row r="8582" ht="25" customHeight="1"/>
    <row r="8583" ht="25" customHeight="1"/>
    <row r="8584" ht="25" customHeight="1"/>
    <row r="8585" ht="25" customHeight="1"/>
    <row r="8586" ht="25" customHeight="1"/>
    <row r="8587" ht="25" customHeight="1"/>
    <row r="8588" ht="25" customHeight="1"/>
    <row r="8589" ht="25" customHeight="1"/>
    <row r="8590" ht="25" customHeight="1"/>
    <row r="8591" ht="25" customHeight="1"/>
    <row r="8592" ht="25" customHeight="1"/>
    <row r="8593" ht="25" customHeight="1"/>
    <row r="8594" ht="25" customHeight="1"/>
    <row r="8595" ht="25" customHeight="1"/>
    <row r="8596" ht="25" customHeight="1"/>
    <row r="8597" ht="25" customHeight="1"/>
    <row r="8598" ht="25" customHeight="1"/>
    <row r="8599" ht="25" customHeight="1"/>
    <row r="8600" ht="25" customHeight="1"/>
    <row r="8601" ht="25" customHeight="1"/>
    <row r="8602" ht="25" customHeight="1"/>
    <row r="8603" ht="25" customHeight="1"/>
    <row r="8604" ht="25" customHeight="1"/>
    <row r="8605" ht="25" customHeight="1"/>
    <row r="8606" ht="25" customHeight="1"/>
    <row r="8607" ht="25" customHeight="1"/>
    <row r="8608" ht="25" customHeight="1"/>
    <row r="8609" ht="25" customHeight="1"/>
    <row r="8610" ht="25" customHeight="1"/>
    <row r="8611" ht="25" customHeight="1"/>
    <row r="8612" ht="25" customHeight="1"/>
    <row r="8613" ht="25" customHeight="1"/>
    <row r="8614" ht="25" customHeight="1"/>
    <row r="8615" ht="25" customHeight="1"/>
    <row r="8616" ht="25" customHeight="1"/>
    <row r="8617" ht="25" customHeight="1"/>
    <row r="8618" ht="25" customHeight="1"/>
    <row r="8619" ht="25" customHeight="1"/>
    <row r="8620" ht="25" customHeight="1"/>
    <row r="8621" ht="25" customHeight="1"/>
    <row r="8622" ht="25" customHeight="1"/>
    <row r="8623" ht="25" customHeight="1"/>
    <row r="8624" ht="25" customHeight="1"/>
    <row r="8625" ht="25" customHeight="1"/>
    <row r="8626" ht="25" customHeight="1"/>
    <row r="8627" ht="25" customHeight="1"/>
    <row r="8628" ht="25" customHeight="1"/>
    <row r="8629" ht="25" customHeight="1"/>
    <row r="8630" ht="25" customHeight="1"/>
    <row r="8631" ht="25" customHeight="1"/>
    <row r="8632" ht="25" customHeight="1"/>
    <row r="8633" ht="25" customHeight="1"/>
    <row r="8634" ht="25" customHeight="1"/>
    <row r="8635" ht="25" customHeight="1"/>
    <row r="8636" ht="25" customHeight="1"/>
    <row r="8637" ht="25" customHeight="1"/>
    <row r="8638" ht="25" customHeight="1"/>
    <row r="8639" ht="25" customHeight="1"/>
    <row r="8640" ht="25" customHeight="1"/>
    <row r="8641" ht="25" customHeight="1"/>
    <row r="8642" ht="25" customHeight="1"/>
    <row r="8643" ht="25" customHeight="1"/>
    <row r="8644" ht="25" customHeight="1"/>
    <row r="8645" ht="25" customHeight="1"/>
    <row r="8646" ht="25" customHeight="1"/>
    <row r="8647" ht="25" customHeight="1"/>
    <row r="8648" ht="25" customHeight="1"/>
    <row r="8649" ht="25" customHeight="1"/>
    <row r="8650" ht="25" customHeight="1"/>
    <row r="8651" ht="25" customHeight="1"/>
    <row r="8652" ht="25" customHeight="1"/>
    <row r="8653" ht="25" customHeight="1"/>
    <row r="8654" ht="25" customHeight="1"/>
    <row r="8655" ht="25" customHeight="1"/>
    <row r="8656" ht="25" customHeight="1"/>
    <row r="8657" ht="25" customHeight="1"/>
    <row r="8658" ht="25" customHeight="1"/>
    <row r="8659" ht="25" customHeight="1"/>
    <row r="8660" ht="25" customHeight="1"/>
    <row r="8661" ht="25" customHeight="1"/>
    <row r="8662" ht="25" customHeight="1"/>
    <row r="8663" ht="25" customHeight="1"/>
    <row r="8664" ht="25" customHeight="1"/>
    <row r="8665" ht="25" customHeight="1"/>
    <row r="8666" ht="25" customHeight="1"/>
    <row r="8667" ht="25" customHeight="1"/>
    <row r="8668" ht="25" customHeight="1"/>
    <row r="8669" ht="25" customHeight="1"/>
    <row r="8670" ht="25" customHeight="1"/>
    <row r="8671" ht="25" customHeight="1"/>
    <row r="8672" ht="25" customHeight="1"/>
    <row r="8673" ht="25" customHeight="1"/>
    <row r="8674" ht="25" customHeight="1"/>
    <row r="8675" ht="25" customHeight="1"/>
    <row r="8676" ht="25" customHeight="1"/>
    <row r="8677" ht="25" customHeight="1"/>
    <row r="8678" ht="25" customHeight="1"/>
    <row r="8679" ht="25" customHeight="1"/>
    <row r="8680" ht="25" customHeight="1"/>
    <row r="8681" ht="25" customHeight="1"/>
    <row r="8682" ht="25" customHeight="1"/>
    <row r="8683" ht="25" customHeight="1"/>
    <row r="8684" ht="25" customHeight="1"/>
    <row r="8685" ht="25" customHeight="1"/>
    <row r="8686" ht="25" customHeight="1"/>
    <row r="8687" ht="25" customHeight="1"/>
    <row r="8688" ht="25" customHeight="1"/>
    <row r="8689" ht="25" customHeight="1"/>
    <row r="8690" ht="25" customHeight="1"/>
    <row r="8691" ht="25" customHeight="1"/>
    <row r="8692" ht="25" customHeight="1"/>
    <row r="8693" ht="25" customHeight="1"/>
    <row r="8694" ht="25" customHeight="1"/>
    <row r="8695" ht="25" customHeight="1"/>
    <row r="8696" ht="25" customHeight="1"/>
    <row r="8697" ht="25" customHeight="1"/>
    <row r="8698" ht="25" customHeight="1"/>
    <row r="8699" ht="25" customHeight="1"/>
    <row r="8700" ht="25" customHeight="1"/>
    <row r="8701" ht="25" customHeight="1"/>
    <row r="8702" ht="25" customHeight="1"/>
    <row r="8703" ht="25" customHeight="1"/>
    <row r="8704" ht="25" customHeight="1"/>
    <row r="8705" ht="25" customHeight="1"/>
    <row r="8706" ht="25" customHeight="1"/>
    <row r="8707" ht="25" customHeight="1"/>
    <row r="8708" ht="25" customHeight="1"/>
    <row r="8709" ht="25" customHeight="1"/>
    <row r="8710" ht="25" customHeight="1"/>
    <row r="8711" ht="25" customHeight="1"/>
    <row r="8712" ht="25" customHeight="1"/>
    <row r="8713" ht="25" customHeight="1"/>
    <row r="8714" ht="25" customHeight="1"/>
    <row r="8715" ht="25" customHeight="1"/>
    <row r="8716" ht="25" customHeight="1"/>
    <row r="8717" ht="25" customHeight="1"/>
    <row r="8718" ht="25" customHeight="1"/>
    <row r="8719" ht="25" customHeight="1"/>
    <row r="8720" ht="25" customHeight="1"/>
    <row r="8721" ht="25" customHeight="1"/>
    <row r="8722" ht="25" customHeight="1"/>
    <row r="8723" ht="25" customHeight="1"/>
    <row r="8724" ht="25" customHeight="1"/>
    <row r="8725" ht="25" customHeight="1"/>
    <row r="8726" ht="25" customHeight="1"/>
    <row r="8727" ht="25" customHeight="1"/>
    <row r="8728" ht="25" customHeight="1"/>
    <row r="8729" ht="25" customHeight="1"/>
    <row r="8730" ht="25" customHeight="1"/>
    <row r="8731" ht="25" customHeight="1"/>
    <row r="8732" ht="25" customHeight="1"/>
    <row r="8733" ht="25" customHeight="1"/>
    <row r="8734" ht="25" customHeight="1"/>
    <row r="8735" ht="25" customHeight="1"/>
    <row r="8736" ht="25" customHeight="1"/>
    <row r="8737" ht="25" customHeight="1"/>
    <row r="8738" ht="25" customHeight="1"/>
    <row r="8739" ht="25" customHeight="1"/>
    <row r="8740" ht="25" customHeight="1"/>
    <row r="8741" ht="25" customHeight="1"/>
    <row r="8742" ht="25" customHeight="1"/>
    <row r="8743" ht="25" customHeight="1"/>
    <row r="8744" ht="25" customHeight="1"/>
    <row r="8745" ht="25" customHeight="1"/>
    <row r="8746" ht="25" customHeight="1"/>
    <row r="8747" ht="25" customHeight="1"/>
    <row r="8748" ht="25" customHeight="1"/>
    <row r="8749" ht="25" customHeight="1"/>
    <row r="8750" ht="25" customHeight="1"/>
    <row r="8751" ht="25" customHeight="1"/>
    <row r="8752" ht="25" customHeight="1"/>
    <row r="8753" ht="25" customHeight="1"/>
    <row r="8754" ht="25" customHeight="1"/>
    <row r="8755" ht="25" customHeight="1"/>
    <row r="8756" ht="25" customHeight="1"/>
    <row r="8757" ht="25" customHeight="1"/>
    <row r="8758" ht="25" customHeight="1"/>
    <row r="8759" ht="25" customHeight="1"/>
    <row r="8760" ht="25" customHeight="1"/>
    <row r="8761" ht="25" customHeight="1"/>
    <row r="8762" ht="25" customHeight="1"/>
    <row r="8763" ht="25" customHeight="1"/>
    <row r="8764" ht="25" customHeight="1"/>
    <row r="8765" ht="25" customHeight="1"/>
    <row r="8766" ht="25" customHeight="1"/>
    <row r="8767" ht="25" customHeight="1"/>
    <row r="8768" ht="25" customHeight="1"/>
    <row r="8769" ht="25" customHeight="1"/>
    <row r="8770" ht="25" customHeight="1"/>
    <row r="8771" ht="25" customHeight="1"/>
    <row r="8772" ht="25" customHeight="1"/>
    <row r="8773" ht="25" customHeight="1"/>
    <row r="8774" ht="25" customHeight="1"/>
    <row r="8775" ht="25" customHeight="1"/>
    <row r="8776" ht="25" customHeight="1"/>
    <row r="8777" ht="25" customHeight="1"/>
    <row r="8778" ht="25" customHeight="1"/>
    <row r="8779" ht="25" customHeight="1"/>
    <row r="8780" ht="25" customHeight="1"/>
    <row r="8781" ht="25" customHeight="1"/>
    <row r="8782" ht="25" customHeight="1"/>
    <row r="8783" ht="25" customHeight="1"/>
    <row r="8784" ht="25" customHeight="1"/>
    <row r="8785" ht="25" customHeight="1"/>
    <row r="8786" ht="25" customHeight="1"/>
    <row r="8787" ht="25" customHeight="1"/>
    <row r="8788" ht="25" customHeight="1"/>
    <row r="8789" ht="25" customHeight="1"/>
    <row r="8790" ht="25" customHeight="1"/>
    <row r="8791" ht="25" customHeight="1"/>
    <row r="8792" ht="25" customHeight="1"/>
    <row r="8793" ht="25" customHeight="1"/>
    <row r="8794" ht="25" customHeight="1"/>
    <row r="8795" ht="25" customHeight="1"/>
    <row r="8796" ht="25" customHeight="1"/>
    <row r="8797" ht="25" customHeight="1"/>
    <row r="8798" ht="25" customHeight="1"/>
    <row r="8799" ht="25" customHeight="1"/>
    <row r="8800" ht="25" customHeight="1"/>
    <row r="8801" ht="25" customHeight="1"/>
    <row r="8802" ht="25" customHeight="1"/>
    <row r="8803" ht="25" customHeight="1"/>
    <row r="8804" ht="25" customHeight="1"/>
    <row r="8805" ht="25" customHeight="1"/>
    <row r="8806" ht="25" customHeight="1"/>
    <row r="8807" ht="25" customHeight="1"/>
    <row r="8808" ht="25" customHeight="1"/>
    <row r="8809" ht="25" customHeight="1"/>
    <row r="8810" ht="25" customHeight="1"/>
    <row r="8811" ht="25" customHeight="1"/>
    <row r="8812" ht="25" customHeight="1"/>
    <row r="8813" ht="25" customHeight="1"/>
    <row r="8814" ht="25" customHeight="1"/>
    <row r="8815" ht="25" customHeight="1"/>
    <row r="8816" ht="25" customHeight="1"/>
    <row r="8817" ht="25" customHeight="1"/>
    <row r="8818" ht="25" customHeight="1"/>
    <row r="8819" ht="25" customHeight="1"/>
    <row r="8820" ht="25" customHeight="1"/>
    <row r="8821" ht="25" customHeight="1"/>
    <row r="8822" ht="25" customHeight="1"/>
    <row r="8823" ht="25" customHeight="1"/>
    <row r="8824" ht="25" customHeight="1"/>
    <row r="8825" ht="25" customHeight="1"/>
    <row r="8826" ht="25" customHeight="1"/>
    <row r="8827" ht="25" customHeight="1"/>
    <row r="8828" ht="25" customHeight="1"/>
    <row r="8829" ht="25" customHeight="1"/>
    <row r="8830" ht="25" customHeight="1"/>
    <row r="8831" ht="25" customHeight="1"/>
    <row r="8832" ht="25" customHeight="1"/>
    <row r="8833" ht="25" customHeight="1"/>
    <row r="8834" ht="25" customHeight="1"/>
    <row r="8835" ht="25" customHeight="1"/>
    <row r="8836" ht="25" customHeight="1"/>
    <row r="8837" ht="25" customHeight="1"/>
    <row r="8838" ht="25" customHeight="1"/>
    <row r="8839" ht="25" customHeight="1"/>
    <row r="8840" ht="25" customHeight="1"/>
    <row r="8841" ht="25" customHeight="1"/>
    <row r="8842" ht="25" customHeight="1"/>
    <row r="8843" ht="25" customHeight="1"/>
    <row r="8844" ht="25" customHeight="1"/>
    <row r="8845" ht="25" customHeight="1"/>
    <row r="8846" ht="25" customHeight="1"/>
    <row r="8847" ht="25" customHeight="1"/>
    <row r="8848" ht="25" customHeight="1"/>
    <row r="8849" ht="25" customHeight="1"/>
    <row r="8850" ht="25" customHeight="1"/>
    <row r="8851" ht="25" customHeight="1"/>
    <row r="8852" ht="25" customHeight="1"/>
    <row r="8853" ht="25" customHeight="1"/>
    <row r="8854" ht="25" customHeight="1"/>
    <row r="8855" ht="25" customHeight="1"/>
    <row r="8856" ht="25" customHeight="1"/>
    <row r="8857" ht="25" customHeight="1"/>
    <row r="8858" ht="25" customHeight="1"/>
    <row r="8859" ht="25" customHeight="1"/>
    <row r="8860" ht="25" customHeight="1"/>
    <row r="8861" ht="25" customHeight="1"/>
    <row r="8862" ht="25" customHeight="1"/>
    <row r="8863" ht="25" customHeight="1"/>
    <row r="8864" ht="25" customHeight="1"/>
    <row r="8865" ht="25" customHeight="1"/>
    <row r="8866" ht="25" customHeight="1"/>
    <row r="8867" ht="25" customHeight="1"/>
    <row r="8868" ht="25" customHeight="1"/>
    <row r="8869" ht="25" customHeight="1"/>
    <row r="8870" ht="25" customHeight="1"/>
    <row r="8871" ht="25" customHeight="1"/>
    <row r="8872" ht="25" customHeight="1"/>
    <row r="8873" ht="25" customHeight="1"/>
    <row r="8874" ht="25" customHeight="1"/>
    <row r="8875" ht="25" customHeight="1"/>
    <row r="8876" ht="25" customHeight="1"/>
    <row r="8877" ht="25" customHeight="1"/>
    <row r="8878" ht="25" customHeight="1"/>
    <row r="8879" ht="25" customHeight="1"/>
    <row r="8880" ht="25" customHeight="1"/>
    <row r="8881" ht="25" customHeight="1"/>
    <row r="8882" ht="25" customHeight="1"/>
    <row r="8883" ht="25" customHeight="1"/>
    <row r="8884" ht="25" customHeight="1"/>
    <row r="8885" ht="25" customHeight="1"/>
    <row r="8886" ht="25" customHeight="1"/>
    <row r="8887" ht="25" customHeight="1"/>
    <row r="8888" ht="25" customHeight="1"/>
    <row r="8889" ht="25" customHeight="1"/>
    <row r="8890" ht="25" customHeight="1"/>
    <row r="8891" ht="25" customHeight="1"/>
    <row r="8892" ht="25" customHeight="1"/>
    <row r="8893" ht="25" customHeight="1"/>
    <row r="8894" ht="25" customHeight="1"/>
    <row r="8895" ht="25" customHeight="1"/>
    <row r="8896" ht="25" customHeight="1"/>
    <row r="8897" ht="25" customHeight="1"/>
    <row r="8898" ht="25" customHeight="1"/>
    <row r="8899" ht="25" customHeight="1"/>
    <row r="8900" ht="25" customHeight="1"/>
    <row r="8901" ht="25" customHeight="1"/>
    <row r="8902" ht="25" customHeight="1"/>
    <row r="8903" ht="25" customHeight="1"/>
    <row r="8904" ht="25" customHeight="1"/>
    <row r="8905" ht="25" customHeight="1"/>
    <row r="8906" ht="25" customHeight="1"/>
    <row r="8907" ht="25" customHeight="1"/>
    <row r="8908" ht="25" customHeight="1"/>
    <row r="8909" ht="25" customHeight="1"/>
    <row r="8910" ht="25" customHeight="1"/>
    <row r="8911" ht="25" customHeight="1"/>
    <row r="8912" ht="25" customHeight="1"/>
    <row r="8913" ht="25" customHeight="1"/>
    <row r="8914" ht="25" customHeight="1"/>
    <row r="8915" ht="25" customHeight="1"/>
    <row r="8916" ht="25" customHeight="1"/>
    <row r="8917" ht="25" customHeight="1"/>
    <row r="8918" ht="25" customHeight="1"/>
    <row r="8919" ht="25" customHeight="1"/>
    <row r="8920" ht="25" customHeight="1"/>
    <row r="8921" ht="25" customHeight="1"/>
    <row r="8922" ht="25" customHeight="1"/>
    <row r="8923" ht="25" customHeight="1"/>
    <row r="8924" ht="25" customHeight="1"/>
    <row r="8925" ht="25" customHeight="1"/>
    <row r="8926" ht="25" customHeight="1"/>
    <row r="8927" ht="25" customHeight="1"/>
    <row r="8928" ht="25" customHeight="1"/>
    <row r="8929" ht="25" customHeight="1"/>
    <row r="8930" ht="25" customHeight="1"/>
    <row r="8931" ht="25" customHeight="1"/>
    <row r="8932" ht="25" customHeight="1"/>
    <row r="8933" ht="25" customHeight="1"/>
    <row r="8934" ht="25" customHeight="1"/>
    <row r="8935" ht="25" customHeight="1"/>
    <row r="8936" ht="25" customHeight="1"/>
    <row r="8937" ht="25" customHeight="1"/>
    <row r="8938" ht="25" customHeight="1"/>
    <row r="8939" ht="25" customHeight="1"/>
    <row r="8940" ht="25" customHeight="1"/>
    <row r="8941" ht="25" customHeight="1"/>
    <row r="8942" ht="25" customHeight="1"/>
    <row r="8943" ht="25" customHeight="1"/>
    <row r="8944" ht="25" customHeight="1"/>
    <row r="8945" ht="25" customHeight="1"/>
    <row r="8946" ht="25" customHeight="1"/>
    <row r="8947" ht="25" customHeight="1"/>
    <row r="8948" ht="25" customHeight="1"/>
    <row r="8949" ht="25" customHeight="1"/>
    <row r="8950" ht="25" customHeight="1"/>
    <row r="8951" ht="25" customHeight="1"/>
    <row r="8952" ht="25" customHeight="1"/>
    <row r="8953" ht="25" customHeight="1"/>
    <row r="8954" ht="25" customHeight="1"/>
    <row r="8955" ht="25" customHeight="1"/>
    <row r="8956" ht="25" customHeight="1"/>
    <row r="8957" ht="25" customHeight="1"/>
    <row r="8958" ht="25" customHeight="1"/>
    <row r="8959" ht="25" customHeight="1"/>
    <row r="8960" ht="25" customHeight="1"/>
    <row r="8961" ht="25" customHeight="1"/>
    <row r="8962" ht="25" customHeight="1"/>
    <row r="8963" ht="25" customHeight="1"/>
    <row r="8964" ht="25" customHeight="1"/>
    <row r="8965" ht="25" customHeight="1"/>
    <row r="8966" ht="25" customHeight="1"/>
    <row r="8967" ht="25" customHeight="1"/>
    <row r="8968" ht="25" customHeight="1"/>
    <row r="8969" ht="25" customHeight="1"/>
    <row r="8970" ht="25" customHeight="1"/>
    <row r="8971" ht="25" customHeight="1"/>
    <row r="8972" ht="25" customHeight="1"/>
    <row r="8973" ht="25" customHeight="1"/>
    <row r="8974" ht="25" customHeight="1"/>
    <row r="8975" ht="25" customHeight="1"/>
    <row r="8976" ht="25" customHeight="1"/>
    <row r="8977" ht="25" customHeight="1"/>
    <row r="8978" ht="25" customHeight="1"/>
    <row r="8979" ht="25" customHeight="1"/>
    <row r="8980" ht="25" customHeight="1"/>
    <row r="8981" ht="25" customHeight="1"/>
    <row r="8982" ht="25" customHeight="1"/>
    <row r="8983" ht="25" customHeight="1"/>
    <row r="8984" ht="25" customHeight="1"/>
    <row r="8985" ht="25" customHeight="1"/>
    <row r="8986" ht="25" customHeight="1"/>
    <row r="8987" ht="25" customHeight="1"/>
    <row r="8988" ht="25" customHeight="1"/>
    <row r="8989" ht="25" customHeight="1"/>
    <row r="8990" ht="25" customHeight="1"/>
    <row r="8991" ht="25" customHeight="1"/>
    <row r="8992" ht="25" customHeight="1"/>
    <row r="8993" ht="25" customHeight="1"/>
    <row r="8994" ht="25" customHeight="1"/>
    <row r="8995" ht="25" customHeight="1"/>
    <row r="8996" ht="25" customHeight="1"/>
    <row r="8997" ht="25" customHeight="1"/>
    <row r="8998" ht="25" customHeight="1"/>
    <row r="8999" ht="25" customHeight="1"/>
    <row r="9000" ht="25" customHeight="1"/>
    <row r="9001" ht="25" customHeight="1"/>
    <row r="9002" ht="25" customHeight="1"/>
    <row r="9003" ht="25" customHeight="1"/>
    <row r="9004" ht="25" customHeight="1"/>
    <row r="9005" ht="25" customHeight="1"/>
    <row r="9006" ht="25" customHeight="1"/>
    <row r="9007" ht="25" customHeight="1"/>
    <row r="9008" ht="25" customHeight="1"/>
    <row r="9009" ht="25" customHeight="1"/>
    <row r="9010" ht="25" customHeight="1"/>
    <row r="9011" ht="25" customHeight="1"/>
    <row r="9012" ht="25" customHeight="1"/>
    <row r="9013" ht="25" customHeight="1"/>
    <row r="9014" ht="25" customHeight="1"/>
    <row r="9015" ht="25" customHeight="1"/>
    <row r="9016" ht="25" customHeight="1"/>
    <row r="9017" ht="25" customHeight="1"/>
    <row r="9018" ht="25" customHeight="1"/>
    <row r="9019" ht="25" customHeight="1"/>
    <row r="9020" ht="25" customHeight="1"/>
    <row r="9021" ht="25" customHeight="1"/>
    <row r="9022" ht="25" customHeight="1"/>
    <row r="9023" ht="25" customHeight="1"/>
    <row r="9024" ht="25" customHeight="1"/>
    <row r="9025" ht="25" customHeight="1"/>
    <row r="9026" ht="25" customHeight="1"/>
    <row r="9027" ht="25" customHeight="1"/>
    <row r="9028" ht="25" customHeight="1"/>
    <row r="9029" ht="25" customHeight="1"/>
    <row r="9030" ht="25" customHeight="1"/>
    <row r="9031" ht="25" customHeight="1"/>
    <row r="9032" ht="25" customHeight="1"/>
    <row r="9033" ht="25" customHeight="1"/>
    <row r="9034" ht="25" customHeight="1"/>
    <row r="9035" ht="25" customHeight="1"/>
    <row r="9036" ht="25" customHeight="1"/>
    <row r="9037" ht="25" customHeight="1"/>
    <row r="9038" ht="25" customHeight="1"/>
    <row r="9039" ht="25" customHeight="1"/>
    <row r="9040" ht="25" customHeight="1"/>
    <row r="9041" ht="25" customHeight="1"/>
    <row r="9042" ht="25" customHeight="1"/>
    <row r="9043" ht="25" customHeight="1"/>
    <row r="9044" ht="25" customHeight="1"/>
    <row r="9045" ht="25" customHeight="1"/>
    <row r="9046" ht="25" customHeight="1"/>
    <row r="9047" ht="25" customHeight="1"/>
    <row r="9048" ht="25" customHeight="1"/>
    <row r="9049" ht="25" customHeight="1"/>
    <row r="9050" ht="25" customHeight="1"/>
    <row r="9051" ht="25" customHeight="1"/>
    <row r="9052" ht="25" customHeight="1"/>
    <row r="9053" ht="25" customHeight="1"/>
    <row r="9054" ht="25" customHeight="1"/>
    <row r="9055" ht="25" customHeight="1"/>
    <row r="9056" ht="25" customHeight="1"/>
    <row r="9057" ht="25" customHeight="1"/>
    <row r="9058" ht="25" customHeight="1"/>
    <row r="9059" ht="25" customHeight="1"/>
    <row r="9060" ht="25" customHeight="1"/>
    <row r="9061" ht="25" customHeight="1"/>
    <row r="9062" ht="25" customHeight="1"/>
    <row r="9063" ht="25" customHeight="1"/>
    <row r="9064" ht="25" customHeight="1"/>
    <row r="9065" ht="25" customHeight="1"/>
    <row r="9066" ht="25" customHeight="1"/>
    <row r="9067" ht="25" customHeight="1"/>
    <row r="9068" ht="25" customHeight="1"/>
    <row r="9069" ht="25" customHeight="1"/>
    <row r="9070" ht="25" customHeight="1"/>
    <row r="9071" ht="25" customHeight="1"/>
    <row r="9072" ht="25" customHeight="1"/>
    <row r="9073" ht="25" customHeight="1"/>
    <row r="9074" ht="25" customHeight="1"/>
    <row r="9075" ht="25" customHeight="1"/>
    <row r="9076" ht="25" customHeight="1"/>
    <row r="9077" ht="25" customHeight="1"/>
    <row r="9078" ht="25" customHeight="1"/>
    <row r="9079" ht="25" customHeight="1"/>
    <row r="9080" ht="25" customHeight="1"/>
    <row r="9081" ht="25" customHeight="1"/>
    <row r="9082" ht="25" customHeight="1"/>
    <row r="9083" ht="25" customHeight="1"/>
    <row r="9084" ht="25" customHeight="1"/>
    <row r="9085" ht="25" customHeight="1"/>
    <row r="9086" ht="25" customHeight="1"/>
    <row r="9087" ht="25" customHeight="1"/>
    <row r="9088" ht="25" customHeight="1"/>
    <row r="9089" ht="25" customHeight="1"/>
    <row r="9090" ht="25" customHeight="1"/>
    <row r="9091" ht="25" customHeight="1"/>
    <row r="9092" ht="25" customHeight="1"/>
    <row r="9093" ht="25" customHeight="1"/>
    <row r="9094" ht="25" customHeight="1"/>
    <row r="9095" ht="25" customHeight="1"/>
    <row r="9096" ht="25" customHeight="1"/>
    <row r="9097" ht="25" customHeight="1"/>
    <row r="9098" ht="25" customHeight="1"/>
    <row r="9099" ht="25" customHeight="1"/>
    <row r="9100" ht="25" customHeight="1"/>
    <row r="9101" ht="25" customHeight="1"/>
    <row r="9102" ht="25" customHeight="1"/>
    <row r="9103" ht="25" customHeight="1"/>
    <row r="9104" ht="25" customHeight="1"/>
    <row r="9105" ht="25" customHeight="1"/>
    <row r="9106" ht="25" customHeight="1"/>
    <row r="9107" ht="25" customHeight="1"/>
    <row r="9108" ht="25" customHeight="1"/>
    <row r="9109" ht="25" customHeight="1"/>
    <row r="9110" ht="25" customHeight="1"/>
    <row r="9111" ht="25" customHeight="1"/>
    <row r="9112" ht="25" customHeight="1"/>
    <row r="9113" ht="25" customHeight="1"/>
    <row r="9114" ht="25" customHeight="1"/>
    <row r="9115" ht="25" customHeight="1"/>
    <row r="9116" ht="25" customHeight="1"/>
    <row r="9117" ht="25" customHeight="1"/>
    <row r="9118" ht="25" customHeight="1"/>
    <row r="9119" ht="25" customHeight="1"/>
    <row r="9120" ht="25" customHeight="1"/>
    <row r="9121" ht="25" customHeight="1"/>
    <row r="9122" ht="25" customHeight="1"/>
    <row r="9123" ht="25" customHeight="1"/>
    <row r="9124" ht="25" customHeight="1"/>
    <row r="9125" ht="25" customHeight="1"/>
    <row r="9126" ht="25" customHeight="1"/>
    <row r="9127" ht="25" customHeight="1"/>
    <row r="9128" ht="25" customHeight="1"/>
    <row r="9129" ht="25" customHeight="1"/>
    <row r="9130" ht="25" customHeight="1"/>
    <row r="9131" ht="25" customHeight="1"/>
    <row r="9132" ht="25" customHeight="1"/>
    <row r="9133" ht="25" customHeight="1"/>
    <row r="9134" ht="25" customHeight="1"/>
    <row r="9135" ht="25" customHeight="1"/>
    <row r="9136" ht="25" customHeight="1"/>
    <row r="9137" ht="25" customHeight="1"/>
    <row r="9138" ht="25" customHeight="1"/>
    <row r="9139" ht="25" customHeight="1"/>
    <row r="9140" ht="25" customHeight="1"/>
    <row r="9141" ht="25" customHeight="1"/>
    <row r="9142" ht="25" customHeight="1"/>
    <row r="9143" ht="25" customHeight="1"/>
    <row r="9144" ht="25" customHeight="1"/>
    <row r="9145" ht="25" customHeight="1"/>
    <row r="9146" ht="25" customHeight="1"/>
    <row r="9147" ht="25" customHeight="1"/>
    <row r="9148" ht="25" customHeight="1"/>
    <row r="9149" ht="25" customHeight="1"/>
    <row r="9150" ht="25" customHeight="1"/>
    <row r="9151" ht="25" customHeight="1"/>
    <row r="9152" ht="25" customHeight="1"/>
    <row r="9153" ht="25" customHeight="1"/>
    <row r="9154" ht="25" customHeight="1"/>
    <row r="9155" ht="25" customHeight="1"/>
    <row r="9156" ht="25" customHeight="1"/>
    <row r="9157" ht="25" customHeight="1"/>
    <row r="9158" ht="25" customHeight="1"/>
    <row r="9159" ht="25" customHeight="1"/>
    <row r="9160" ht="25" customHeight="1"/>
    <row r="9161" ht="25" customHeight="1"/>
    <row r="9162" ht="25" customHeight="1"/>
    <row r="9163" ht="25" customHeight="1"/>
    <row r="9164" ht="25" customHeight="1"/>
    <row r="9165" ht="25" customHeight="1"/>
    <row r="9166" ht="25" customHeight="1"/>
    <row r="9167" ht="25" customHeight="1"/>
    <row r="9168" ht="25" customHeight="1"/>
    <row r="9169" ht="25" customHeight="1"/>
    <row r="9170" ht="25" customHeight="1"/>
    <row r="9171" ht="25" customHeight="1"/>
    <row r="9172" ht="25" customHeight="1"/>
    <row r="9173" ht="25" customHeight="1"/>
    <row r="9174" ht="25" customHeight="1"/>
    <row r="9175" ht="25" customHeight="1"/>
    <row r="9176" ht="25" customHeight="1"/>
    <row r="9177" ht="25" customHeight="1"/>
    <row r="9178" ht="25" customHeight="1"/>
    <row r="9179" ht="25" customHeight="1"/>
    <row r="9180" ht="25" customHeight="1"/>
    <row r="9181" ht="25" customHeight="1"/>
    <row r="9182" ht="25" customHeight="1"/>
    <row r="9183" ht="25" customHeight="1"/>
    <row r="9184" ht="25" customHeight="1"/>
    <row r="9185" ht="25" customHeight="1"/>
    <row r="9186" ht="25" customHeight="1"/>
    <row r="9187" ht="25" customHeight="1"/>
    <row r="9188" ht="25" customHeight="1"/>
    <row r="9189" ht="25" customHeight="1"/>
    <row r="9190" ht="25" customHeight="1"/>
    <row r="9191" ht="25" customHeight="1"/>
    <row r="9192" ht="25" customHeight="1"/>
    <row r="9193" ht="25" customHeight="1"/>
    <row r="9194" ht="25" customHeight="1"/>
    <row r="9195" ht="25" customHeight="1"/>
    <row r="9196" ht="25" customHeight="1"/>
    <row r="9197" ht="25" customHeight="1"/>
    <row r="9198" ht="25" customHeight="1"/>
    <row r="9199" ht="25" customHeight="1"/>
    <row r="9200" ht="25" customHeight="1"/>
    <row r="9201" ht="25" customHeight="1"/>
    <row r="9202" ht="25" customHeight="1"/>
    <row r="9203" ht="25" customHeight="1"/>
    <row r="9204" ht="25" customHeight="1"/>
    <row r="9205" ht="25" customHeight="1"/>
    <row r="9206" ht="25" customHeight="1"/>
    <row r="9207" ht="25" customHeight="1"/>
    <row r="9208" ht="25" customHeight="1"/>
    <row r="9209" ht="25" customHeight="1"/>
    <row r="9210" ht="25" customHeight="1"/>
    <row r="9211" ht="25" customHeight="1"/>
    <row r="9212" ht="25" customHeight="1"/>
    <row r="9213" ht="25" customHeight="1"/>
    <row r="9214" ht="25" customHeight="1"/>
    <row r="9215" ht="25" customHeight="1"/>
    <row r="9216" ht="25" customHeight="1"/>
    <row r="9217" ht="25" customHeight="1"/>
    <row r="9218" ht="25" customHeight="1"/>
    <row r="9219" ht="25" customHeight="1"/>
    <row r="9220" ht="25" customHeight="1"/>
    <row r="9221" ht="25" customHeight="1"/>
    <row r="9222" ht="25" customHeight="1"/>
    <row r="9223" ht="25" customHeight="1"/>
    <row r="9224" ht="25" customHeight="1"/>
    <row r="9225" ht="25" customHeight="1"/>
    <row r="9226" ht="25" customHeight="1"/>
    <row r="9227" ht="25" customHeight="1"/>
    <row r="9228" ht="25" customHeight="1"/>
    <row r="9229" ht="25" customHeight="1"/>
    <row r="9230" ht="25" customHeight="1"/>
    <row r="9231" ht="25" customHeight="1"/>
    <row r="9232" ht="25" customHeight="1"/>
    <row r="9233" ht="25" customHeight="1"/>
    <row r="9234" ht="25" customHeight="1"/>
    <row r="9235" ht="25" customHeight="1"/>
    <row r="9236" ht="25" customHeight="1"/>
    <row r="9237" ht="25" customHeight="1"/>
    <row r="9238" ht="25" customHeight="1"/>
    <row r="9239" ht="25" customHeight="1"/>
    <row r="9240" ht="25" customHeight="1"/>
    <row r="9241" ht="25" customHeight="1"/>
    <row r="9242" ht="25" customHeight="1"/>
    <row r="9243" ht="25" customHeight="1"/>
    <row r="9244" ht="25" customHeight="1"/>
    <row r="9245" ht="25" customHeight="1"/>
    <row r="9246" ht="25" customHeight="1"/>
    <row r="9247" ht="25" customHeight="1"/>
    <row r="9248" ht="25" customHeight="1"/>
    <row r="9249" ht="25" customHeight="1"/>
    <row r="9250" ht="25" customHeight="1"/>
    <row r="9251" ht="25" customHeight="1"/>
    <row r="9252" ht="25" customHeight="1"/>
    <row r="9253" ht="25" customHeight="1"/>
    <row r="9254" ht="25" customHeight="1"/>
    <row r="9255" ht="25" customHeight="1"/>
    <row r="9256" ht="25" customHeight="1"/>
    <row r="9257" ht="25" customHeight="1"/>
    <row r="9258" ht="25" customHeight="1"/>
    <row r="9259" ht="25" customHeight="1"/>
    <row r="9260" ht="25" customHeight="1"/>
    <row r="9261" ht="25" customHeight="1"/>
    <row r="9262" ht="25" customHeight="1"/>
    <row r="9263" ht="25" customHeight="1"/>
    <row r="9264" ht="25" customHeight="1"/>
    <row r="9265" ht="25" customHeight="1"/>
    <row r="9266" ht="25" customHeight="1"/>
    <row r="9267" ht="25" customHeight="1"/>
    <row r="9268" ht="25" customHeight="1"/>
    <row r="9269" ht="25" customHeight="1"/>
    <row r="9270" ht="25" customHeight="1"/>
    <row r="9271" ht="25" customHeight="1"/>
    <row r="9272" ht="25" customHeight="1"/>
    <row r="9273" ht="25" customHeight="1"/>
    <row r="9274" ht="25" customHeight="1"/>
    <row r="9275" ht="25" customHeight="1"/>
    <row r="9276" ht="25" customHeight="1"/>
    <row r="9277" ht="25" customHeight="1"/>
    <row r="9278" ht="25" customHeight="1"/>
    <row r="9279" ht="25" customHeight="1"/>
    <row r="9280" ht="25" customHeight="1"/>
    <row r="9281" ht="25" customHeight="1"/>
    <row r="9282" ht="25" customHeight="1"/>
    <row r="9283" ht="25" customHeight="1"/>
    <row r="9284" ht="25" customHeight="1"/>
    <row r="9285" ht="25" customHeight="1"/>
    <row r="9286" ht="25" customHeight="1"/>
    <row r="9287" ht="25" customHeight="1"/>
    <row r="9288" ht="25" customHeight="1"/>
    <row r="9289" ht="25" customHeight="1"/>
    <row r="9290" ht="25" customHeight="1"/>
    <row r="9291" ht="25" customHeight="1"/>
    <row r="9292" ht="25" customHeight="1"/>
    <row r="9293" ht="25" customHeight="1"/>
    <row r="9294" ht="25" customHeight="1"/>
    <row r="9295" ht="25" customHeight="1"/>
    <row r="9296" ht="25" customHeight="1"/>
    <row r="9297" ht="25" customHeight="1"/>
    <row r="9298" ht="25" customHeight="1"/>
    <row r="9299" ht="25" customHeight="1"/>
    <row r="9300" ht="25" customHeight="1"/>
    <row r="9301" ht="25" customHeight="1"/>
    <row r="9302" ht="25" customHeight="1"/>
    <row r="9303" ht="25" customHeight="1"/>
    <row r="9304" ht="25" customHeight="1"/>
    <row r="9305" ht="25" customHeight="1"/>
    <row r="9306" ht="25" customHeight="1"/>
    <row r="9307" ht="25" customHeight="1"/>
    <row r="9308" ht="25" customHeight="1"/>
    <row r="9309" ht="25" customHeight="1"/>
    <row r="9310" ht="25" customHeight="1"/>
    <row r="9311" ht="25" customHeight="1"/>
    <row r="9312" ht="25" customHeight="1"/>
    <row r="9313" ht="25" customHeight="1"/>
    <row r="9314" ht="25" customHeight="1"/>
    <row r="9315" ht="25" customHeight="1"/>
    <row r="9316" ht="25" customHeight="1"/>
    <row r="9317" ht="25" customHeight="1"/>
    <row r="9318" ht="25" customHeight="1"/>
    <row r="9319" ht="25" customHeight="1"/>
    <row r="9320" ht="25" customHeight="1"/>
    <row r="9321" ht="25" customHeight="1"/>
    <row r="9322" ht="25" customHeight="1"/>
    <row r="9323" ht="25" customHeight="1"/>
    <row r="9324" ht="25" customHeight="1"/>
    <row r="9325" ht="25" customHeight="1"/>
    <row r="9326" ht="25" customHeight="1"/>
    <row r="9327" ht="25" customHeight="1"/>
    <row r="9328" ht="25" customHeight="1"/>
    <row r="9329" ht="25" customHeight="1"/>
    <row r="9330" ht="25" customHeight="1"/>
    <row r="9331" ht="25" customHeight="1"/>
    <row r="9332" ht="25" customHeight="1"/>
    <row r="9333" ht="25" customHeight="1"/>
    <row r="9334" ht="25" customHeight="1"/>
    <row r="9335" ht="25" customHeight="1"/>
    <row r="9336" ht="25" customHeight="1"/>
    <row r="9337" ht="25" customHeight="1"/>
    <row r="9338" ht="25" customHeight="1"/>
    <row r="9339" ht="25" customHeight="1"/>
    <row r="9340" ht="25" customHeight="1"/>
    <row r="9341" ht="25" customHeight="1"/>
    <row r="9342" ht="25" customHeight="1"/>
    <row r="9343" ht="25" customHeight="1"/>
    <row r="9344" ht="25" customHeight="1"/>
    <row r="9345" ht="25" customHeight="1"/>
    <row r="9346" ht="25" customHeight="1"/>
    <row r="9347" ht="25" customHeight="1"/>
    <row r="9348" ht="25" customHeight="1"/>
    <row r="9349" ht="25" customHeight="1"/>
    <row r="9350" ht="25" customHeight="1"/>
    <row r="9351" ht="25" customHeight="1"/>
    <row r="9352" ht="25" customHeight="1"/>
    <row r="9353" ht="25" customHeight="1"/>
    <row r="9354" ht="25" customHeight="1"/>
    <row r="9355" ht="25" customHeight="1"/>
    <row r="9356" ht="25" customHeight="1"/>
    <row r="9357" ht="25" customHeight="1"/>
    <row r="9358" ht="25" customHeight="1"/>
    <row r="9359" ht="25" customHeight="1"/>
    <row r="9360" ht="25" customHeight="1"/>
    <row r="9361" ht="25" customHeight="1"/>
    <row r="9362" ht="25" customHeight="1"/>
    <row r="9363" ht="25" customHeight="1"/>
    <row r="9364" ht="25" customHeight="1"/>
    <row r="9365" ht="25" customHeight="1"/>
    <row r="9366" ht="25" customHeight="1"/>
    <row r="9367" ht="25" customHeight="1"/>
    <row r="9368" ht="25" customHeight="1"/>
    <row r="9369" ht="25" customHeight="1"/>
    <row r="9370" ht="25" customHeight="1"/>
    <row r="9371" ht="25" customHeight="1"/>
    <row r="9372" ht="25" customHeight="1"/>
    <row r="9373" ht="25" customHeight="1"/>
    <row r="9374" ht="25" customHeight="1"/>
    <row r="9375" ht="25" customHeight="1"/>
    <row r="9376" ht="25" customHeight="1"/>
    <row r="9377" ht="25" customHeight="1"/>
    <row r="9378" ht="25" customHeight="1"/>
    <row r="9379" ht="25" customHeight="1"/>
    <row r="9380" ht="25" customHeight="1"/>
    <row r="9381" ht="25" customHeight="1"/>
    <row r="9382" ht="25" customHeight="1"/>
    <row r="9383" ht="25" customHeight="1"/>
    <row r="9384" ht="25" customHeight="1"/>
    <row r="9385" ht="25" customHeight="1"/>
    <row r="9386" ht="25" customHeight="1"/>
    <row r="9387" ht="25" customHeight="1"/>
    <row r="9388" ht="25" customHeight="1"/>
    <row r="9389" ht="25" customHeight="1"/>
    <row r="9390" ht="25" customHeight="1"/>
    <row r="9391" ht="25" customHeight="1"/>
    <row r="9392" ht="25" customHeight="1"/>
    <row r="9393" ht="25" customHeight="1"/>
    <row r="9394" ht="25" customHeight="1"/>
    <row r="9395" ht="25" customHeight="1"/>
    <row r="9396" ht="25" customHeight="1"/>
    <row r="9397" ht="25" customHeight="1"/>
    <row r="9398" ht="25" customHeight="1"/>
    <row r="9399" ht="25" customHeight="1"/>
    <row r="9400" ht="25" customHeight="1"/>
    <row r="9401" ht="25" customHeight="1"/>
    <row r="9402" ht="25" customHeight="1"/>
    <row r="9403" ht="25" customHeight="1"/>
    <row r="9404" ht="25" customHeight="1"/>
    <row r="9405" ht="25" customHeight="1"/>
    <row r="9406" ht="25" customHeight="1"/>
    <row r="9407" ht="25" customHeight="1"/>
    <row r="9408" ht="25" customHeight="1"/>
    <row r="9409" ht="25" customHeight="1"/>
    <row r="9410" ht="25" customHeight="1"/>
    <row r="9411" ht="25" customHeight="1"/>
    <row r="9412" ht="25" customHeight="1"/>
    <row r="9413" ht="25" customHeight="1"/>
    <row r="9414" ht="25" customHeight="1"/>
    <row r="9415" ht="25" customHeight="1"/>
    <row r="9416" ht="25" customHeight="1"/>
    <row r="9417" ht="25" customHeight="1"/>
    <row r="9418" ht="25" customHeight="1"/>
    <row r="9419" ht="25" customHeight="1"/>
    <row r="9420" ht="25" customHeight="1"/>
    <row r="9421" ht="25" customHeight="1"/>
    <row r="9422" ht="25" customHeight="1"/>
    <row r="9423" ht="25" customHeight="1"/>
    <row r="9424" ht="25" customHeight="1"/>
    <row r="9425" ht="25" customHeight="1"/>
    <row r="9426" ht="25" customHeight="1"/>
    <row r="9427" ht="25" customHeight="1"/>
    <row r="9428" ht="25" customHeight="1"/>
    <row r="9429" ht="25" customHeight="1"/>
    <row r="9430" ht="25" customHeight="1"/>
    <row r="9431" ht="25" customHeight="1"/>
    <row r="9432" ht="25" customHeight="1"/>
    <row r="9433" ht="25" customHeight="1"/>
    <row r="9434" ht="25" customHeight="1"/>
    <row r="9435" ht="25" customHeight="1"/>
    <row r="9436" ht="25" customHeight="1"/>
    <row r="9437" ht="25" customHeight="1"/>
    <row r="9438" ht="25" customHeight="1"/>
    <row r="9439" ht="25" customHeight="1"/>
    <row r="9440" ht="25" customHeight="1"/>
    <row r="9441" ht="25" customHeight="1"/>
    <row r="9442" ht="25" customHeight="1"/>
    <row r="9443" ht="25" customHeight="1"/>
    <row r="9444" ht="25" customHeight="1"/>
    <row r="9445" ht="25" customHeight="1"/>
    <row r="9446" ht="25" customHeight="1"/>
    <row r="9447" ht="25" customHeight="1"/>
    <row r="9448" ht="25" customHeight="1"/>
    <row r="9449" ht="25" customHeight="1"/>
    <row r="9450" ht="25" customHeight="1"/>
    <row r="9451" ht="25" customHeight="1"/>
    <row r="9452" ht="25" customHeight="1"/>
    <row r="9453" ht="25" customHeight="1"/>
    <row r="9454" ht="25" customHeight="1"/>
    <row r="9455" ht="25" customHeight="1"/>
    <row r="9456" ht="25" customHeight="1"/>
    <row r="9457" ht="25" customHeight="1"/>
    <row r="9458" ht="25" customHeight="1"/>
    <row r="9459" ht="25" customHeight="1"/>
    <row r="9460" ht="25" customHeight="1"/>
    <row r="9461" ht="25" customHeight="1"/>
    <row r="9462" ht="25" customHeight="1"/>
    <row r="9463" ht="25" customHeight="1"/>
    <row r="9464" ht="25" customHeight="1"/>
    <row r="9465" ht="25" customHeight="1"/>
    <row r="9466" ht="25" customHeight="1"/>
    <row r="9467" ht="25" customHeight="1"/>
    <row r="9468" ht="25" customHeight="1"/>
    <row r="9469" ht="25" customHeight="1"/>
    <row r="9470" ht="25" customHeight="1"/>
    <row r="9471" ht="25" customHeight="1"/>
    <row r="9472" ht="25" customHeight="1"/>
    <row r="9473" ht="25" customHeight="1"/>
    <row r="9474" ht="25" customHeight="1"/>
    <row r="9475" ht="25" customHeight="1"/>
    <row r="9476" ht="25" customHeight="1"/>
    <row r="9477" ht="25" customHeight="1"/>
    <row r="9478" ht="25" customHeight="1"/>
    <row r="9479" ht="25" customHeight="1"/>
    <row r="9480" ht="25" customHeight="1"/>
    <row r="9481" ht="25" customHeight="1"/>
    <row r="9482" ht="25" customHeight="1"/>
    <row r="9483" ht="25" customHeight="1"/>
    <row r="9484" ht="25" customHeight="1"/>
    <row r="9485" ht="25" customHeight="1"/>
    <row r="9486" ht="25" customHeight="1"/>
    <row r="9487" ht="25" customHeight="1"/>
    <row r="9488" ht="25" customHeight="1"/>
    <row r="9489" ht="25" customHeight="1"/>
    <row r="9490" ht="25" customHeight="1"/>
    <row r="9491" ht="25" customHeight="1"/>
    <row r="9492" ht="25" customHeight="1"/>
    <row r="9493" ht="25" customHeight="1"/>
    <row r="9494" ht="25" customHeight="1"/>
    <row r="9495" ht="25" customHeight="1"/>
    <row r="9496" ht="25" customHeight="1"/>
    <row r="9497" ht="25" customHeight="1"/>
    <row r="9498" ht="25" customHeight="1"/>
    <row r="9499" ht="25" customHeight="1"/>
    <row r="9500" ht="25" customHeight="1"/>
    <row r="9501" ht="25" customHeight="1"/>
    <row r="9502" ht="25" customHeight="1"/>
    <row r="9503" ht="25" customHeight="1"/>
    <row r="9504" ht="25" customHeight="1"/>
    <row r="9505" ht="25" customHeight="1"/>
    <row r="9506" ht="25" customHeight="1"/>
    <row r="9507" ht="25" customHeight="1"/>
    <row r="9508" ht="25" customHeight="1"/>
    <row r="9509" ht="25" customHeight="1"/>
    <row r="9510" ht="25" customHeight="1"/>
    <row r="9511" ht="25" customHeight="1"/>
    <row r="9512" ht="25" customHeight="1"/>
    <row r="9513" ht="25" customHeight="1"/>
    <row r="9514" ht="25" customHeight="1"/>
    <row r="9515" ht="25" customHeight="1"/>
    <row r="9516" ht="25" customHeight="1"/>
    <row r="9517" ht="25" customHeight="1"/>
    <row r="9518" ht="25" customHeight="1"/>
    <row r="9519" ht="25" customHeight="1"/>
    <row r="9520" ht="25" customHeight="1"/>
    <row r="9521" ht="25" customHeight="1"/>
    <row r="9522" ht="25" customHeight="1"/>
    <row r="9523" ht="25" customHeight="1"/>
    <row r="9524" ht="25" customHeight="1"/>
    <row r="9525" ht="25" customHeight="1"/>
    <row r="9526" ht="25" customHeight="1"/>
    <row r="9527" ht="25" customHeight="1"/>
    <row r="9528" ht="25" customHeight="1"/>
    <row r="9529" ht="25" customHeight="1"/>
    <row r="9530" ht="25" customHeight="1"/>
    <row r="9531" ht="25" customHeight="1"/>
    <row r="9532" ht="25" customHeight="1"/>
    <row r="9533" ht="25" customHeight="1"/>
    <row r="9534" ht="25" customHeight="1"/>
    <row r="9535" ht="25" customHeight="1"/>
    <row r="9536" ht="25" customHeight="1"/>
    <row r="9537" ht="25" customHeight="1"/>
    <row r="9538" ht="25" customHeight="1"/>
    <row r="9539" ht="25" customHeight="1"/>
    <row r="9540" ht="25" customHeight="1"/>
    <row r="9541" ht="25" customHeight="1"/>
    <row r="9542" ht="25" customHeight="1"/>
    <row r="9543" ht="25" customHeight="1"/>
    <row r="9544" ht="25" customHeight="1"/>
    <row r="9545" ht="25" customHeight="1"/>
    <row r="9546" ht="25" customHeight="1"/>
    <row r="9547" ht="25" customHeight="1"/>
    <row r="9548" ht="25" customHeight="1"/>
    <row r="9549" ht="25" customHeight="1"/>
    <row r="9550" ht="25" customHeight="1"/>
    <row r="9551" ht="25" customHeight="1"/>
    <row r="9552" ht="25" customHeight="1"/>
    <row r="9553" ht="25" customHeight="1"/>
    <row r="9554" ht="25" customHeight="1"/>
    <row r="9555" ht="25" customHeight="1"/>
    <row r="9556" ht="25" customHeight="1"/>
    <row r="9557" ht="25" customHeight="1"/>
    <row r="9558" ht="25" customHeight="1"/>
    <row r="9559" ht="25" customHeight="1"/>
    <row r="9560" ht="25" customHeight="1"/>
    <row r="9561" ht="25" customHeight="1"/>
    <row r="9562" ht="25" customHeight="1"/>
    <row r="9563" ht="25" customHeight="1"/>
    <row r="9564" ht="25" customHeight="1"/>
    <row r="9565" ht="25" customHeight="1"/>
    <row r="9566" ht="25" customHeight="1"/>
    <row r="9567" ht="25" customHeight="1"/>
    <row r="9568" ht="25" customHeight="1"/>
    <row r="9569" ht="25" customHeight="1"/>
    <row r="9570" ht="25" customHeight="1"/>
    <row r="9571" ht="25" customHeight="1"/>
    <row r="9572" ht="25" customHeight="1"/>
    <row r="9573" ht="25" customHeight="1"/>
    <row r="9574" ht="25" customHeight="1"/>
    <row r="9575" ht="25" customHeight="1"/>
    <row r="9576" ht="25" customHeight="1"/>
    <row r="9577" ht="25" customHeight="1"/>
    <row r="9578" ht="25" customHeight="1"/>
    <row r="9579" ht="25" customHeight="1"/>
    <row r="9580" ht="25" customHeight="1"/>
    <row r="9581" ht="25" customHeight="1"/>
    <row r="9582" ht="25" customHeight="1"/>
    <row r="9583" ht="25" customHeight="1"/>
    <row r="9584" ht="25" customHeight="1"/>
    <row r="9585" ht="25" customHeight="1"/>
    <row r="9586" ht="25" customHeight="1"/>
    <row r="9587" ht="25" customHeight="1"/>
    <row r="9588" ht="25" customHeight="1"/>
    <row r="9589" ht="25" customHeight="1"/>
    <row r="9590" ht="25" customHeight="1"/>
    <row r="9591" ht="25" customHeight="1"/>
    <row r="9592" ht="25" customHeight="1"/>
    <row r="9593" ht="25" customHeight="1"/>
    <row r="9594" ht="25" customHeight="1"/>
    <row r="9595" ht="25" customHeight="1"/>
    <row r="9596" ht="25" customHeight="1"/>
    <row r="9597" ht="25" customHeight="1"/>
    <row r="9598" ht="25" customHeight="1"/>
    <row r="9599" ht="25" customHeight="1"/>
    <row r="9600" ht="25" customHeight="1"/>
    <row r="9601" ht="25" customHeight="1"/>
    <row r="9602" ht="25" customHeight="1"/>
    <row r="9603" ht="25" customHeight="1"/>
    <row r="9604" ht="25" customHeight="1"/>
    <row r="9605" ht="25" customHeight="1"/>
    <row r="9606" ht="25" customHeight="1"/>
    <row r="9607" ht="25" customHeight="1"/>
    <row r="9608" ht="25" customHeight="1"/>
    <row r="9609" ht="25" customHeight="1"/>
    <row r="9610" ht="25" customHeight="1"/>
    <row r="9611" ht="25" customHeight="1"/>
    <row r="9612" ht="25" customHeight="1"/>
    <row r="9613" ht="25" customHeight="1"/>
    <row r="9614" ht="25" customHeight="1"/>
    <row r="9615" ht="25" customHeight="1"/>
    <row r="9616" ht="25" customHeight="1"/>
    <row r="9617" ht="25" customHeight="1"/>
    <row r="9618" ht="25" customHeight="1"/>
    <row r="9619" ht="25" customHeight="1"/>
    <row r="9620" ht="25" customHeight="1"/>
    <row r="9621" ht="25" customHeight="1"/>
    <row r="9622" ht="25" customHeight="1"/>
    <row r="9623" ht="25" customHeight="1"/>
    <row r="9624" ht="25" customHeight="1"/>
    <row r="9625" ht="25" customHeight="1"/>
    <row r="9626" ht="25" customHeight="1"/>
    <row r="9627" ht="25" customHeight="1"/>
    <row r="9628" ht="25" customHeight="1"/>
    <row r="9629" ht="25" customHeight="1"/>
    <row r="9630" ht="25" customHeight="1"/>
    <row r="9631" ht="25" customHeight="1"/>
    <row r="9632" ht="25" customHeight="1"/>
    <row r="9633" ht="25" customHeight="1"/>
    <row r="9634" ht="25" customHeight="1"/>
    <row r="9635" ht="25" customHeight="1"/>
    <row r="9636" ht="25" customHeight="1"/>
    <row r="9637" ht="25" customHeight="1"/>
    <row r="9638" ht="25" customHeight="1"/>
    <row r="9639" ht="25" customHeight="1"/>
    <row r="9640" ht="25" customHeight="1"/>
    <row r="9641" ht="25" customHeight="1"/>
    <row r="9642" ht="25" customHeight="1"/>
    <row r="9643" ht="25" customHeight="1"/>
    <row r="9644" ht="25" customHeight="1"/>
    <row r="9645" ht="25" customHeight="1"/>
    <row r="9646" ht="25" customHeight="1"/>
    <row r="9647" ht="25" customHeight="1"/>
    <row r="9648" ht="25" customHeight="1"/>
    <row r="9649" ht="25" customHeight="1"/>
    <row r="9650" ht="25" customHeight="1"/>
    <row r="9651" ht="25" customHeight="1"/>
    <row r="9652" ht="25" customHeight="1"/>
    <row r="9653" ht="25" customHeight="1"/>
    <row r="9654" ht="25" customHeight="1"/>
    <row r="9655" ht="25" customHeight="1"/>
    <row r="9656" ht="25" customHeight="1"/>
    <row r="9657" ht="25" customHeight="1"/>
    <row r="9658" ht="25" customHeight="1"/>
    <row r="9659" ht="25" customHeight="1"/>
    <row r="9660" ht="25" customHeight="1"/>
    <row r="9661" ht="25" customHeight="1"/>
    <row r="9662" ht="25" customHeight="1"/>
    <row r="9663" ht="25" customHeight="1"/>
    <row r="9664" ht="25" customHeight="1"/>
    <row r="9665" ht="25" customHeight="1"/>
    <row r="9666" ht="25" customHeight="1"/>
    <row r="9667" ht="25" customHeight="1"/>
    <row r="9668" ht="25" customHeight="1"/>
    <row r="9669" ht="25" customHeight="1"/>
    <row r="9670" ht="25" customHeight="1"/>
    <row r="9671" ht="25" customHeight="1"/>
    <row r="9672" ht="25" customHeight="1"/>
    <row r="9673" ht="25" customHeight="1"/>
    <row r="9674" ht="25" customHeight="1"/>
    <row r="9675" ht="25" customHeight="1"/>
    <row r="9676" ht="25" customHeight="1"/>
    <row r="9677" ht="25" customHeight="1"/>
    <row r="9678" ht="25" customHeight="1"/>
    <row r="9679" ht="25" customHeight="1"/>
    <row r="9680" ht="25" customHeight="1"/>
    <row r="9681" ht="25" customHeight="1"/>
    <row r="9682" ht="25" customHeight="1"/>
    <row r="9683" ht="25" customHeight="1"/>
    <row r="9684" ht="25" customHeight="1"/>
    <row r="9685" ht="25" customHeight="1"/>
    <row r="9686" ht="25" customHeight="1"/>
    <row r="9687" ht="25" customHeight="1"/>
    <row r="9688" ht="25" customHeight="1"/>
    <row r="9689" ht="25" customHeight="1"/>
    <row r="9690" ht="25" customHeight="1"/>
    <row r="9691" ht="25" customHeight="1"/>
    <row r="9692" ht="25" customHeight="1"/>
    <row r="9693" ht="25" customHeight="1"/>
    <row r="9694" ht="25" customHeight="1"/>
    <row r="9695" ht="25" customHeight="1"/>
    <row r="9696" ht="25" customHeight="1"/>
    <row r="9697" ht="25" customHeight="1"/>
    <row r="9698" ht="25" customHeight="1"/>
    <row r="9699" ht="25" customHeight="1"/>
    <row r="9700" ht="25" customHeight="1"/>
    <row r="9701" ht="25" customHeight="1"/>
    <row r="9702" ht="25" customHeight="1"/>
    <row r="9703" ht="25" customHeight="1"/>
    <row r="9704" ht="25" customHeight="1"/>
    <row r="9705" ht="25" customHeight="1"/>
    <row r="9706" ht="25" customHeight="1"/>
    <row r="9707" ht="25" customHeight="1"/>
    <row r="9708" ht="25" customHeight="1"/>
    <row r="9709" ht="25" customHeight="1"/>
    <row r="9710" ht="25" customHeight="1"/>
    <row r="9711" ht="25" customHeight="1"/>
    <row r="9712" ht="25" customHeight="1"/>
    <row r="9713" ht="25" customHeight="1"/>
    <row r="9714" ht="25" customHeight="1"/>
    <row r="9715" ht="25" customHeight="1"/>
    <row r="9716" ht="25" customHeight="1"/>
    <row r="9717" ht="25" customHeight="1"/>
    <row r="9718" ht="25" customHeight="1"/>
    <row r="9719" ht="25" customHeight="1"/>
    <row r="9720" ht="25" customHeight="1"/>
    <row r="9721" ht="25" customHeight="1"/>
    <row r="9722" ht="25" customHeight="1"/>
    <row r="9723" ht="25" customHeight="1"/>
    <row r="9724" ht="25" customHeight="1"/>
    <row r="9725" ht="25" customHeight="1"/>
    <row r="9726" ht="25" customHeight="1"/>
    <row r="9727" ht="25" customHeight="1"/>
    <row r="9728" ht="25" customHeight="1"/>
    <row r="9729" ht="25" customHeight="1"/>
    <row r="9730" ht="25" customHeight="1"/>
    <row r="9731" ht="25" customHeight="1"/>
    <row r="9732" ht="25" customHeight="1"/>
    <row r="9733" ht="25" customHeight="1"/>
    <row r="9734" ht="25" customHeight="1"/>
    <row r="9735" ht="25" customHeight="1"/>
    <row r="9736" ht="25" customHeight="1"/>
    <row r="9737" ht="25" customHeight="1"/>
    <row r="9738" ht="25" customHeight="1"/>
    <row r="9739" ht="25" customHeight="1"/>
    <row r="9740" ht="25" customHeight="1"/>
    <row r="9741" ht="25" customHeight="1"/>
    <row r="9742" ht="25" customHeight="1"/>
    <row r="9743" ht="25" customHeight="1"/>
    <row r="9744" ht="25" customHeight="1"/>
    <row r="9745" ht="25" customHeight="1"/>
    <row r="9746" ht="25" customHeight="1"/>
    <row r="9747" ht="25" customHeight="1"/>
    <row r="9748" ht="25" customHeight="1"/>
    <row r="9749" ht="25" customHeight="1"/>
    <row r="9750" ht="25" customHeight="1"/>
    <row r="9751" ht="25" customHeight="1"/>
    <row r="9752" ht="25" customHeight="1"/>
    <row r="9753" ht="25" customHeight="1"/>
    <row r="9754" ht="25" customHeight="1"/>
    <row r="9755" ht="25" customHeight="1"/>
    <row r="9756" ht="25" customHeight="1"/>
    <row r="9757" ht="25" customHeight="1"/>
    <row r="9758" ht="25" customHeight="1"/>
    <row r="9759" ht="25" customHeight="1"/>
    <row r="9760" ht="25" customHeight="1"/>
    <row r="9761" ht="25" customHeight="1"/>
    <row r="9762" ht="25" customHeight="1"/>
    <row r="9763" ht="25" customHeight="1"/>
    <row r="9764" ht="25" customHeight="1"/>
    <row r="9765" ht="25" customHeight="1"/>
    <row r="9766" ht="25" customHeight="1"/>
    <row r="9767" ht="25" customHeight="1"/>
    <row r="9768" ht="25" customHeight="1"/>
    <row r="9769" ht="25" customHeight="1"/>
    <row r="9770" ht="25" customHeight="1"/>
    <row r="9771" ht="25" customHeight="1"/>
    <row r="9772" ht="25" customHeight="1"/>
    <row r="9773" ht="25" customHeight="1"/>
    <row r="9774" ht="25" customHeight="1"/>
    <row r="9775" ht="25" customHeight="1"/>
    <row r="9776" ht="25" customHeight="1"/>
    <row r="9777" ht="25" customHeight="1"/>
    <row r="9778" ht="25" customHeight="1"/>
    <row r="9779" ht="25" customHeight="1"/>
    <row r="9780" ht="25" customHeight="1"/>
    <row r="9781" ht="25" customHeight="1"/>
    <row r="9782" ht="25" customHeight="1"/>
    <row r="9783" ht="25" customHeight="1"/>
    <row r="9784" ht="25" customHeight="1"/>
    <row r="9785" ht="25" customHeight="1"/>
    <row r="9786" ht="25" customHeight="1"/>
    <row r="9787" ht="25" customHeight="1"/>
    <row r="9788" ht="25" customHeight="1"/>
    <row r="9789" ht="25" customHeight="1"/>
    <row r="9790" ht="25" customHeight="1"/>
    <row r="9791" ht="25" customHeight="1"/>
    <row r="9792" ht="25" customHeight="1"/>
    <row r="9793" ht="25" customHeight="1"/>
    <row r="9794" ht="25" customHeight="1"/>
    <row r="9795" ht="25" customHeight="1"/>
    <row r="9796" ht="25" customHeight="1"/>
    <row r="9797" ht="25" customHeight="1"/>
    <row r="9798" ht="25" customHeight="1"/>
    <row r="9799" ht="25" customHeight="1"/>
    <row r="9800" ht="25" customHeight="1"/>
    <row r="9801" ht="25" customHeight="1"/>
    <row r="9802" ht="25" customHeight="1"/>
    <row r="9803" ht="25" customHeight="1"/>
    <row r="9804" ht="25" customHeight="1"/>
    <row r="9805" ht="25" customHeight="1"/>
    <row r="9806" ht="25" customHeight="1"/>
    <row r="9807" ht="25" customHeight="1"/>
    <row r="9808" ht="25" customHeight="1"/>
    <row r="9809" ht="25" customHeight="1"/>
    <row r="9810" ht="25" customHeight="1"/>
    <row r="9811" ht="25" customHeight="1"/>
    <row r="9812" ht="25" customHeight="1"/>
    <row r="9813" ht="25" customHeight="1"/>
    <row r="9814" ht="25" customHeight="1"/>
    <row r="9815" ht="25" customHeight="1"/>
    <row r="9816" ht="25" customHeight="1"/>
    <row r="9817" ht="25" customHeight="1"/>
    <row r="9818" ht="25" customHeight="1"/>
    <row r="9819" ht="25" customHeight="1"/>
    <row r="9820" ht="25" customHeight="1"/>
    <row r="9821" ht="25" customHeight="1"/>
    <row r="9822" ht="25" customHeight="1"/>
    <row r="9823" ht="25" customHeight="1"/>
    <row r="9824" ht="25" customHeight="1"/>
    <row r="9825" ht="25" customHeight="1"/>
    <row r="9826" ht="25" customHeight="1"/>
    <row r="9827" ht="25" customHeight="1"/>
    <row r="9828" ht="25" customHeight="1"/>
    <row r="9829" ht="25" customHeight="1"/>
    <row r="9830" ht="25" customHeight="1"/>
    <row r="9831" ht="25" customHeight="1"/>
    <row r="9832" ht="25" customHeight="1"/>
    <row r="9833" ht="25" customHeight="1"/>
    <row r="9834" ht="25" customHeight="1"/>
    <row r="9835" ht="25" customHeight="1"/>
    <row r="9836" ht="25" customHeight="1"/>
    <row r="9837" ht="25" customHeight="1"/>
    <row r="9838" ht="25" customHeight="1"/>
    <row r="9839" ht="25" customHeight="1"/>
    <row r="9840" ht="25" customHeight="1"/>
    <row r="9841" ht="25" customHeight="1"/>
    <row r="9842" ht="25" customHeight="1"/>
    <row r="9843" ht="25" customHeight="1"/>
    <row r="9844" ht="25" customHeight="1"/>
    <row r="9845" ht="25" customHeight="1"/>
    <row r="9846" ht="25" customHeight="1"/>
    <row r="9847" ht="25" customHeight="1"/>
    <row r="9848" ht="25" customHeight="1"/>
    <row r="9849" ht="25" customHeight="1"/>
    <row r="9850" ht="25" customHeight="1"/>
    <row r="9851" ht="25" customHeight="1"/>
    <row r="9852" ht="25" customHeight="1"/>
    <row r="9853" ht="25" customHeight="1"/>
    <row r="9854" ht="25" customHeight="1"/>
    <row r="9855" ht="25" customHeight="1"/>
    <row r="9856" ht="25" customHeight="1"/>
    <row r="9857" ht="25" customHeight="1"/>
    <row r="9858" ht="25" customHeight="1"/>
    <row r="9859" ht="25" customHeight="1"/>
    <row r="9860" ht="25" customHeight="1"/>
    <row r="9861" ht="25" customHeight="1"/>
    <row r="9862" ht="25" customHeight="1"/>
    <row r="9863" ht="25" customHeight="1"/>
    <row r="9864" ht="25" customHeight="1"/>
    <row r="9865" ht="25" customHeight="1"/>
    <row r="9866" ht="25" customHeight="1"/>
    <row r="9867" ht="25" customHeight="1"/>
    <row r="9868" ht="25" customHeight="1"/>
    <row r="9869" ht="25" customHeight="1"/>
    <row r="9870" ht="25" customHeight="1"/>
    <row r="9871" ht="25" customHeight="1"/>
    <row r="9872" ht="25" customHeight="1"/>
    <row r="9873" ht="25" customHeight="1"/>
    <row r="9874" ht="25" customHeight="1"/>
    <row r="9875" ht="25" customHeight="1"/>
    <row r="9876" ht="25" customHeight="1"/>
    <row r="9877" ht="25" customHeight="1"/>
    <row r="9878" ht="25" customHeight="1"/>
    <row r="9879" ht="25" customHeight="1"/>
    <row r="9880" ht="25" customHeight="1"/>
    <row r="9881" ht="25" customHeight="1"/>
    <row r="9882" ht="25" customHeight="1"/>
    <row r="9883" ht="25" customHeight="1"/>
    <row r="9884" ht="25" customHeight="1"/>
    <row r="9885" ht="25" customHeight="1"/>
    <row r="9886" ht="25" customHeight="1"/>
    <row r="9887" ht="25" customHeight="1"/>
    <row r="9888" ht="25" customHeight="1"/>
    <row r="9889" ht="25" customHeight="1"/>
    <row r="9890" ht="25" customHeight="1"/>
    <row r="9891" ht="25" customHeight="1"/>
    <row r="9892" ht="25" customHeight="1"/>
    <row r="9893" ht="25" customHeight="1"/>
    <row r="9894" ht="25" customHeight="1"/>
    <row r="9895" ht="25" customHeight="1"/>
    <row r="9896" ht="25" customHeight="1"/>
    <row r="9897" ht="25" customHeight="1"/>
    <row r="9898" ht="25" customHeight="1"/>
    <row r="9899" ht="25" customHeight="1"/>
    <row r="9900" ht="25" customHeight="1"/>
    <row r="9901" ht="25" customHeight="1"/>
    <row r="9902" ht="25" customHeight="1"/>
    <row r="9903" ht="25" customHeight="1"/>
    <row r="9904" ht="25" customHeight="1"/>
    <row r="9905" ht="25" customHeight="1"/>
    <row r="9906" ht="25" customHeight="1"/>
    <row r="9907" ht="25" customHeight="1"/>
    <row r="9908" ht="25" customHeight="1"/>
    <row r="9909" ht="25" customHeight="1"/>
    <row r="9910" ht="25" customHeight="1"/>
    <row r="9911" ht="25" customHeight="1"/>
    <row r="9912" ht="25" customHeight="1"/>
    <row r="9913" ht="25" customHeight="1"/>
    <row r="9914" ht="25" customHeight="1"/>
    <row r="9915" ht="25" customHeight="1"/>
    <row r="9916" ht="25" customHeight="1"/>
    <row r="9917" ht="25" customHeight="1"/>
    <row r="9918" ht="25" customHeight="1"/>
    <row r="9919" ht="25" customHeight="1"/>
    <row r="9920" ht="25" customHeight="1"/>
    <row r="9921" ht="25" customHeight="1"/>
    <row r="9922" ht="25" customHeight="1"/>
    <row r="9923" ht="25" customHeight="1"/>
    <row r="9924" ht="25" customHeight="1"/>
    <row r="9925" ht="25" customHeight="1"/>
    <row r="9926" ht="25" customHeight="1"/>
    <row r="9927" ht="25" customHeight="1"/>
    <row r="9928" ht="25" customHeight="1"/>
    <row r="9929" ht="25" customHeight="1"/>
    <row r="9930" ht="25" customHeight="1"/>
    <row r="9931" ht="25" customHeight="1"/>
    <row r="9932" ht="25" customHeight="1"/>
    <row r="9933" ht="25" customHeight="1"/>
    <row r="9934" ht="25" customHeight="1"/>
    <row r="9935" ht="25" customHeight="1"/>
    <row r="9936" ht="25" customHeight="1"/>
    <row r="9937" ht="25" customHeight="1"/>
    <row r="9938" ht="25" customHeight="1"/>
    <row r="9939" ht="25" customHeight="1"/>
    <row r="9940" ht="25" customHeight="1"/>
    <row r="9941" ht="25" customHeight="1"/>
    <row r="9942" ht="25" customHeight="1"/>
    <row r="9943" ht="25" customHeight="1"/>
    <row r="9944" ht="25" customHeight="1"/>
    <row r="9945" ht="25" customHeight="1"/>
    <row r="9946" ht="25" customHeight="1"/>
    <row r="9947" ht="25" customHeight="1"/>
    <row r="9948" ht="25" customHeight="1"/>
    <row r="9949" ht="25" customHeight="1"/>
    <row r="9950" ht="25" customHeight="1"/>
    <row r="9951" ht="25" customHeight="1"/>
    <row r="9952" ht="25" customHeight="1"/>
    <row r="9953" ht="25" customHeight="1"/>
    <row r="9954" ht="25" customHeight="1"/>
    <row r="9955" ht="25" customHeight="1"/>
    <row r="9956" ht="25" customHeight="1"/>
    <row r="9957" ht="25" customHeight="1"/>
    <row r="9958" ht="25" customHeight="1"/>
    <row r="9959" ht="25" customHeight="1"/>
    <row r="9960" ht="25" customHeight="1"/>
    <row r="9961" ht="25" customHeight="1"/>
    <row r="9962" ht="25" customHeight="1"/>
    <row r="9963" ht="25" customHeight="1"/>
    <row r="9964" ht="25" customHeight="1"/>
    <row r="9965" ht="25" customHeight="1"/>
    <row r="9966" ht="25" customHeight="1"/>
    <row r="9967" ht="25" customHeight="1"/>
    <row r="9968" ht="25" customHeight="1"/>
    <row r="9969" ht="25" customHeight="1"/>
    <row r="9970" ht="25" customHeight="1"/>
    <row r="9971" ht="25" customHeight="1"/>
    <row r="9972" ht="25" customHeight="1"/>
    <row r="9973" ht="25" customHeight="1"/>
    <row r="9974" ht="25" customHeight="1"/>
    <row r="9975" ht="25" customHeight="1"/>
    <row r="9976" ht="25" customHeight="1"/>
    <row r="9977" ht="25" customHeight="1"/>
    <row r="9978" ht="25" customHeight="1"/>
    <row r="9979" ht="25" customHeight="1"/>
    <row r="9980" ht="25" customHeight="1"/>
    <row r="9981" ht="25" customHeight="1"/>
    <row r="9982" ht="25" customHeight="1"/>
    <row r="9983" ht="25" customHeight="1"/>
    <row r="9984" ht="25" customHeight="1"/>
    <row r="9985" ht="25" customHeight="1"/>
    <row r="9986" ht="25" customHeight="1"/>
    <row r="9987" ht="25" customHeight="1"/>
    <row r="9988" ht="25" customHeight="1"/>
    <row r="9989" ht="25" customHeight="1"/>
    <row r="9990" ht="25" customHeight="1"/>
    <row r="9991" ht="25" customHeight="1"/>
    <row r="9992" ht="25" customHeight="1"/>
    <row r="9993" ht="25" customHeight="1"/>
    <row r="9994" ht="25" customHeight="1"/>
    <row r="9995" ht="25" customHeight="1"/>
    <row r="9996" ht="25" customHeight="1"/>
    <row r="9997" ht="25" customHeight="1"/>
    <row r="9998" ht="25" customHeight="1"/>
    <row r="9999" ht="25" customHeight="1"/>
    <row r="10000" ht="25" customHeight="1"/>
    <row r="10001" ht="25" customHeight="1"/>
    <row r="10002" ht="25" customHeight="1"/>
    <row r="10003" ht="25" customHeight="1"/>
    <row r="10004" ht="25" customHeight="1"/>
    <row r="10005" ht="25" customHeight="1"/>
    <row r="10006" ht="25" customHeight="1"/>
    <row r="10007" ht="25" customHeight="1"/>
    <row r="10008" ht="25" customHeight="1"/>
    <row r="10009" ht="25" customHeight="1"/>
    <row r="10010" ht="25" customHeight="1"/>
    <row r="10011" ht="25" customHeight="1"/>
    <row r="10012" ht="25" customHeight="1"/>
    <row r="10013" ht="25" customHeight="1"/>
    <row r="10014" ht="25" customHeight="1"/>
    <row r="10015" ht="25" customHeight="1"/>
    <row r="10016" ht="25" customHeight="1"/>
    <row r="10017" ht="25" customHeight="1"/>
    <row r="10018" ht="25" customHeight="1"/>
    <row r="10019" ht="25" customHeight="1"/>
    <row r="10020" ht="25" customHeight="1"/>
    <row r="10021" ht="25" customHeight="1"/>
    <row r="10022" ht="25" customHeight="1"/>
    <row r="10023" ht="25" customHeight="1"/>
    <row r="10024" ht="25" customHeight="1"/>
    <row r="10025" ht="25" customHeight="1"/>
    <row r="10026" ht="25" customHeight="1"/>
    <row r="10027" ht="25" customHeight="1"/>
    <row r="10028" ht="25" customHeight="1"/>
    <row r="10029" ht="25" customHeight="1"/>
    <row r="10030" ht="25" customHeight="1"/>
    <row r="10031" ht="25" customHeight="1"/>
    <row r="10032" ht="25" customHeight="1"/>
    <row r="10033" ht="25" customHeight="1"/>
    <row r="10034" ht="25" customHeight="1"/>
    <row r="10035" ht="25" customHeight="1"/>
    <row r="10036" ht="25" customHeight="1"/>
    <row r="10037" ht="25" customHeight="1"/>
    <row r="10038" ht="25" customHeight="1"/>
    <row r="10039" ht="25" customHeight="1"/>
    <row r="10040" ht="25" customHeight="1"/>
    <row r="10041" ht="25" customHeight="1"/>
    <row r="10042" ht="25" customHeight="1"/>
    <row r="10043" ht="25" customHeight="1"/>
    <row r="10044" ht="25" customHeight="1"/>
    <row r="10045" ht="25" customHeight="1"/>
    <row r="10046" ht="25" customHeight="1"/>
    <row r="10047" ht="25" customHeight="1"/>
    <row r="10048" ht="25" customHeight="1"/>
    <row r="10049" ht="25" customHeight="1"/>
    <row r="10050" ht="25" customHeight="1"/>
    <row r="10051" ht="25" customHeight="1"/>
    <row r="10052" ht="25" customHeight="1"/>
    <row r="10053" ht="25" customHeight="1"/>
    <row r="10054" ht="25" customHeight="1"/>
    <row r="10055" ht="25" customHeight="1"/>
    <row r="10056" ht="25" customHeight="1"/>
    <row r="10057" ht="25" customHeight="1"/>
    <row r="10058" ht="25" customHeight="1"/>
    <row r="10059" ht="25" customHeight="1"/>
    <row r="10060" ht="25" customHeight="1"/>
    <row r="10061" ht="25" customHeight="1"/>
    <row r="10062" ht="25" customHeight="1"/>
    <row r="10063" ht="25" customHeight="1"/>
    <row r="10064" ht="25" customHeight="1"/>
    <row r="10065" ht="25" customHeight="1"/>
    <row r="10066" ht="25" customHeight="1"/>
    <row r="10067" ht="25" customHeight="1"/>
    <row r="10068" ht="25" customHeight="1"/>
    <row r="10069" ht="25" customHeight="1"/>
    <row r="10070" ht="25" customHeight="1"/>
    <row r="10071" ht="25" customHeight="1"/>
    <row r="10072" ht="25" customHeight="1"/>
    <row r="10073" ht="25" customHeight="1"/>
    <row r="10074" ht="25" customHeight="1"/>
    <row r="10075" ht="25" customHeight="1"/>
    <row r="10076" ht="25" customHeight="1"/>
    <row r="10077" ht="25" customHeight="1"/>
    <row r="10078" ht="25" customHeight="1"/>
    <row r="10079" ht="25" customHeight="1"/>
    <row r="10080" ht="25" customHeight="1"/>
    <row r="10081" ht="25" customHeight="1"/>
    <row r="10082" ht="25" customHeight="1"/>
    <row r="10083" ht="25" customHeight="1"/>
    <row r="10084" ht="25" customHeight="1"/>
    <row r="10085" ht="25" customHeight="1"/>
    <row r="10086" ht="25" customHeight="1"/>
    <row r="10087" ht="25" customHeight="1"/>
    <row r="10088" ht="25" customHeight="1"/>
    <row r="10089" ht="25" customHeight="1"/>
    <row r="10090" ht="25" customHeight="1"/>
    <row r="10091" ht="25" customHeight="1"/>
    <row r="10092" ht="25" customHeight="1"/>
    <row r="10093" ht="25" customHeight="1"/>
    <row r="10094" ht="25" customHeight="1"/>
    <row r="10095" ht="25" customHeight="1"/>
    <row r="10096" ht="25" customHeight="1"/>
    <row r="10097" ht="25" customHeight="1"/>
    <row r="10098" ht="25" customHeight="1"/>
    <row r="10099" ht="25" customHeight="1"/>
    <row r="10100" ht="25" customHeight="1"/>
    <row r="10101" ht="25" customHeight="1"/>
    <row r="10102" ht="25" customHeight="1"/>
    <row r="10103" ht="25" customHeight="1"/>
    <row r="10104" ht="25" customHeight="1"/>
    <row r="10105" ht="25" customHeight="1"/>
    <row r="10106" ht="25" customHeight="1"/>
    <row r="10107" ht="25" customHeight="1"/>
    <row r="10108" ht="25" customHeight="1"/>
    <row r="10109" ht="25" customHeight="1"/>
    <row r="10110" ht="25" customHeight="1"/>
    <row r="10111" ht="25" customHeight="1"/>
    <row r="10112" ht="25" customHeight="1"/>
    <row r="10113" ht="25" customHeight="1"/>
    <row r="10114" ht="25" customHeight="1"/>
    <row r="10115" ht="25" customHeight="1"/>
    <row r="10116" ht="25" customHeight="1"/>
    <row r="10117" ht="25" customHeight="1"/>
    <row r="10118" ht="25" customHeight="1"/>
    <row r="10119" ht="25" customHeight="1"/>
    <row r="10120" ht="25" customHeight="1"/>
    <row r="10121" ht="25" customHeight="1"/>
    <row r="10122" ht="25" customHeight="1"/>
    <row r="10123" ht="25" customHeight="1"/>
    <row r="10124" ht="25" customHeight="1"/>
    <row r="10125" ht="25" customHeight="1"/>
    <row r="10126" ht="25" customHeight="1"/>
    <row r="10127" ht="25" customHeight="1"/>
    <row r="10128" ht="25" customHeight="1"/>
    <row r="10129" ht="25" customHeight="1"/>
    <row r="10130" ht="25" customHeight="1"/>
    <row r="10131" ht="25" customHeight="1"/>
    <row r="10132" ht="25" customHeight="1"/>
    <row r="10133" ht="25" customHeight="1"/>
    <row r="10134" ht="25" customHeight="1"/>
    <row r="10135" ht="25" customHeight="1"/>
    <row r="10136" ht="25" customHeight="1"/>
    <row r="10137" ht="25" customHeight="1"/>
    <row r="10138" ht="25" customHeight="1"/>
    <row r="10139" ht="25" customHeight="1"/>
    <row r="10140" ht="25" customHeight="1"/>
    <row r="10141" ht="25" customHeight="1"/>
    <row r="10142" ht="25" customHeight="1"/>
    <row r="10143" ht="25" customHeight="1"/>
    <row r="10144" ht="25" customHeight="1"/>
    <row r="10145" ht="25" customHeight="1"/>
    <row r="10146" ht="25" customHeight="1"/>
    <row r="10147" ht="25" customHeight="1"/>
    <row r="10148" ht="25" customHeight="1"/>
    <row r="10149" ht="25" customHeight="1"/>
    <row r="10150" ht="25" customHeight="1"/>
    <row r="10151" ht="25" customHeight="1"/>
    <row r="10152" ht="25" customHeight="1"/>
    <row r="10153" ht="25" customHeight="1"/>
    <row r="10154" ht="25" customHeight="1"/>
    <row r="10155" ht="25" customHeight="1"/>
    <row r="10156" ht="25" customHeight="1"/>
    <row r="10157" ht="25" customHeight="1"/>
    <row r="10158" ht="25" customHeight="1"/>
    <row r="10159" ht="25" customHeight="1"/>
    <row r="10160" ht="25" customHeight="1"/>
    <row r="10161" ht="25" customHeight="1"/>
    <row r="10162" ht="25" customHeight="1"/>
    <row r="10163" ht="25" customHeight="1"/>
    <row r="10164" ht="25" customHeight="1"/>
    <row r="10165" ht="25" customHeight="1"/>
    <row r="10166" ht="25" customHeight="1"/>
    <row r="10167" ht="25" customHeight="1"/>
    <row r="10168" ht="25" customHeight="1"/>
    <row r="10169" ht="25" customHeight="1"/>
    <row r="10170" ht="25" customHeight="1"/>
    <row r="10171" ht="25" customHeight="1"/>
    <row r="10172" ht="25" customHeight="1"/>
    <row r="10173" ht="25" customHeight="1"/>
    <row r="10174" ht="25" customHeight="1"/>
    <row r="10175" ht="25" customHeight="1"/>
    <row r="10176" ht="25" customHeight="1"/>
    <row r="10177" ht="25" customHeight="1"/>
    <row r="10178" ht="25" customHeight="1"/>
    <row r="10179" ht="25" customHeight="1"/>
    <row r="10180" ht="25" customHeight="1"/>
    <row r="10181" ht="25" customHeight="1"/>
    <row r="10182" ht="25" customHeight="1"/>
    <row r="10183" ht="25" customHeight="1"/>
    <row r="10184" ht="25" customHeight="1"/>
    <row r="10185" ht="25" customHeight="1"/>
    <row r="10186" ht="25" customHeight="1"/>
    <row r="10187" ht="25" customHeight="1"/>
    <row r="10188" ht="25" customHeight="1"/>
    <row r="10189" ht="25" customHeight="1"/>
    <row r="10190" ht="25" customHeight="1"/>
    <row r="10191" ht="25" customHeight="1"/>
    <row r="10192" ht="25" customHeight="1"/>
    <row r="10193" ht="25" customHeight="1"/>
    <row r="10194" ht="25" customHeight="1"/>
    <row r="10195" ht="25" customHeight="1"/>
    <row r="10196" ht="25" customHeight="1"/>
    <row r="10197" ht="25" customHeight="1"/>
    <row r="10198" ht="25" customHeight="1"/>
    <row r="10199" ht="25" customHeight="1"/>
    <row r="10200" ht="25" customHeight="1"/>
    <row r="10201" ht="25" customHeight="1"/>
    <row r="10202" ht="25" customHeight="1"/>
    <row r="10203" ht="25" customHeight="1"/>
    <row r="10204" ht="25" customHeight="1"/>
    <row r="10205" ht="25" customHeight="1"/>
    <row r="10206" ht="25" customHeight="1"/>
    <row r="10207" ht="25" customHeight="1"/>
    <row r="10208" ht="25" customHeight="1"/>
    <row r="10209" ht="25" customHeight="1"/>
    <row r="10210" ht="25" customHeight="1"/>
    <row r="10211" ht="25" customHeight="1"/>
    <row r="10212" ht="25" customHeight="1"/>
    <row r="10213" ht="25" customHeight="1"/>
    <row r="10214" ht="25" customHeight="1"/>
    <row r="10215" ht="25" customHeight="1"/>
    <row r="10216" ht="25" customHeight="1"/>
    <row r="10217" ht="25" customHeight="1"/>
    <row r="10218" ht="25" customHeight="1"/>
    <row r="10219" ht="25" customHeight="1"/>
    <row r="10220" ht="25" customHeight="1"/>
    <row r="10221" ht="25" customHeight="1"/>
    <row r="10222" ht="25" customHeight="1"/>
    <row r="10223" ht="25" customHeight="1"/>
    <row r="10224" ht="25" customHeight="1"/>
    <row r="10225" ht="25" customHeight="1"/>
    <row r="10226" ht="25" customHeight="1"/>
    <row r="10227" ht="25" customHeight="1"/>
    <row r="10228" ht="25" customHeight="1"/>
    <row r="10229" ht="25" customHeight="1"/>
    <row r="10230" ht="25" customHeight="1"/>
    <row r="10231" ht="25" customHeight="1"/>
    <row r="10232" ht="25" customHeight="1"/>
    <row r="10233" ht="25" customHeight="1"/>
    <row r="10234" ht="25" customHeight="1"/>
    <row r="10235" ht="25" customHeight="1"/>
    <row r="10236" ht="25" customHeight="1"/>
    <row r="10237" ht="25" customHeight="1"/>
    <row r="10238" ht="25" customHeight="1"/>
    <row r="10239" ht="25" customHeight="1"/>
    <row r="10240" ht="25" customHeight="1"/>
    <row r="10241" ht="25" customHeight="1"/>
    <row r="10242" ht="25" customHeight="1"/>
    <row r="10243" ht="25" customHeight="1"/>
    <row r="10244" ht="25" customHeight="1"/>
    <row r="10245" ht="25" customHeight="1"/>
    <row r="10246" ht="25" customHeight="1"/>
    <row r="10247" ht="25" customHeight="1"/>
    <row r="10248" ht="25" customHeight="1"/>
    <row r="10249" ht="25" customHeight="1"/>
    <row r="10250" ht="25" customHeight="1"/>
    <row r="10251" ht="25" customHeight="1"/>
    <row r="10252" ht="25" customHeight="1"/>
    <row r="10253" ht="25" customHeight="1"/>
    <row r="10254" ht="25" customHeight="1"/>
    <row r="10255" ht="25" customHeight="1"/>
    <row r="10256" ht="25" customHeight="1"/>
    <row r="10257" ht="25" customHeight="1"/>
    <row r="10258" ht="25" customHeight="1"/>
    <row r="10259" ht="25" customHeight="1"/>
    <row r="10260" ht="25" customHeight="1"/>
    <row r="10261" ht="25" customHeight="1"/>
    <row r="10262" ht="25" customHeight="1"/>
    <row r="10263" ht="25" customHeight="1"/>
    <row r="10264" ht="25" customHeight="1"/>
    <row r="10265" ht="25" customHeight="1"/>
    <row r="10266" ht="25" customHeight="1"/>
    <row r="10267" ht="25" customHeight="1"/>
    <row r="10268" ht="25" customHeight="1"/>
    <row r="10269" ht="25" customHeight="1"/>
    <row r="10270" ht="25" customHeight="1"/>
    <row r="10271" ht="25" customHeight="1"/>
    <row r="10272" ht="25" customHeight="1"/>
    <row r="10273" ht="25" customHeight="1"/>
    <row r="10274" ht="25" customHeight="1"/>
    <row r="10275" ht="25" customHeight="1"/>
    <row r="10276" ht="25" customHeight="1"/>
    <row r="10277" ht="25" customHeight="1"/>
    <row r="10278" ht="25" customHeight="1"/>
    <row r="10279" ht="25" customHeight="1"/>
    <row r="10280" ht="25" customHeight="1"/>
    <row r="10281" ht="25" customHeight="1"/>
    <row r="10282" ht="25" customHeight="1"/>
    <row r="10283" ht="25" customHeight="1"/>
    <row r="10284" ht="25" customHeight="1"/>
    <row r="10285" ht="25" customHeight="1"/>
    <row r="10286" ht="25" customHeight="1"/>
    <row r="10287" ht="25" customHeight="1"/>
    <row r="10288" ht="25" customHeight="1"/>
    <row r="10289" ht="25" customHeight="1"/>
    <row r="10290" ht="25" customHeight="1"/>
    <row r="10291" ht="25" customHeight="1"/>
    <row r="10292" ht="25" customHeight="1"/>
    <row r="10293" ht="25" customHeight="1"/>
    <row r="10294" ht="25" customHeight="1"/>
    <row r="10295" ht="25" customHeight="1"/>
    <row r="10296" ht="25" customHeight="1"/>
    <row r="10297" ht="25" customHeight="1"/>
    <row r="10298" ht="25" customHeight="1"/>
    <row r="10299" ht="25" customHeight="1"/>
    <row r="10300" ht="25" customHeight="1"/>
    <row r="10301" ht="25" customHeight="1"/>
    <row r="10302" ht="25" customHeight="1"/>
    <row r="10303" ht="25" customHeight="1"/>
    <row r="10304" ht="25" customHeight="1"/>
    <row r="10305" ht="25" customHeight="1"/>
    <row r="10306" ht="25" customHeight="1"/>
    <row r="10307" ht="25" customHeight="1"/>
    <row r="10308" ht="25" customHeight="1"/>
    <row r="10309" ht="25" customHeight="1"/>
    <row r="10310" ht="25" customHeight="1"/>
    <row r="10311" ht="25" customHeight="1"/>
    <row r="10312" ht="25" customHeight="1"/>
    <row r="10313" ht="25" customHeight="1"/>
    <row r="10314" ht="25" customHeight="1"/>
    <row r="10315" ht="25" customHeight="1"/>
    <row r="10316" ht="25" customHeight="1"/>
    <row r="10317" ht="25" customHeight="1"/>
    <row r="10318" ht="25" customHeight="1"/>
    <row r="10319" ht="25" customHeight="1"/>
    <row r="10320" ht="25" customHeight="1"/>
    <row r="10321" ht="25" customHeight="1"/>
    <row r="10322" ht="25" customHeight="1"/>
    <row r="10323" ht="25" customHeight="1"/>
    <row r="10324" ht="25" customHeight="1"/>
    <row r="10325" ht="25" customHeight="1"/>
    <row r="10326" ht="25" customHeight="1"/>
    <row r="10327" ht="25" customHeight="1"/>
    <row r="10328" ht="25" customHeight="1"/>
    <row r="10329" ht="25" customHeight="1"/>
    <row r="10330" ht="25" customHeight="1"/>
    <row r="10331" ht="25" customHeight="1"/>
    <row r="10332" ht="25" customHeight="1"/>
    <row r="10333" ht="25" customHeight="1"/>
    <row r="10334" ht="25" customHeight="1"/>
    <row r="10335" ht="25" customHeight="1"/>
    <row r="10336" ht="25" customHeight="1"/>
    <row r="10337" ht="25" customHeight="1"/>
    <row r="10338" ht="25" customHeight="1"/>
    <row r="10339" ht="25" customHeight="1"/>
    <row r="10340" ht="25" customHeight="1"/>
    <row r="10341" ht="25" customHeight="1"/>
    <row r="10342" ht="25" customHeight="1"/>
    <row r="10343" ht="25" customHeight="1"/>
    <row r="10344" ht="25" customHeight="1"/>
    <row r="10345" ht="25" customHeight="1"/>
    <row r="10346" ht="25" customHeight="1"/>
    <row r="10347" ht="25" customHeight="1"/>
    <row r="10348" ht="25" customHeight="1"/>
    <row r="10349" ht="25" customHeight="1"/>
    <row r="10350" ht="25" customHeight="1"/>
    <row r="10351" ht="25" customHeight="1"/>
    <row r="10352" ht="25" customHeight="1"/>
    <row r="10353" ht="25" customHeight="1"/>
    <row r="10354" ht="25" customHeight="1"/>
    <row r="10355" ht="25" customHeight="1"/>
    <row r="10356" ht="25" customHeight="1"/>
    <row r="10357" ht="25" customHeight="1"/>
    <row r="10358" ht="25" customHeight="1"/>
    <row r="10359" ht="25" customHeight="1"/>
    <row r="10360" ht="25" customHeight="1"/>
    <row r="10361" ht="25" customHeight="1"/>
    <row r="10362" ht="25" customHeight="1"/>
    <row r="10363" ht="25" customHeight="1"/>
    <row r="10364" ht="25" customHeight="1"/>
    <row r="10365" ht="25" customHeight="1"/>
    <row r="10366" ht="25" customHeight="1"/>
    <row r="10367" ht="25" customHeight="1"/>
    <row r="10368" ht="25" customHeight="1"/>
    <row r="10369" ht="25" customHeight="1"/>
    <row r="10370" ht="25" customHeight="1"/>
    <row r="10371" ht="25" customHeight="1"/>
    <row r="10372" ht="25" customHeight="1"/>
    <row r="10373" ht="25" customHeight="1"/>
    <row r="10374" ht="25" customHeight="1"/>
    <row r="10375" ht="25" customHeight="1"/>
    <row r="10376" ht="25" customHeight="1"/>
    <row r="10377" ht="25" customHeight="1"/>
    <row r="10378" ht="25" customHeight="1"/>
    <row r="10379" ht="25" customHeight="1"/>
    <row r="10380" ht="25" customHeight="1"/>
    <row r="10381" ht="25" customHeight="1"/>
    <row r="10382" ht="25" customHeight="1"/>
    <row r="10383" ht="25" customHeight="1"/>
    <row r="10384" ht="25" customHeight="1"/>
    <row r="10385" ht="25" customHeight="1"/>
    <row r="10386" ht="25" customHeight="1"/>
    <row r="10387" ht="25" customHeight="1"/>
    <row r="10388" ht="25" customHeight="1"/>
    <row r="10389" ht="25" customHeight="1"/>
    <row r="10390" ht="25" customHeight="1"/>
    <row r="10391" ht="25" customHeight="1"/>
    <row r="10392" ht="25" customHeight="1"/>
    <row r="10393" ht="25" customHeight="1"/>
    <row r="10394" ht="25" customHeight="1"/>
    <row r="10395" ht="25" customHeight="1"/>
    <row r="10396" ht="25" customHeight="1"/>
    <row r="10397" ht="25" customHeight="1"/>
    <row r="10398" ht="25" customHeight="1"/>
    <row r="10399" ht="25" customHeight="1"/>
    <row r="10400" ht="25" customHeight="1"/>
    <row r="10401" ht="25" customHeight="1"/>
    <row r="10402" ht="25" customHeight="1"/>
    <row r="10403" ht="25" customHeight="1"/>
    <row r="10404" ht="25" customHeight="1"/>
    <row r="10405" ht="25" customHeight="1"/>
    <row r="10406" ht="25" customHeight="1"/>
    <row r="10407" ht="25" customHeight="1"/>
    <row r="10408" ht="25" customHeight="1"/>
    <row r="10409" ht="25" customHeight="1"/>
    <row r="10410" ht="25" customHeight="1"/>
    <row r="10411" ht="25" customHeight="1"/>
    <row r="10412" ht="25" customHeight="1"/>
    <row r="10413" ht="25" customHeight="1"/>
    <row r="10414" ht="25" customHeight="1"/>
    <row r="10415" ht="25" customHeight="1"/>
    <row r="10416" ht="25" customHeight="1"/>
    <row r="10417" ht="25" customHeight="1"/>
    <row r="10418" ht="25" customHeight="1"/>
    <row r="10419" ht="25" customHeight="1"/>
    <row r="10420" ht="25" customHeight="1"/>
    <row r="10421" ht="25" customHeight="1"/>
    <row r="10422" ht="25" customHeight="1"/>
    <row r="10423" ht="25" customHeight="1"/>
    <row r="10424" ht="25" customHeight="1"/>
    <row r="10425" ht="25" customHeight="1"/>
    <row r="10426" ht="25" customHeight="1"/>
    <row r="10427" ht="25" customHeight="1"/>
    <row r="10428" ht="25" customHeight="1"/>
    <row r="10429" ht="25" customHeight="1"/>
    <row r="10430" ht="25" customHeight="1"/>
    <row r="10431" ht="25" customHeight="1"/>
    <row r="10432" ht="25" customHeight="1"/>
    <row r="10433" ht="25" customHeight="1"/>
    <row r="10434" ht="25" customHeight="1"/>
    <row r="10435" ht="25" customHeight="1"/>
    <row r="10436" ht="25" customHeight="1"/>
    <row r="10437" ht="25" customHeight="1"/>
    <row r="10438" ht="25" customHeight="1"/>
    <row r="10439" ht="25" customHeight="1"/>
    <row r="10440" ht="25" customHeight="1"/>
    <row r="10441" ht="25" customHeight="1"/>
    <row r="10442" ht="25" customHeight="1"/>
    <row r="10443" ht="25" customHeight="1"/>
    <row r="10444" ht="25" customHeight="1"/>
    <row r="10445" ht="25" customHeight="1"/>
    <row r="10446" ht="25" customHeight="1"/>
    <row r="10447" ht="25" customHeight="1"/>
    <row r="10448" ht="25" customHeight="1"/>
    <row r="10449" ht="25" customHeight="1"/>
    <row r="10450" ht="25" customHeight="1"/>
    <row r="10451" ht="25" customHeight="1"/>
    <row r="10452" ht="25" customHeight="1"/>
    <row r="10453" ht="25" customHeight="1"/>
    <row r="10454" ht="25" customHeight="1"/>
    <row r="10455" ht="25" customHeight="1"/>
    <row r="10456" ht="25" customHeight="1"/>
    <row r="10457" ht="25" customHeight="1"/>
    <row r="10458" ht="25" customHeight="1"/>
    <row r="10459" ht="25" customHeight="1"/>
    <row r="10460" ht="25" customHeight="1"/>
    <row r="10461" ht="25" customHeight="1"/>
    <row r="10462" ht="25" customHeight="1"/>
    <row r="10463" ht="25" customHeight="1"/>
    <row r="10464" ht="25" customHeight="1"/>
    <row r="10465" ht="25" customHeight="1"/>
    <row r="10466" ht="25" customHeight="1"/>
    <row r="10467" ht="25" customHeight="1"/>
    <row r="10468" ht="25" customHeight="1"/>
    <row r="10469" ht="25" customHeight="1"/>
    <row r="10470" ht="25" customHeight="1"/>
    <row r="10471" ht="25" customHeight="1"/>
    <row r="10472" ht="25" customHeight="1"/>
    <row r="10473" ht="25" customHeight="1"/>
    <row r="10474" ht="25" customHeight="1"/>
    <row r="10475" ht="25" customHeight="1"/>
    <row r="10476" ht="25" customHeight="1"/>
    <row r="10477" ht="25" customHeight="1"/>
    <row r="10478" ht="25" customHeight="1"/>
    <row r="10479" ht="25" customHeight="1"/>
    <row r="10480" ht="25" customHeight="1"/>
    <row r="10481" ht="25" customHeight="1"/>
    <row r="10482" ht="25" customHeight="1"/>
    <row r="10483" ht="25" customHeight="1"/>
    <row r="10484" ht="25" customHeight="1"/>
    <row r="10485" ht="25" customHeight="1"/>
    <row r="10486" ht="25" customHeight="1"/>
    <row r="10487" ht="25" customHeight="1"/>
    <row r="10488" ht="25" customHeight="1"/>
    <row r="10489" ht="25" customHeight="1"/>
    <row r="10490" ht="25" customHeight="1"/>
    <row r="10491" ht="25" customHeight="1"/>
    <row r="10492" ht="25" customHeight="1"/>
    <row r="10493" ht="25" customHeight="1"/>
    <row r="10494" ht="25" customHeight="1"/>
    <row r="10495" ht="25" customHeight="1"/>
    <row r="10496" ht="25" customHeight="1"/>
    <row r="10497" ht="25" customHeight="1"/>
    <row r="10498" ht="25" customHeight="1"/>
    <row r="10499" ht="25" customHeight="1"/>
    <row r="10500" ht="25" customHeight="1"/>
    <row r="10501" ht="25" customHeight="1"/>
    <row r="10502" ht="25" customHeight="1"/>
    <row r="10503" ht="25" customHeight="1"/>
    <row r="10504" ht="25" customHeight="1"/>
    <row r="10505" ht="25" customHeight="1"/>
    <row r="10506" ht="25" customHeight="1"/>
    <row r="10507" ht="25" customHeight="1"/>
    <row r="10508" ht="25" customHeight="1"/>
    <row r="10509" ht="25" customHeight="1"/>
    <row r="10510" ht="25" customHeight="1"/>
    <row r="10511" ht="25" customHeight="1"/>
    <row r="10512" ht="25" customHeight="1"/>
    <row r="10513" ht="25" customHeight="1"/>
    <row r="10514" ht="25" customHeight="1"/>
    <row r="10515" ht="25" customHeight="1"/>
    <row r="10516" ht="25" customHeight="1"/>
    <row r="10517" ht="25" customHeight="1"/>
    <row r="10518" ht="25" customHeight="1"/>
    <row r="10519" ht="25" customHeight="1"/>
    <row r="10520" ht="25" customHeight="1"/>
    <row r="10521" ht="25" customHeight="1"/>
    <row r="10522" ht="25" customHeight="1"/>
    <row r="10523" ht="25" customHeight="1"/>
    <row r="10524" ht="25" customHeight="1"/>
    <row r="10525" ht="25" customHeight="1"/>
    <row r="10526" ht="25" customHeight="1"/>
    <row r="10527" ht="25" customHeight="1"/>
    <row r="10528" ht="25" customHeight="1"/>
    <row r="10529" ht="25" customHeight="1"/>
    <row r="10530" ht="25" customHeight="1"/>
    <row r="10531" ht="25" customHeight="1"/>
    <row r="10532" ht="25" customHeight="1"/>
    <row r="10533" ht="25" customHeight="1"/>
    <row r="10534" ht="25" customHeight="1"/>
    <row r="10535" ht="25" customHeight="1"/>
    <row r="10536" ht="25" customHeight="1"/>
    <row r="10537" ht="25" customHeight="1"/>
    <row r="10538" ht="25" customHeight="1"/>
    <row r="10539" ht="25" customHeight="1"/>
    <row r="10540" ht="25" customHeight="1"/>
    <row r="10541" ht="25" customHeight="1"/>
    <row r="10542" ht="25" customHeight="1"/>
    <row r="10543" ht="25" customHeight="1"/>
    <row r="10544" ht="25" customHeight="1"/>
    <row r="10545" ht="25" customHeight="1"/>
    <row r="10546" ht="25" customHeight="1"/>
    <row r="10547" ht="25" customHeight="1"/>
    <row r="10548" ht="25" customHeight="1"/>
    <row r="10549" ht="25" customHeight="1"/>
    <row r="10550" ht="25" customHeight="1"/>
    <row r="10551" ht="25" customHeight="1"/>
    <row r="10552" ht="25" customHeight="1"/>
    <row r="10553" ht="25" customHeight="1"/>
    <row r="10554" ht="25" customHeight="1"/>
    <row r="10555" ht="25" customHeight="1"/>
    <row r="10556" ht="25" customHeight="1"/>
    <row r="10557" ht="25" customHeight="1"/>
    <row r="10558" ht="25" customHeight="1"/>
    <row r="10559" ht="25" customHeight="1"/>
    <row r="10560" ht="25" customHeight="1"/>
    <row r="10561" ht="25" customHeight="1"/>
    <row r="10562" ht="25" customHeight="1"/>
    <row r="10563" ht="25" customHeight="1"/>
    <row r="10564" ht="25" customHeight="1"/>
    <row r="10565" ht="25" customHeight="1"/>
    <row r="10566" ht="25" customHeight="1"/>
    <row r="10567" ht="25" customHeight="1"/>
    <row r="10568" ht="25" customHeight="1"/>
    <row r="10569" ht="25" customHeight="1"/>
    <row r="10570" ht="25" customHeight="1"/>
    <row r="10571" ht="25" customHeight="1"/>
    <row r="10572" ht="25" customHeight="1"/>
    <row r="10573" ht="25" customHeight="1"/>
    <row r="10574" ht="25" customHeight="1"/>
    <row r="10575" ht="25" customHeight="1"/>
    <row r="10576" ht="25" customHeight="1"/>
    <row r="10577" ht="25" customHeight="1"/>
    <row r="10578" ht="25" customHeight="1"/>
    <row r="10579" ht="25" customHeight="1"/>
    <row r="10580" ht="25" customHeight="1"/>
    <row r="10581" ht="25" customHeight="1"/>
    <row r="10582" ht="25" customHeight="1"/>
    <row r="10583" ht="25" customHeight="1"/>
    <row r="10584" ht="25" customHeight="1"/>
    <row r="10585" ht="25" customHeight="1"/>
    <row r="10586" ht="25" customHeight="1"/>
    <row r="10587" ht="25" customHeight="1"/>
    <row r="10588" ht="25" customHeight="1"/>
    <row r="10589" ht="25" customHeight="1"/>
    <row r="10590" ht="25" customHeight="1"/>
    <row r="10591" ht="25" customHeight="1"/>
    <row r="10592" ht="25" customHeight="1"/>
    <row r="10593" ht="25" customHeight="1"/>
    <row r="10594" ht="25" customHeight="1"/>
    <row r="10595" ht="25" customHeight="1"/>
    <row r="10596" ht="25" customHeight="1"/>
    <row r="10597" ht="25" customHeight="1"/>
    <row r="10598" ht="25" customHeight="1"/>
    <row r="10599" ht="25" customHeight="1"/>
    <row r="10600" ht="25" customHeight="1"/>
    <row r="10601" ht="25" customHeight="1"/>
    <row r="10602" ht="25" customHeight="1"/>
    <row r="10603" ht="25" customHeight="1"/>
    <row r="10604" ht="25" customHeight="1"/>
    <row r="10605" ht="25" customHeight="1"/>
    <row r="10606" ht="25" customHeight="1"/>
    <row r="10607" ht="25" customHeight="1"/>
    <row r="10608" ht="25" customHeight="1"/>
    <row r="10609" ht="25" customHeight="1"/>
    <row r="10610" ht="25" customHeight="1"/>
    <row r="10611" ht="25" customHeight="1"/>
    <row r="10612" ht="25" customHeight="1"/>
    <row r="10613" ht="25" customHeight="1"/>
    <row r="10614" ht="25" customHeight="1"/>
    <row r="10615" ht="25" customHeight="1"/>
    <row r="10616" ht="25" customHeight="1"/>
    <row r="10617" ht="25" customHeight="1"/>
    <row r="10618" ht="25" customHeight="1"/>
    <row r="10619" ht="25" customHeight="1"/>
    <row r="10620" ht="25" customHeight="1"/>
    <row r="10621" ht="25" customHeight="1"/>
    <row r="10622" ht="25" customHeight="1"/>
    <row r="10623" ht="25" customHeight="1"/>
    <row r="10624" ht="25" customHeight="1"/>
    <row r="10625" ht="25" customHeight="1"/>
    <row r="10626" ht="25" customHeight="1"/>
    <row r="10627" ht="25" customHeight="1"/>
    <row r="10628" ht="25" customHeight="1"/>
    <row r="10629" ht="25" customHeight="1"/>
    <row r="10630" ht="25" customHeight="1"/>
    <row r="10631" ht="25" customHeight="1"/>
    <row r="10632" ht="25" customHeight="1"/>
    <row r="10633" ht="25" customHeight="1"/>
    <row r="10634" ht="25" customHeight="1"/>
    <row r="10635" ht="25" customHeight="1"/>
    <row r="10636" ht="25" customHeight="1"/>
    <row r="10637" ht="25" customHeight="1"/>
    <row r="10638" ht="25" customHeight="1"/>
    <row r="10639" ht="25" customHeight="1"/>
    <row r="10640" ht="25" customHeight="1"/>
    <row r="10641" ht="25" customHeight="1"/>
    <row r="10642" ht="25" customHeight="1"/>
    <row r="10643" ht="25" customHeight="1"/>
    <row r="10644" ht="25" customHeight="1"/>
    <row r="10645" ht="25" customHeight="1"/>
    <row r="10646" ht="25" customHeight="1"/>
    <row r="10647" ht="25" customHeight="1"/>
    <row r="10648" ht="25" customHeight="1"/>
    <row r="10649" ht="25" customHeight="1"/>
    <row r="10650" ht="25" customHeight="1"/>
    <row r="10651" ht="25" customHeight="1"/>
    <row r="10652" ht="25" customHeight="1"/>
    <row r="10653" ht="25" customHeight="1"/>
    <row r="10654" ht="25" customHeight="1"/>
    <row r="10655" ht="25" customHeight="1"/>
    <row r="10656" ht="25" customHeight="1"/>
    <row r="10657" ht="25" customHeight="1"/>
    <row r="10658" ht="25" customHeight="1"/>
    <row r="10659" ht="25" customHeight="1"/>
    <row r="10660" ht="25" customHeight="1"/>
    <row r="10661" ht="25" customHeight="1"/>
    <row r="10662" ht="25" customHeight="1"/>
    <row r="10663" ht="25" customHeight="1"/>
    <row r="10664" ht="25" customHeight="1"/>
    <row r="10665" ht="25" customHeight="1"/>
    <row r="10666" ht="25" customHeight="1"/>
    <row r="10667" ht="25" customHeight="1"/>
    <row r="10668" ht="25" customHeight="1"/>
    <row r="10669" ht="25" customHeight="1"/>
    <row r="10670" ht="25" customHeight="1"/>
    <row r="10671" ht="25" customHeight="1"/>
    <row r="10672" ht="25" customHeight="1"/>
    <row r="10673" ht="25" customHeight="1"/>
    <row r="10674" ht="25" customHeight="1"/>
    <row r="10675" ht="25" customHeight="1"/>
    <row r="10676" ht="25" customHeight="1"/>
    <row r="10677" ht="25" customHeight="1"/>
    <row r="10678" ht="25" customHeight="1"/>
    <row r="10679" ht="25" customHeight="1"/>
    <row r="10680" ht="25" customHeight="1"/>
    <row r="10681" ht="25" customHeight="1"/>
    <row r="10682" ht="25" customHeight="1"/>
    <row r="10683" ht="25" customHeight="1"/>
    <row r="10684" ht="25" customHeight="1"/>
    <row r="10685" ht="25" customHeight="1"/>
    <row r="10686" ht="25" customHeight="1"/>
    <row r="10687" ht="25" customHeight="1"/>
    <row r="10688" ht="25" customHeight="1"/>
    <row r="10689" ht="25" customHeight="1"/>
    <row r="10690" ht="25" customHeight="1"/>
    <row r="10691" ht="25" customHeight="1"/>
    <row r="10692" ht="25" customHeight="1"/>
    <row r="10693" ht="25" customHeight="1"/>
    <row r="10694" ht="25" customHeight="1"/>
    <row r="10695" ht="25" customHeight="1"/>
    <row r="10696" ht="25" customHeight="1"/>
    <row r="10697" ht="25" customHeight="1"/>
    <row r="10698" ht="25" customHeight="1"/>
    <row r="10699" ht="25" customHeight="1"/>
    <row r="10700" ht="25" customHeight="1"/>
    <row r="10701" ht="25" customHeight="1"/>
    <row r="10702" ht="25" customHeight="1"/>
    <row r="10703" ht="25" customHeight="1"/>
    <row r="10704" ht="25" customHeight="1"/>
    <row r="10705" ht="25" customHeight="1"/>
    <row r="10706" ht="25" customHeight="1"/>
    <row r="10707" ht="25" customHeight="1"/>
    <row r="10708" ht="25" customHeight="1"/>
    <row r="10709" ht="25" customHeight="1"/>
    <row r="10710" ht="25" customHeight="1"/>
    <row r="10711" ht="25" customHeight="1"/>
    <row r="10712" ht="25" customHeight="1"/>
    <row r="10713" ht="25" customHeight="1"/>
    <row r="10714" ht="25" customHeight="1"/>
    <row r="10715" ht="25" customHeight="1"/>
    <row r="10716" ht="25" customHeight="1"/>
    <row r="10717" ht="25" customHeight="1"/>
    <row r="10718" ht="25" customHeight="1"/>
    <row r="10719" ht="25" customHeight="1"/>
    <row r="10720" ht="25" customHeight="1"/>
    <row r="10721" ht="25" customHeight="1"/>
    <row r="10722" ht="25" customHeight="1"/>
    <row r="10723" ht="25" customHeight="1"/>
    <row r="10724" ht="25" customHeight="1"/>
    <row r="10725" ht="25" customHeight="1"/>
    <row r="10726" ht="25" customHeight="1"/>
    <row r="10727" ht="25" customHeight="1"/>
    <row r="10728" ht="25" customHeight="1"/>
    <row r="10729" ht="25" customHeight="1"/>
    <row r="10730" ht="25" customHeight="1"/>
    <row r="10731" ht="25" customHeight="1"/>
    <row r="10732" ht="25" customHeight="1"/>
    <row r="10733" ht="25" customHeight="1"/>
    <row r="10734" ht="25" customHeight="1"/>
    <row r="10735" ht="25" customHeight="1"/>
    <row r="10736" ht="25" customHeight="1"/>
    <row r="10737" ht="25" customHeight="1"/>
    <row r="10738" ht="25" customHeight="1"/>
    <row r="10739" ht="25" customHeight="1"/>
    <row r="10740" ht="25" customHeight="1"/>
    <row r="10741" ht="25" customHeight="1"/>
    <row r="10742" ht="25" customHeight="1"/>
    <row r="10743" ht="25" customHeight="1"/>
    <row r="10744" ht="25" customHeight="1"/>
    <row r="10745" ht="25" customHeight="1"/>
    <row r="10746" ht="25" customHeight="1"/>
    <row r="10747" ht="25" customHeight="1"/>
    <row r="10748" ht="25" customHeight="1"/>
    <row r="10749" ht="25" customHeight="1"/>
    <row r="10750" ht="25" customHeight="1"/>
    <row r="10751" ht="25" customHeight="1"/>
    <row r="10752" ht="25" customHeight="1"/>
    <row r="10753" ht="25" customHeight="1"/>
    <row r="10754" ht="25" customHeight="1"/>
    <row r="10755" ht="25" customHeight="1"/>
    <row r="10756" ht="25" customHeight="1"/>
    <row r="10757" ht="25" customHeight="1"/>
    <row r="10758" ht="25" customHeight="1"/>
    <row r="10759" ht="25" customHeight="1"/>
    <row r="10760" ht="25" customHeight="1"/>
    <row r="10761" ht="25" customHeight="1"/>
    <row r="10762" ht="25" customHeight="1"/>
    <row r="10763" ht="25" customHeight="1"/>
    <row r="10764" ht="25" customHeight="1"/>
    <row r="10765" ht="25" customHeight="1"/>
    <row r="10766" ht="25" customHeight="1"/>
    <row r="10767" ht="25" customHeight="1"/>
    <row r="10768" ht="25" customHeight="1"/>
    <row r="10769" ht="25" customHeight="1"/>
    <row r="10770" ht="25" customHeight="1"/>
    <row r="10771" ht="25" customHeight="1"/>
    <row r="10772" ht="25" customHeight="1"/>
    <row r="10773" ht="25" customHeight="1"/>
    <row r="10774" ht="25" customHeight="1"/>
    <row r="10775" ht="25" customHeight="1"/>
    <row r="10776" ht="25" customHeight="1"/>
    <row r="10777" ht="25" customHeight="1"/>
    <row r="10778" ht="25" customHeight="1"/>
    <row r="10779" ht="25" customHeight="1"/>
    <row r="10780" ht="25" customHeight="1"/>
    <row r="10781" ht="25" customHeight="1"/>
    <row r="10782" ht="25" customHeight="1"/>
    <row r="10783" ht="25" customHeight="1"/>
    <row r="10784" ht="25" customHeight="1"/>
    <row r="10785" ht="25" customHeight="1"/>
    <row r="10786" ht="25" customHeight="1"/>
    <row r="10787" ht="25" customHeight="1"/>
    <row r="10788" ht="25" customHeight="1"/>
    <row r="10789" ht="25" customHeight="1"/>
    <row r="10790" ht="25" customHeight="1"/>
    <row r="10791" ht="25" customHeight="1"/>
    <row r="10792" ht="25" customHeight="1"/>
    <row r="10793" ht="25" customHeight="1"/>
    <row r="10794" ht="25" customHeight="1"/>
    <row r="10795" ht="25" customHeight="1"/>
    <row r="10796" ht="25" customHeight="1"/>
    <row r="10797" ht="25" customHeight="1"/>
    <row r="10798" ht="25" customHeight="1"/>
    <row r="10799" ht="25" customHeight="1"/>
    <row r="10800" ht="25" customHeight="1"/>
    <row r="10801" ht="25" customHeight="1"/>
    <row r="10802" ht="25" customHeight="1"/>
    <row r="10803" ht="25" customHeight="1"/>
    <row r="10804" ht="25" customHeight="1"/>
    <row r="10805" ht="25" customHeight="1"/>
    <row r="10806" ht="25" customHeight="1"/>
    <row r="10807" ht="25" customHeight="1"/>
    <row r="10808" ht="25" customHeight="1"/>
    <row r="10809" ht="25" customHeight="1"/>
    <row r="10810" ht="25" customHeight="1"/>
    <row r="10811" ht="25" customHeight="1"/>
    <row r="10812" ht="25" customHeight="1"/>
    <row r="10813" ht="25" customHeight="1"/>
    <row r="10814" ht="25" customHeight="1"/>
    <row r="10815" ht="25" customHeight="1"/>
    <row r="10816" ht="25" customHeight="1"/>
    <row r="10817" ht="25" customHeight="1"/>
    <row r="10818" ht="25" customHeight="1"/>
    <row r="10819" ht="25" customHeight="1"/>
    <row r="10820" ht="25" customHeight="1"/>
    <row r="10821" ht="25" customHeight="1"/>
    <row r="10822" ht="25" customHeight="1"/>
    <row r="10823" ht="25" customHeight="1"/>
    <row r="10824" ht="25" customHeight="1"/>
    <row r="10825" ht="25" customHeight="1"/>
    <row r="10826" ht="25" customHeight="1"/>
    <row r="10827" ht="25" customHeight="1"/>
    <row r="10828" ht="25" customHeight="1"/>
    <row r="10829" ht="25" customHeight="1"/>
    <row r="10830" ht="25" customHeight="1"/>
    <row r="10831" ht="25" customHeight="1"/>
    <row r="10832" ht="25" customHeight="1"/>
    <row r="10833" ht="25" customHeight="1"/>
    <row r="10834" ht="25" customHeight="1"/>
    <row r="10835" ht="25" customHeight="1"/>
    <row r="10836" ht="25" customHeight="1"/>
    <row r="10837" ht="25" customHeight="1"/>
    <row r="10838" ht="25" customHeight="1"/>
    <row r="10839" ht="25" customHeight="1"/>
    <row r="10840" ht="25" customHeight="1"/>
    <row r="10841" ht="25" customHeight="1"/>
    <row r="10842" ht="25" customHeight="1"/>
    <row r="10843" ht="25" customHeight="1"/>
    <row r="10844" ht="25" customHeight="1"/>
    <row r="10845" ht="25" customHeight="1"/>
    <row r="10846" ht="25" customHeight="1"/>
    <row r="10847" ht="25" customHeight="1"/>
    <row r="10848" ht="25" customHeight="1"/>
    <row r="10849" ht="25" customHeight="1"/>
    <row r="10850" ht="25" customHeight="1"/>
    <row r="10851" ht="25" customHeight="1"/>
    <row r="10852" ht="25" customHeight="1"/>
    <row r="10853" ht="25" customHeight="1"/>
    <row r="10854" ht="25" customHeight="1"/>
    <row r="10855" ht="25" customHeight="1"/>
    <row r="10856" ht="25" customHeight="1"/>
    <row r="10857" ht="25" customHeight="1"/>
    <row r="10858" ht="25" customHeight="1"/>
    <row r="10859" ht="25" customHeight="1"/>
    <row r="10860" ht="25" customHeight="1"/>
    <row r="10861" ht="25" customHeight="1"/>
    <row r="10862" ht="25" customHeight="1"/>
    <row r="10863" ht="25" customHeight="1"/>
    <row r="10864" ht="25" customHeight="1"/>
    <row r="10865" ht="25" customHeight="1"/>
    <row r="10866" ht="25" customHeight="1"/>
    <row r="10867" ht="25" customHeight="1"/>
    <row r="10868" ht="25" customHeight="1"/>
    <row r="10869" ht="25" customHeight="1"/>
    <row r="10870" ht="25" customHeight="1"/>
    <row r="10871" ht="25" customHeight="1"/>
    <row r="10872" ht="25" customHeight="1"/>
    <row r="10873" ht="25" customHeight="1"/>
    <row r="10874" ht="25" customHeight="1"/>
    <row r="10875" ht="25" customHeight="1"/>
    <row r="10876" ht="25" customHeight="1"/>
    <row r="10877" ht="25" customHeight="1"/>
    <row r="10878" ht="25" customHeight="1"/>
    <row r="10879" ht="25" customHeight="1"/>
    <row r="10880" ht="25" customHeight="1"/>
    <row r="10881" ht="25" customHeight="1"/>
    <row r="10882" ht="25" customHeight="1"/>
    <row r="10883" ht="25" customHeight="1"/>
    <row r="10884" ht="25" customHeight="1"/>
    <row r="10885" ht="25" customHeight="1"/>
    <row r="10886" ht="25" customHeight="1"/>
    <row r="10887" ht="25" customHeight="1"/>
    <row r="10888" ht="25" customHeight="1"/>
    <row r="10889" ht="25" customHeight="1"/>
    <row r="10890" ht="25" customHeight="1"/>
    <row r="10891" ht="25" customHeight="1"/>
    <row r="10892" ht="25" customHeight="1"/>
    <row r="10893" ht="25" customHeight="1"/>
    <row r="10894" ht="25" customHeight="1"/>
    <row r="10895" ht="25" customHeight="1"/>
    <row r="10896" ht="25" customHeight="1"/>
    <row r="10897" ht="25" customHeight="1"/>
    <row r="10898" ht="25" customHeight="1"/>
    <row r="10899" ht="25" customHeight="1"/>
    <row r="10900" ht="25" customHeight="1"/>
    <row r="10901" ht="25" customHeight="1"/>
    <row r="10902" ht="25" customHeight="1"/>
    <row r="10903" ht="25" customHeight="1"/>
    <row r="10904" ht="25" customHeight="1"/>
    <row r="10905" ht="25" customHeight="1"/>
    <row r="10906" ht="25" customHeight="1"/>
    <row r="10907" ht="25" customHeight="1"/>
    <row r="10908" ht="25" customHeight="1"/>
    <row r="10909" ht="25" customHeight="1"/>
    <row r="10910" ht="25" customHeight="1"/>
    <row r="10911" ht="25" customHeight="1"/>
    <row r="10912" ht="25" customHeight="1"/>
    <row r="10913" ht="25" customHeight="1"/>
    <row r="10914" ht="25" customHeight="1"/>
    <row r="10915" ht="25" customHeight="1"/>
    <row r="10916" ht="25" customHeight="1"/>
    <row r="10917" ht="25" customHeight="1"/>
    <row r="10918" ht="25" customHeight="1"/>
    <row r="10919" ht="25" customHeight="1"/>
    <row r="10920" ht="25" customHeight="1"/>
    <row r="10921" ht="25" customHeight="1"/>
    <row r="10922" ht="25" customHeight="1"/>
    <row r="10923" ht="25" customHeight="1"/>
    <row r="10924" ht="25" customHeight="1"/>
    <row r="10925" ht="25" customHeight="1"/>
    <row r="10926" ht="25" customHeight="1"/>
    <row r="10927" ht="25" customHeight="1"/>
    <row r="10928" ht="25" customHeight="1"/>
    <row r="10929" ht="25" customHeight="1"/>
    <row r="10930" ht="25" customHeight="1"/>
    <row r="10931" ht="25" customHeight="1"/>
    <row r="10932" ht="25" customHeight="1"/>
    <row r="10933" ht="25" customHeight="1"/>
    <row r="10934" ht="25" customHeight="1"/>
    <row r="10935" ht="25" customHeight="1"/>
    <row r="10936" ht="25" customHeight="1"/>
    <row r="10937" ht="25" customHeight="1"/>
    <row r="10938" ht="25" customHeight="1"/>
    <row r="10939" ht="25" customHeight="1"/>
    <row r="10940" ht="25" customHeight="1"/>
    <row r="10941" ht="25" customHeight="1"/>
    <row r="10942" ht="25" customHeight="1"/>
    <row r="10943" ht="25" customHeight="1"/>
    <row r="10944" ht="25" customHeight="1"/>
    <row r="10945" ht="25" customHeight="1"/>
    <row r="10946" ht="25" customHeight="1"/>
    <row r="10947" ht="25" customHeight="1"/>
    <row r="10948" ht="25" customHeight="1"/>
    <row r="10949" ht="25" customHeight="1"/>
    <row r="10950" ht="25" customHeight="1"/>
    <row r="10951" ht="25" customHeight="1"/>
    <row r="10952" ht="25" customHeight="1"/>
    <row r="10953" ht="25" customHeight="1"/>
    <row r="10954" ht="25" customHeight="1"/>
    <row r="10955" ht="25" customHeight="1"/>
    <row r="10956" ht="25" customHeight="1"/>
    <row r="10957" ht="25" customHeight="1"/>
    <row r="10958" ht="25" customHeight="1"/>
    <row r="10959" ht="25" customHeight="1"/>
    <row r="10960" ht="25" customHeight="1"/>
    <row r="10961" ht="25" customHeight="1"/>
    <row r="10962" ht="25" customHeight="1"/>
    <row r="10963" ht="25" customHeight="1"/>
    <row r="10964" ht="25" customHeight="1"/>
    <row r="10965" ht="25" customHeight="1"/>
    <row r="10966" ht="25" customHeight="1"/>
    <row r="10967" ht="25" customHeight="1"/>
    <row r="10968" ht="25" customHeight="1"/>
    <row r="10969" ht="25" customHeight="1"/>
    <row r="10970" ht="25" customHeight="1"/>
    <row r="10971" ht="25" customHeight="1"/>
    <row r="10972" ht="25" customHeight="1"/>
    <row r="10973" ht="25" customHeight="1"/>
    <row r="10974" ht="25" customHeight="1"/>
    <row r="10975" ht="25" customHeight="1"/>
    <row r="10976" ht="25" customHeight="1"/>
    <row r="10977" ht="25" customHeight="1"/>
    <row r="10978" ht="25" customHeight="1"/>
    <row r="10979" ht="25" customHeight="1"/>
    <row r="10980" ht="25" customHeight="1"/>
    <row r="10981" ht="25" customHeight="1"/>
    <row r="10982" ht="25" customHeight="1"/>
    <row r="10983" ht="25" customHeight="1"/>
    <row r="10984" ht="25" customHeight="1"/>
    <row r="10985" ht="25" customHeight="1"/>
    <row r="10986" ht="25" customHeight="1"/>
    <row r="10987" ht="25" customHeight="1"/>
    <row r="10988" ht="25" customHeight="1"/>
    <row r="10989" ht="25" customHeight="1"/>
    <row r="10990" ht="25" customHeight="1"/>
    <row r="10991" ht="25" customHeight="1"/>
    <row r="10992" ht="25" customHeight="1"/>
    <row r="10993" ht="25" customHeight="1"/>
    <row r="10994" ht="25" customHeight="1"/>
    <row r="10995" ht="25" customHeight="1"/>
    <row r="10996" ht="25" customHeight="1"/>
    <row r="10997" ht="25" customHeight="1"/>
    <row r="10998" ht="25" customHeight="1"/>
    <row r="10999" ht="25" customHeight="1"/>
    <row r="11000" ht="25" customHeight="1"/>
    <row r="11001" ht="25" customHeight="1"/>
    <row r="11002" ht="25" customHeight="1"/>
    <row r="11003" ht="25" customHeight="1"/>
    <row r="11004" ht="25" customHeight="1"/>
    <row r="11005" ht="25" customHeight="1"/>
    <row r="11006" ht="25" customHeight="1"/>
    <row r="11007" ht="25" customHeight="1"/>
    <row r="11008" ht="25" customHeight="1"/>
    <row r="11009" ht="25" customHeight="1"/>
    <row r="11010" ht="25" customHeight="1"/>
    <row r="11011" ht="25" customHeight="1"/>
    <row r="11012" ht="25" customHeight="1"/>
    <row r="11013" ht="25" customHeight="1"/>
    <row r="11014" ht="25" customHeight="1"/>
    <row r="11015" ht="25" customHeight="1"/>
    <row r="11016" ht="25" customHeight="1"/>
    <row r="11017" ht="25" customHeight="1"/>
    <row r="11018" ht="25" customHeight="1"/>
    <row r="11019" ht="25" customHeight="1"/>
    <row r="11020" ht="25" customHeight="1"/>
    <row r="11021" ht="25" customHeight="1"/>
    <row r="11022" ht="25" customHeight="1"/>
    <row r="11023" ht="25" customHeight="1"/>
    <row r="11024" ht="25" customHeight="1"/>
    <row r="11025" ht="25" customHeight="1"/>
    <row r="11026" ht="25" customHeight="1"/>
    <row r="11027" ht="25" customHeight="1"/>
    <row r="11028" ht="25" customHeight="1"/>
    <row r="11029" ht="25" customHeight="1"/>
    <row r="11030" ht="25" customHeight="1"/>
    <row r="11031" ht="25" customHeight="1"/>
    <row r="11032" ht="25" customHeight="1"/>
    <row r="11033" ht="25" customHeight="1"/>
    <row r="11034" ht="25" customHeight="1"/>
    <row r="11035" ht="25" customHeight="1"/>
    <row r="11036" ht="25" customHeight="1"/>
    <row r="11037" ht="25" customHeight="1"/>
    <row r="11038" ht="25" customHeight="1"/>
    <row r="11039" ht="25" customHeight="1"/>
    <row r="11040" ht="25" customHeight="1"/>
    <row r="11041" ht="25" customHeight="1"/>
    <row r="11042" ht="25" customHeight="1"/>
    <row r="11043" ht="25" customHeight="1"/>
    <row r="11044" ht="25" customHeight="1"/>
    <row r="11045" ht="25" customHeight="1"/>
    <row r="11046" ht="25" customHeight="1"/>
    <row r="11047" ht="25" customHeight="1"/>
    <row r="11048" ht="25" customHeight="1"/>
    <row r="11049" ht="25" customHeight="1"/>
    <row r="11050" ht="25" customHeight="1"/>
    <row r="11051" ht="25" customHeight="1"/>
    <row r="11052" ht="25" customHeight="1"/>
    <row r="11053" ht="25" customHeight="1"/>
    <row r="11054" ht="25" customHeight="1"/>
    <row r="11055" ht="25" customHeight="1"/>
    <row r="11056" ht="25" customHeight="1"/>
    <row r="11057" ht="25" customHeight="1"/>
    <row r="11058" ht="25" customHeight="1"/>
    <row r="11059" ht="25" customHeight="1"/>
    <row r="11060" ht="25" customHeight="1"/>
    <row r="11061" ht="25" customHeight="1"/>
    <row r="11062" ht="25" customHeight="1"/>
    <row r="11063" ht="25" customHeight="1"/>
    <row r="11064" ht="25" customHeight="1"/>
    <row r="11065" ht="25" customHeight="1"/>
    <row r="11066" ht="25" customHeight="1"/>
    <row r="11067" ht="25" customHeight="1"/>
    <row r="11068" ht="25" customHeight="1"/>
    <row r="11069" ht="25" customHeight="1"/>
    <row r="11070" ht="25" customHeight="1"/>
    <row r="11071" ht="25" customHeight="1"/>
    <row r="11072" ht="25" customHeight="1"/>
    <row r="11073" ht="25" customHeight="1"/>
    <row r="11074" ht="25" customHeight="1"/>
    <row r="11075" ht="25" customHeight="1"/>
    <row r="11076" ht="25" customHeight="1"/>
    <row r="11077" ht="25" customHeight="1"/>
    <row r="11078" ht="25" customHeight="1"/>
    <row r="11079" ht="25" customHeight="1"/>
    <row r="11080" ht="25" customHeight="1"/>
    <row r="11081" ht="25" customHeight="1"/>
    <row r="11082" ht="25" customHeight="1"/>
    <row r="11083" ht="25" customHeight="1"/>
    <row r="11084" ht="25" customHeight="1"/>
    <row r="11085" ht="25" customHeight="1"/>
    <row r="11086" ht="25" customHeight="1"/>
    <row r="11087" ht="25" customHeight="1"/>
    <row r="11088" ht="25" customHeight="1"/>
    <row r="11089" ht="25" customHeight="1"/>
    <row r="11090" ht="25" customHeight="1"/>
    <row r="11091" ht="25" customHeight="1"/>
    <row r="11092" ht="25" customHeight="1"/>
    <row r="11093" ht="25" customHeight="1"/>
    <row r="11094" ht="25" customHeight="1"/>
    <row r="11095" ht="25" customHeight="1"/>
    <row r="11096" ht="25" customHeight="1"/>
    <row r="11097" ht="25" customHeight="1"/>
    <row r="11098" ht="25" customHeight="1"/>
    <row r="11099" ht="25" customHeight="1"/>
    <row r="11100" ht="25" customHeight="1"/>
    <row r="11101" ht="25" customHeight="1"/>
    <row r="11102" ht="25" customHeight="1"/>
    <row r="11103" ht="25" customHeight="1"/>
    <row r="11104" ht="25" customHeight="1"/>
    <row r="11105" ht="25" customHeight="1"/>
    <row r="11106" ht="25" customHeight="1"/>
    <row r="11107" ht="25" customHeight="1"/>
    <row r="11108" ht="25" customHeight="1"/>
    <row r="11109" ht="25" customHeight="1"/>
    <row r="11110" ht="25" customHeight="1"/>
    <row r="11111" ht="25" customHeight="1"/>
    <row r="11112" ht="25" customHeight="1"/>
    <row r="11113" ht="25" customHeight="1"/>
    <row r="11114" ht="25" customHeight="1"/>
    <row r="11115" ht="25" customHeight="1"/>
    <row r="11116" ht="25" customHeight="1"/>
    <row r="11117" ht="25" customHeight="1"/>
    <row r="11118" ht="25" customHeight="1"/>
    <row r="11119" ht="25" customHeight="1"/>
    <row r="11120" ht="25" customHeight="1"/>
    <row r="11121" ht="25" customHeight="1"/>
    <row r="11122" ht="25" customHeight="1"/>
    <row r="11123" ht="25" customHeight="1"/>
    <row r="11124" ht="25" customHeight="1"/>
    <row r="11125" ht="25" customHeight="1"/>
    <row r="11126" ht="25" customHeight="1"/>
    <row r="11127" ht="25" customHeight="1"/>
    <row r="11128" ht="25" customHeight="1"/>
    <row r="11129" ht="25" customHeight="1"/>
    <row r="11130" ht="25" customHeight="1"/>
    <row r="11131" ht="25" customHeight="1"/>
    <row r="11132" ht="25" customHeight="1"/>
    <row r="11133" ht="25" customHeight="1"/>
    <row r="11134" ht="25" customHeight="1"/>
    <row r="11135" ht="25" customHeight="1"/>
    <row r="11136" ht="25" customHeight="1"/>
    <row r="11137" ht="25" customHeight="1"/>
    <row r="11138" ht="25" customHeight="1"/>
    <row r="11139" ht="25" customHeight="1"/>
    <row r="11140" ht="25" customHeight="1"/>
    <row r="11141" ht="25" customHeight="1"/>
    <row r="11142" ht="25" customHeight="1"/>
    <row r="11143" ht="25" customHeight="1"/>
    <row r="11144" ht="25" customHeight="1"/>
    <row r="11145" ht="25" customHeight="1"/>
    <row r="11146" ht="25" customHeight="1"/>
    <row r="11147" ht="25" customHeight="1"/>
    <row r="11148" ht="25" customHeight="1"/>
    <row r="11149" ht="25" customHeight="1"/>
    <row r="11150" ht="25" customHeight="1"/>
    <row r="11151" ht="25" customHeight="1"/>
    <row r="11152" ht="25" customHeight="1"/>
    <row r="11153" ht="25" customHeight="1"/>
    <row r="11154" ht="25" customHeight="1"/>
    <row r="11155" ht="25" customHeight="1"/>
    <row r="11156" ht="25" customHeight="1"/>
    <row r="11157" ht="25" customHeight="1"/>
    <row r="11158" ht="25" customHeight="1"/>
    <row r="11159" ht="25" customHeight="1"/>
    <row r="11160" ht="25" customHeight="1"/>
    <row r="11161" ht="25" customHeight="1"/>
    <row r="11162" ht="25" customHeight="1"/>
    <row r="11163" ht="25" customHeight="1"/>
    <row r="11164" ht="25" customHeight="1"/>
    <row r="11165" ht="25" customHeight="1"/>
    <row r="11166" ht="25" customHeight="1"/>
    <row r="11167" ht="25" customHeight="1"/>
    <row r="11168" ht="25" customHeight="1"/>
    <row r="11169" ht="25" customHeight="1"/>
    <row r="11170" ht="25" customHeight="1"/>
    <row r="11171" ht="25" customHeight="1"/>
    <row r="11172" ht="25" customHeight="1"/>
    <row r="11173" ht="25" customHeight="1"/>
    <row r="11174" ht="25" customHeight="1"/>
    <row r="11175" ht="25" customHeight="1"/>
    <row r="11176" ht="25" customHeight="1"/>
    <row r="11177" ht="25" customHeight="1"/>
    <row r="11178" ht="25" customHeight="1"/>
    <row r="11179" ht="25" customHeight="1"/>
    <row r="11180" ht="25" customHeight="1"/>
    <row r="11181" ht="25" customHeight="1"/>
    <row r="11182" ht="25" customHeight="1"/>
    <row r="11183" ht="25" customHeight="1"/>
    <row r="11184" ht="25" customHeight="1"/>
    <row r="11185" ht="25" customHeight="1"/>
    <row r="11186" ht="25" customHeight="1"/>
    <row r="11187" ht="25" customHeight="1"/>
    <row r="11188" ht="25" customHeight="1"/>
    <row r="11189" ht="25" customHeight="1"/>
    <row r="11190" ht="25" customHeight="1"/>
    <row r="11191" ht="25" customHeight="1"/>
    <row r="11192" ht="25" customHeight="1"/>
    <row r="11193" ht="25" customHeight="1"/>
    <row r="11194" ht="25" customHeight="1"/>
    <row r="11195" ht="25" customHeight="1"/>
    <row r="11196" ht="25" customHeight="1"/>
    <row r="11197" ht="25" customHeight="1"/>
    <row r="11198" ht="25" customHeight="1"/>
    <row r="11199" ht="25" customHeight="1"/>
    <row r="11200" ht="25" customHeight="1"/>
    <row r="11201" ht="25" customHeight="1"/>
    <row r="11202" ht="25" customHeight="1"/>
    <row r="11203" ht="25" customHeight="1"/>
    <row r="11204" ht="25" customHeight="1"/>
    <row r="11205" ht="25" customHeight="1"/>
    <row r="11206" ht="25" customHeight="1"/>
    <row r="11207" ht="25" customHeight="1"/>
    <row r="11208" ht="25" customHeight="1"/>
    <row r="11209" ht="25" customHeight="1"/>
    <row r="11210" ht="25" customHeight="1"/>
    <row r="11211" ht="25" customHeight="1"/>
    <row r="11212" ht="25" customHeight="1"/>
    <row r="11213" ht="25" customHeight="1"/>
    <row r="11214" ht="25" customHeight="1"/>
    <row r="11215" ht="25" customHeight="1"/>
    <row r="11216" ht="25" customHeight="1"/>
    <row r="11217" ht="25" customHeight="1"/>
    <row r="11218" ht="25" customHeight="1"/>
    <row r="11219" ht="25" customHeight="1"/>
    <row r="11220" ht="25" customHeight="1"/>
    <row r="11221" ht="25" customHeight="1"/>
    <row r="11222" ht="25" customHeight="1"/>
    <row r="11223" ht="25" customHeight="1"/>
    <row r="11224" ht="25" customHeight="1"/>
    <row r="11225" ht="25" customHeight="1"/>
    <row r="11226" ht="25" customHeight="1"/>
    <row r="11227" ht="25" customHeight="1"/>
    <row r="11228" ht="25" customHeight="1"/>
    <row r="11229" ht="25" customHeight="1"/>
    <row r="11230" ht="25" customHeight="1"/>
    <row r="11231" ht="25" customHeight="1"/>
    <row r="11232" ht="25" customHeight="1"/>
    <row r="11233" ht="25" customHeight="1"/>
    <row r="11234" ht="25" customHeight="1"/>
    <row r="11235" ht="25" customHeight="1"/>
    <row r="11236" ht="25" customHeight="1"/>
    <row r="11237" ht="25" customHeight="1"/>
    <row r="11238" ht="25" customHeight="1"/>
    <row r="11239" ht="25" customHeight="1"/>
    <row r="11240" ht="25" customHeight="1"/>
    <row r="11241" ht="25" customHeight="1"/>
    <row r="11242" ht="25" customHeight="1"/>
    <row r="11243" ht="25" customHeight="1"/>
    <row r="11244" ht="25" customHeight="1"/>
    <row r="11245" ht="25" customHeight="1"/>
    <row r="11246" ht="25" customHeight="1"/>
    <row r="11247" ht="25" customHeight="1"/>
    <row r="11248" ht="25" customHeight="1"/>
    <row r="11249" ht="25" customHeight="1"/>
    <row r="11250" ht="25" customHeight="1"/>
    <row r="11251" ht="25" customHeight="1"/>
    <row r="11252" ht="25" customHeight="1"/>
    <row r="11253" ht="25" customHeight="1"/>
    <row r="11254" ht="25" customHeight="1"/>
    <row r="11255" ht="25" customHeight="1"/>
    <row r="11256" ht="25" customHeight="1"/>
    <row r="11257" ht="25" customHeight="1"/>
    <row r="11258" ht="25" customHeight="1"/>
    <row r="11259" ht="25" customHeight="1"/>
    <row r="11260" ht="25" customHeight="1"/>
    <row r="11261" ht="25" customHeight="1"/>
    <row r="11262" ht="25" customHeight="1"/>
    <row r="11263" ht="25" customHeight="1"/>
    <row r="11264" ht="25" customHeight="1"/>
    <row r="11265" ht="25" customHeight="1"/>
    <row r="11266" ht="25" customHeight="1"/>
    <row r="11267" ht="25" customHeight="1"/>
    <row r="11268" ht="25" customHeight="1"/>
    <row r="11269" ht="25" customHeight="1"/>
    <row r="11270" ht="25" customHeight="1"/>
    <row r="11271" ht="25" customHeight="1"/>
    <row r="11272" ht="25" customHeight="1"/>
    <row r="11273" ht="25" customHeight="1"/>
    <row r="11274" ht="25" customHeight="1"/>
    <row r="11275" ht="25" customHeight="1"/>
    <row r="11276" ht="25" customHeight="1"/>
    <row r="11277" ht="25" customHeight="1"/>
    <row r="11278" ht="25" customHeight="1"/>
    <row r="11279" ht="25" customHeight="1"/>
    <row r="11280" ht="25" customHeight="1"/>
    <row r="11281" ht="25" customHeight="1"/>
    <row r="11282" ht="25" customHeight="1"/>
    <row r="11283" ht="25" customHeight="1"/>
    <row r="11284" ht="25" customHeight="1"/>
    <row r="11285" ht="25" customHeight="1"/>
    <row r="11286" ht="25" customHeight="1"/>
    <row r="11287" ht="25" customHeight="1"/>
    <row r="11288" ht="25" customHeight="1"/>
    <row r="11289" ht="25" customHeight="1"/>
    <row r="11290" ht="25" customHeight="1"/>
    <row r="11291" ht="25" customHeight="1"/>
    <row r="11292" ht="25" customHeight="1"/>
    <row r="11293" ht="25" customHeight="1"/>
    <row r="11294" ht="25" customHeight="1"/>
    <row r="11295" ht="25" customHeight="1"/>
    <row r="11296" ht="25" customHeight="1"/>
    <row r="11297" ht="25" customHeight="1"/>
    <row r="11298" ht="25" customHeight="1"/>
    <row r="11299" ht="25" customHeight="1"/>
    <row r="11300" ht="25" customHeight="1"/>
    <row r="11301" ht="25" customHeight="1"/>
    <row r="11302" ht="25" customHeight="1"/>
    <row r="11303" ht="25" customHeight="1"/>
    <row r="11304" ht="25" customHeight="1"/>
    <row r="11305" ht="25" customHeight="1"/>
    <row r="11306" ht="25" customHeight="1"/>
    <row r="11307" ht="25" customHeight="1"/>
    <row r="11308" ht="25" customHeight="1"/>
    <row r="11309" ht="25" customHeight="1"/>
    <row r="11310" ht="25" customHeight="1"/>
    <row r="11311" ht="25" customHeight="1"/>
    <row r="11312" ht="25" customHeight="1"/>
    <row r="11313" ht="25" customHeight="1"/>
    <row r="11314" ht="25" customHeight="1"/>
    <row r="11315" ht="25" customHeight="1"/>
    <row r="11316" ht="25" customHeight="1"/>
    <row r="11317" ht="25" customHeight="1"/>
    <row r="11318" ht="25" customHeight="1"/>
    <row r="11319" ht="25" customHeight="1"/>
    <row r="11320" ht="25" customHeight="1"/>
    <row r="11321" ht="25" customHeight="1"/>
    <row r="11322" ht="25" customHeight="1"/>
    <row r="11323" ht="25" customHeight="1"/>
    <row r="11324" ht="25" customHeight="1"/>
    <row r="11325" ht="25" customHeight="1"/>
    <row r="11326" ht="25" customHeight="1"/>
    <row r="11327" ht="25" customHeight="1"/>
    <row r="11328" ht="25" customHeight="1"/>
    <row r="11329" ht="25" customHeight="1"/>
    <row r="11330" ht="25" customHeight="1"/>
    <row r="11331" ht="25" customHeight="1"/>
    <row r="11332" ht="25" customHeight="1"/>
    <row r="11333" ht="25" customHeight="1"/>
    <row r="11334" ht="25" customHeight="1"/>
    <row r="11335" ht="25" customHeight="1"/>
    <row r="11336" ht="25" customHeight="1"/>
    <row r="11337" ht="25" customHeight="1"/>
    <row r="11338" ht="25" customHeight="1"/>
    <row r="11339" ht="25" customHeight="1"/>
    <row r="11340" ht="25" customHeight="1"/>
    <row r="11341" ht="25" customHeight="1"/>
    <row r="11342" ht="25" customHeight="1"/>
    <row r="11343" ht="25" customHeight="1"/>
    <row r="11344" ht="25" customHeight="1"/>
    <row r="11345" ht="25" customHeight="1"/>
    <row r="11346" ht="25" customHeight="1"/>
    <row r="11347" ht="25" customHeight="1"/>
    <row r="11348" ht="25" customHeight="1"/>
    <row r="11349" ht="25" customHeight="1"/>
    <row r="11350" ht="25" customHeight="1"/>
    <row r="11351" ht="25" customHeight="1"/>
    <row r="11352" ht="25" customHeight="1"/>
    <row r="11353" ht="25" customHeight="1"/>
    <row r="11354" ht="25" customHeight="1"/>
    <row r="11355" ht="25" customHeight="1"/>
    <row r="11356" ht="25" customHeight="1"/>
    <row r="11357" ht="25" customHeight="1"/>
    <row r="11358" ht="25" customHeight="1"/>
    <row r="11359" ht="25" customHeight="1"/>
    <row r="11360" ht="25" customHeight="1"/>
    <row r="11361" ht="25" customHeight="1"/>
    <row r="11362" ht="25" customHeight="1"/>
    <row r="11363" ht="25" customHeight="1"/>
    <row r="11364" ht="25" customHeight="1"/>
    <row r="11365" ht="25" customHeight="1"/>
    <row r="11366" ht="25" customHeight="1"/>
    <row r="11367" ht="25" customHeight="1"/>
    <row r="11368" ht="25" customHeight="1"/>
    <row r="11369" ht="25" customHeight="1"/>
    <row r="11370" ht="25" customHeight="1"/>
    <row r="11371" ht="25" customHeight="1"/>
    <row r="11372" ht="25" customHeight="1"/>
    <row r="11373" ht="25" customHeight="1"/>
    <row r="11374" ht="25" customHeight="1"/>
    <row r="11375" ht="25" customHeight="1"/>
    <row r="11376" ht="25" customHeight="1"/>
    <row r="11377" ht="25" customHeight="1"/>
    <row r="11378" ht="25" customHeight="1"/>
    <row r="11379" ht="25" customHeight="1"/>
    <row r="11380" ht="25" customHeight="1"/>
    <row r="11381" ht="25" customHeight="1"/>
    <row r="11382" ht="25" customHeight="1"/>
    <row r="11383" ht="25" customHeight="1"/>
    <row r="11384" ht="25" customHeight="1"/>
    <row r="11385" ht="25" customHeight="1"/>
    <row r="11386" ht="25" customHeight="1"/>
    <row r="11387" ht="25" customHeight="1"/>
    <row r="11388" ht="25" customHeight="1"/>
    <row r="11389" ht="25" customHeight="1"/>
    <row r="11390" ht="25" customHeight="1"/>
    <row r="11391" ht="25" customHeight="1"/>
    <row r="11392" ht="25" customHeight="1"/>
    <row r="11393" ht="25" customHeight="1"/>
    <row r="11394" ht="25" customHeight="1"/>
    <row r="11395" ht="25" customHeight="1"/>
    <row r="11396" ht="25" customHeight="1"/>
    <row r="11397" ht="25" customHeight="1"/>
    <row r="11398" ht="25" customHeight="1"/>
    <row r="11399" ht="25" customHeight="1"/>
    <row r="11400" ht="25" customHeight="1"/>
    <row r="11401" ht="25" customHeight="1"/>
    <row r="11402" ht="25" customHeight="1"/>
    <row r="11403" ht="25" customHeight="1"/>
    <row r="11404" ht="25" customHeight="1"/>
    <row r="11405" ht="25" customHeight="1"/>
    <row r="11406" ht="25" customHeight="1"/>
    <row r="11407" ht="25" customHeight="1"/>
    <row r="11408" ht="25" customHeight="1"/>
    <row r="11409" ht="25" customHeight="1"/>
    <row r="11410" ht="25" customHeight="1"/>
    <row r="11411" ht="25" customHeight="1"/>
    <row r="11412" ht="25" customHeight="1"/>
    <row r="11413" ht="25" customHeight="1"/>
    <row r="11414" ht="25" customHeight="1"/>
    <row r="11415" ht="25" customHeight="1"/>
    <row r="11416" ht="25" customHeight="1"/>
    <row r="11417" ht="25" customHeight="1"/>
    <row r="11418" ht="25" customHeight="1"/>
    <row r="11419" ht="25" customHeight="1"/>
    <row r="11420" ht="25" customHeight="1"/>
    <row r="11421" ht="25" customHeight="1"/>
    <row r="11422" ht="25" customHeight="1"/>
    <row r="11423" ht="25" customHeight="1"/>
    <row r="11424" ht="25" customHeight="1"/>
    <row r="11425" ht="25" customHeight="1"/>
    <row r="11426" ht="25" customHeight="1"/>
    <row r="11427" ht="25" customHeight="1"/>
    <row r="11428" ht="25" customHeight="1"/>
    <row r="11429" ht="25" customHeight="1"/>
    <row r="11430" ht="25" customHeight="1"/>
    <row r="11431" ht="25" customHeight="1"/>
    <row r="11432" ht="25" customHeight="1"/>
    <row r="11433" ht="25" customHeight="1"/>
    <row r="11434" ht="25" customHeight="1"/>
    <row r="11435" ht="25" customHeight="1"/>
    <row r="11436" ht="25" customHeight="1"/>
    <row r="11437" ht="25" customHeight="1"/>
    <row r="11438" ht="25" customHeight="1"/>
    <row r="11439" ht="25" customHeight="1"/>
    <row r="11440" ht="25" customHeight="1"/>
    <row r="11441" ht="25" customHeight="1"/>
    <row r="11442" ht="25" customHeight="1"/>
    <row r="11443" ht="25" customHeight="1"/>
    <row r="11444" ht="25" customHeight="1"/>
    <row r="11445" ht="25" customHeight="1"/>
    <row r="11446" ht="25" customHeight="1"/>
    <row r="11447" ht="25" customHeight="1"/>
    <row r="11448" ht="25" customHeight="1"/>
    <row r="11449" ht="25" customHeight="1"/>
    <row r="11450" ht="25" customHeight="1"/>
    <row r="11451" ht="25" customHeight="1"/>
    <row r="11452" ht="25" customHeight="1"/>
    <row r="11453" ht="25" customHeight="1"/>
    <row r="11454" ht="25" customHeight="1"/>
    <row r="11455" ht="25" customHeight="1"/>
    <row r="11456" ht="25" customHeight="1"/>
    <row r="11457" ht="25" customHeight="1"/>
    <row r="11458" ht="25" customHeight="1"/>
    <row r="11459" ht="25" customHeight="1"/>
    <row r="11460" ht="25" customHeight="1"/>
    <row r="11461" ht="25" customHeight="1"/>
    <row r="11462" ht="25" customHeight="1"/>
    <row r="11463" ht="25" customHeight="1"/>
    <row r="11464" ht="25" customHeight="1"/>
    <row r="11465" ht="25" customHeight="1"/>
    <row r="11466" ht="25" customHeight="1"/>
    <row r="11467" ht="25" customHeight="1"/>
    <row r="11468" ht="25" customHeight="1"/>
    <row r="11469" ht="25" customHeight="1"/>
    <row r="11470" ht="25" customHeight="1"/>
    <row r="11471" ht="25" customHeight="1"/>
    <row r="11472" ht="25" customHeight="1"/>
    <row r="11473" ht="25" customHeight="1"/>
    <row r="11474" ht="25" customHeight="1"/>
    <row r="11475" ht="25" customHeight="1"/>
    <row r="11476" ht="25" customHeight="1"/>
    <row r="11477" ht="25" customHeight="1"/>
    <row r="11478" ht="25" customHeight="1"/>
    <row r="11479" ht="25" customHeight="1"/>
    <row r="11480" ht="25" customHeight="1"/>
    <row r="11481" ht="25" customHeight="1"/>
    <row r="11482" ht="25" customHeight="1"/>
    <row r="11483" ht="25" customHeight="1"/>
    <row r="11484" ht="25" customHeight="1"/>
    <row r="11485" ht="25" customHeight="1"/>
    <row r="11486" ht="25" customHeight="1"/>
    <row r="11487" ht="25" customHeight="1"/>
    <row r="11488" ht="25" customHeight="1"/>
    <row r="11489" ht="25" customHeight="1"/>
    <row r="11490" ht="25" customHeight="1"/>
    <row r="11491" ht="25" customHeight="1"/>
    <row r="11492" ht="25" customHeight="1"/>
    <row r="11493" ht="25" customHeight="1"/>
    <row r="11494" ht="25" customHeight="1"/>
    <row r="11495" ht="25" customHeight="1"/>
    <row r="11496" ht="25" customHeight="1"/>
    <row r="11497" ht="25" customHeight="1"/>
    <row r="11498" ht="25" customHeight="1"/>
    <row r="11499" ht="25" customHeight="1"/>
    <row r="11500" ht="25" customHeight="1"/>
    <row r="11501" ht="25" customHeight="1"/>
    <row r="11502" ht="25" customHeight="1"/>
    <row r="11503" ht="25" customHeight="1"/>
    <row r="11504" ht="25" customHeight="1"/>
    <row r="11505" ht="25" customHeight="1"/>
    <row r="11506" ht="25" customHeight="1"/>
    <row r="11507" ht="25" customHeight="1"/>
    <row r="11508" ht="25" customHeight="1"/>
    <row r="11509" ht="25" customHeight="1"/>
    <row r="11510" ht="25" customHeight="1"/>
    <row r="11511" ht="25" customHeight="1"/>
    <row r="11512" ht="25" customHeight="1"/>
    <row r="11513" ht="25" customHeight="1"/>
    <row r="11514" ht="25" customHeight="1"/>
    <row r="11515" ht="25" customHeight="1"/>
    <row r="11516" ht="25" customHeight="1"/>
    <row r="11517" ht="25" customHeight="1"/>
    <row r="11518" ht="25" customHeight="1"/>
    <row r="11519" ht="25" customHeight="1"/>
    <row r="11520" ht="25" customHeight="1"/>
    <row r="11521" ht="25" customHeight="1"/>
    <row r="11522" ht="25" customHeight="1"/>
    <row r="11523" ht="25" customHeight="1"/>
    <row r="11524" ht="25" customHeight="1"/>
    <row r="11525" ht="25" customHeight="1"/>
    <row r="11526" ht="25" customHeight="1"/>
    <row r="11527" ht="25" customHeight="1"/>
    <row r="11528" ht="25" customHeight="1"/>
    <row r="11529" ht="25" customHeight="1"/>
    <row r="11530" ht="25" customHeight="1"/>
    <row r="11531" ht="25" customHeight="1"/>
    <row r="11532" ht="25" customHeight="1"/>
    <row r="11533" ht="25" customHeight="1"/>
    <row r="11534" ht="25" customHeight="1"/>
    <row r="11535" ht="25" customHeight="1"/>
    <row r="11536" ht="25" customHeight="1"/>
    <row r="11537" ht="25" customHeight="1"/>
    <row r="11538" ht="25" customHeight="1"/>
    <row r="11539" ht="25" customHeight="1"/>
    <row r="11540" ht="25" customHeight="1"/>
    <row r="11541" ht="25" customHeight="1"/>
    <row r="11542" ht="25" customHeight="1"/>
    <row r="11543" ht="25" customHeight="1"/>
    <row r="11544" ht="25" customHeight="1"/>
    <row r="11545" ht="25" customHeight="1"/>
    <row r="11546" ht="25" customHeight="1"/>
    <row r="11547" ht="25" customHeight="1"/>
    <row r="11548" ht="25" customHeight="1"/>
    <row r="11549" ht="25" customHeight="1"/>
    <row r="11550" ht="25" customHeight="1"/>
    <row r="11551" ht="25" customHeight="1"/>
    <row r="11552" ht="25" customHeight="1"/>
    <row r="11553" ht="25" customHeight="1"/>
    <row r="11554" ht="25" customHeight="1"/>
    <row r="11555" ht="25" customHeight="1"/>
    <row r="11556" ht="25" customHeight="1"/>
    <row r="11557" ht="25" customHeight="1"/>
    <row r="11558" ht="25" customHeight="1"/>
    <row r="11559" ht="25" customHeight="1"/>
    <row r="11560" ht="25" customHeight="1"/>
    <row r="11561" ht="25" customHeight="1"/>
    <row r="11562" ht="25" customHeight="1"/>
    <row r="11563" ht="25" customHeight="1"/>
    <row r="11564" ht="25" customHeight="1"/>
    <row r="11565" ht="25" customHeight="1"/>
    <row r="11566" ht="25" customHeight="1"/>
    <row r="11567" ht="25" customHeight="1"/>
    <row r="11568" ht="25" customHeight="1"/>
    <row r="11569" ht="25" customHeight="1"/>
    <row r="11570" ht="25" customHeight="1"/>
    <row r="11571" ht="25" customHeight="1"/>
    <row r="11572" ht="25" customHeight="1"/>
    <row r="11573" ht="25" customHeight="1"/>
    <row r="11574" ht="25" customHeight="1"/>
    <row r="11575" ht="25" customHeight="1"/>
    <row r="11576" ht="25" customHeight="1"/>
    <row r="11577" ht="25" customHeight="1"/>
    <row r="11578" ht="25" customHeight="1"/>
    <row r="11579" ht="25" customHeight="1"/>
    <row r="11580" ht="25" customHeight="1"/>
    <row r="11581" ht="25" customHeight="1"/>
    <row r="11582" ht="25" customHeight="1"/>
    <row r="11583" ht="25" customHeight="1"/>
    <row r="11584" ht="25" customHeight="1"/>
    <row r="11585" ht="25" customHeight="1"/>
    <row r="11586" ht="25" customHeight="1"/>
    <row r="11587" ht="25" customHeight="1"/>
    <row r="11588" ht="25" customHeight="1"/>
    <row r="11589" ht="25" customHeight="1"/>
    <row r="11590" ht="25" customHeight="1"/>
    <row r="11591" ht="25" customHeight="1"/>
    <row r="11592" ht="25" customHeight="1"/>
    <row r="11593" ht="25" customHeight="1"/>
    <row r="11594" ht="25" customHeight="1"/>
    <row r="11595" ht="25" customHeight="1"/>
    <row r="11596" ht="25" customHeight="1"/>
    <row r="11597" ht="25" customHeight="1"/>
    <row r="11598" ht="25" customHeight="1"/>
    <row r="11599" ht="25" customHeight="1"/>
    <row r="11600" ht="25" customHeight="1"/>
    <row r="11601" ht="25" customHeight="1"/>
    <row r="11602" ht="25" customHeight="1"/>
    <row r="11603" ht="25" customHeight="1"/>
    <row r="11604" ht="25" customHeight="1"/>
    <row r="11605" ht="25" customHeight="1"/>
    <row r="11606" ht="25" customHeight="1"/>
    <row r="11607" ht="25" customHeight="1"/>
    <row r="11608" ht="25" customHeight="1"/>
    <row r="11609" ht="25" customHeight="1"/>
    <row r="11610" ht="25" customHeight="1"/>
    <row r="11611" ht="25" customHeight="1"/>
    <row r="11612" ht="25" customHeight="1"/>
    <row r="11613" ht="25" customHeight="1"/>
    <row r="11614" ht="25" customHeight="1"/>
    <row r="11615" ht="25" customHeight="1"/>
    <row r="11616" ht="25" customHeight="1"/>
    <row r="11617" ht="25" customHeight="1"/>
    <row r="11618" ht="25" customHeight="1"/>
    <row r="11619" ht="25" customHeight="1"/>
    <row r="11620" ht="25" customHeight="1"/>
    <row r="11621" ht="25" customHeight="1"/>
    <row r="11622" ht="25" customHeight="1"/>
    <row r="11623" ht="25" customHeight="1"/>
    <row r="11624" ht="25" customHeight="1"/>
    <row r="11625" ht="25" customHeight="1"/>
    <row r="11626" ht="25" customHeight="1"/>
    <row r="11627" ht="25" customHeight="1"/>
    <row r="11628" ht="25" customHeight="1"/>
    <row r="11629" ht="25" customHeight="1"/>
    <row r="11630" ht="25" customHeight="1"/>
    <row r="11631" ht="25" customHeight="1"/>
    <row r="11632" ht="25" customHeight="1"/>
    <row r="11633" ht="25" customHeight="1"/>
    <row r="11634" ht="25" customHeight="1"/>
    <row r="11635" ht="25" customHeight="1"/>
    <row r="11636" ht="25" customHeight="1"/>
    <row r="11637" ht="25" customHeight="1"/>
    <row r="11638" ht="25" customHeight="1"/>
    <row r="11639" ht="25" customHeight="1"/>
    <row r="11640" ht="25" customHeight="1"/>
    <row r="11641" ht="25" customHeight="1"/>
    <row r="11642" ht="25" customHeight="1"/>
    <row r="11643" ht="25" customHeight="1"/>
    <row r="11644" ht="25" customHeight="1"/>
    <row r="11645" ht="25" customHeight="1"/>
    <row r="11646" ht="25" customHeight="1"/>
    <row r="11647" ht="25" customHeight="1"/>
    <row r="11648" ht="25" customHeight="1"/>
    <row r="11649" ht="25" customHeight="1"/>
    <row r="11650" ht="25" customHeight="1"/>
    <row r="11651" ht="25" customHeight="1"/>
    <row r="11652" ht="25" customHeight="1"/>
    <row r="11653" ht="25" customHeight="1"/>
    <row r="11654" ht="25" customHeight="1"/>
    <row r="11655" ht="25" customHeight="1"/>
    <row r="11656" ht="25" customHeight="1"/>
    <row r="11657" ht="25" customHeight="1"/>
    <row r="11658" ht="25" customHeight="1"/>
    <row r="11659" ht="25" customHeight="1"/>
    <row r="11660" ht="25" customHeight="1"/>
    <row r="11661" ht="25" customHeight="1"/>
    <row r="11662" ht="25" customHeight="1"/>
    <row r="11663" ht="25" customHeight="1"/>
    <row r="11664" ht="25" customHeight="1"/>
    <row r="11665" ht="25" customHeight="1"/>
    <row r="11666" ht="25" customHeight="1"/>
    <row r="11667" ht="25" customHeight="1"/>
    <row r="11668" ht="25" customHeight="1"/>
    <row r="11669" ht="25" customHeight="1"/>
    <row r="11670" ht="25" customHeight="1"/>
    <row r="11671" ht="25" customHeight="1"/>
    <row r="11672" ht="25" customHeight="1"/>
    <row r="11673" ht="25" customHeight="1"/>
    <row r="11674" ht="25" customHeight="1"/>
    <row r="11675" ht="25" customHeight="1"/>
    <row r="11676" ht="25" customHeight="1"/>
    <row r="11677" ht="25" customHeight="1"/>
    <row r="11678" ht="25" customHeight="1"/>
    <row r="11679" ht="25" customHeight="1"/>
    <row r="11680" ht="25" customHeight="1"/>
    <row r="11681" ht="25" customHeight="1"/>
    <row r="11682" ht="25" customHeight="1"/>
    <row r="11683" ht="25" customHeight="1"/>
    <row r="11684" ht="25" customHeight="1"/>
    <row r="11685" ht="25" customHeight="1"/>
    <row r="11686" ht="25" customHeight="1"/>
    <row r="11687" ht="25" customHeight="1"/>
    <row r="11688" ht="25" customHeight="1"/>
    <row r="11689" ht="25" customHeight="1"/>
    <row r="11690" ht="25" customHeight="1"/>
    <row r="11691" ht="25" customHeight="1"/>
    <row r="11692" ht="25" customHeight="1"/>
    <row r="11693" ht="25" customHeight="1"/>
    <row r="11694" ht="25" customHeight="1"/>
    <row r="11695" ht="25" customHeight="1"/>
    <row r="11696" ht="25" customHeight="1"/>
    <row r="11697" ht="25" customHeight="1"/>
    <row r="11698" ht="25" customHeight="1"/>
    <row r="11699" ht="25" customHeight="1"/>
    <row r="11700" ht="25" customHeight="1"/>
    <row r="11701" ht="25" customHeight="1"/>
    <row r="11702" ht="25" customHeight="1"/>
    <row r="11703" ht="25" customHeight="1"/>
    <row r="11704" ht="25" customHeight="1"/>
    <row r="11705" ht="25" customHeight="1"/>
    <row r="11706" ht="25" customHeight="1"/>
    <row r="11707" ht="25" customHeight="1"/>
    <row r="11708" ht="25" customHeight="1"/>
    <row r="11709" ht="25" customHeight="1"/>
    <row r="11710" ht="25" customHeight="1"/>
    <row r="11711" ht="25" customHeight="1"/>
    <row r="11712" ht="25" customHeight="1"/>
    <row r="11713" ht="25" customHeight="1"/>
    <row r="11714" ht="25" customHeight="1"/>
    <row r="11715" ht="25" customHeight="1"/>
    <row r="11716" ht="25" customHeight="1"/>
    <row r="11717" ht="25" customHeight="1"/>
    <row r="11718" ht="25" customHeight="1"/>
    <row r="11719" ht="25" customHeight="1"/>
    <row r="11720" ht="25" customHeight="1"/>
    <row r="11721" ht="25" customHeight="1"/>
    <row r="11722" ht="25" customHeight="1"/>
    <row r="11723" ht="25" customHeight="1"/>
    <row r="11724" ht="25" customHeight="1"/>
    <row r="11725" ht="25" customHeight="1"/>
    <row r="11726" ht="25" customHeight="1"/>
    <row r="11727" ht="25" customHeight="1"/>
    <row r="11728" ht="25" customHeight="1"/>
    <row r="11729" ht="25" customHeight="1"/>
    <row r="11730" ht="25" customHeight="1"/>
    <row r="11731" ht="25" customHeight="1"/>
    <row r="11732" ht="25" customHeight="1"/>
    <row r="11733" ht="25" customHeight="1"/>
    <row r="11734" ht="25" customHeight="1"/>
    <row r="11735" ht="25" customHeight="1"/>
    <row r="11736" ht="25" customHeight="1"/>
    <row r="11737" ht="25" customHeight="1"/>
    <row r="11738" ht="25" customHeight="1"/>
    <row r="11739" ht="25" customHeight="1"/>
    <row r="11740" ht="25" customHeight="1"/>
    <row r="11741" ht="25" customHeight="1"/>
    <row r="11742" ht="25" customHeight="1"/>
    <row r="11743" ht="25" customHeight="1"/>
    <row r="11744" ht="25" customHeight="1"/>
    <row r="11745" ht="25" customHeight="1"/>
    <row r="11746" ht="25" customHeight="1"/>
    <row r="11747" ht="25" customHeight="1"/>
    <row r="11748" ht="25" customHeight="1"/>
    <row r="11749" ht="25" customHeight="1"/>
    <row r="11750" ht="25" customHeight="1"/>
    <row r="11751" ht="25" customHeight="1"/>
    <row r="11752" ht="25" customHeight="1"/>
    <row r="11753" ht="25" customHeight="1"/>
    <row r="11754" ht="25" customHeight="1"/>
    <row r="11755" ht="25" customHeight="1"/>
    <row r="11756" ht="25" customHeight="1"/>
    <row r="11757" ht="25" customHeight="1"/>
    <row r="11758" ht="25" customHeight="1"/>
    <row r="11759" ht="25" customHeight="1"/>
    <row r="11760" ht="25" customHeight="1"/>
    <row r="11761" ht="25" customHeight="1"/>
    <row r="11762" ht="25" customHeight="1"/>
    <row r="11763" ht="25" customHeight="1"/>
    <row r="11764" ht="25" customHeight="1"/>
    <row r="11765" ht="25" customHeight="1"/>
    <row r="11766" ht="25" customHeight="1"/>
    <row r="11767" ht="25" customHeight="1"/>
    <row r="11768" ht="25" customHeight="1"/>
    <row r="11769" ht="25" customHeight="1"/>
    <row r="11770" ht="25" customHeight="1"/>
    <row r="11771" ht="25" customHeight="1"/>
    <row r="11772" ht="25" customHeight="1"/>
    <row r="11773" ht="25" customHeight="1"/>
    <row r="11774" ht="25" customHeight="1"/>
    <row r="11775" ht="25" customHeight="1"/>
    <row r="11776" ht="25" customHeight="1"/>
    <row r="11777" ht="25" customHeight="1"/>
    <row r="11778" ht="25" customHeight="1"/>
    <row r="11779" ht="25" customHeight="1"/>
    <row r="11780" ht="25" customHeight="1"/>
    <row r="11781" ht="25" customHeight="1"/>
    <row r="11782" ht="25" customHeight="1"/>
    <row r="11783" ht="25" customHeight="1"/>
    <row r="11784" ht="25" customHeight="1"/>
    <row r="11785" ht="25" customHeight="1"/>
    <row r="11786" ht="25" customHeight="1"/>
    <row r="11787" ht="25" customHeight="1"/>
    <row r="11788" ht="25" customHeight="1"/>
    <row r="11789" ht="25" customHeight="1"/>
    <row r="11790" ht="25" customHeight="1"/>
    <row r="11791" ht="25" customHeight="1"/>
    <row r="11792" ht="25" customHeight="1"/>
    <row r="11793" ht="25" customHeight="1"/>
    <row r="11794" ht="25" customHeight="1"/>
    <row r="11795" ht="25" customHeight="1"/>
    <row r="11796" ht="25" customHeight="1"/>
    <row r="11797" ht="25" customHeight="1"/>
    <row r="11798" ht="25" customHeight="1"/>
    <row r="11799" ht="25" customHeight="1"/>
    <row r="11800" ht="25" customHeight="1"/>
    <row r="11801" ht="25" customHeight="1"/>
    <row r="11802" ht="25" customHeight="1"/>
    <row r="11803" ht="25" customHeight="1"/>
    <row r="11804" ht="25" customHeight="1"/>
    <row r="11805" ht="25" customHeight="1"/>
    <row r="11806" ht="25" customHeight="1"/>
    <row r="11807" ht="25" customHeight="1"/>
    <row r="11808" ht="25" customHeight="1"/>
    <row r="11809" ht="25" customHeight="1"/>
    <row r="11810" ht="25" customHeight="1"/>
    <row r="11811" ht="25" customHeight="1"/>
    <row r="11812" ht="25" customHeight="1"/>
    <row r="11813" ht="25" customHeight="1"/>
    <row r="11814" ht="25" customHeight="1"/>
    <row r="11815" ht="25" customHeight="1"/>
    <row r="11816" ht="25" customHeight="1"/>
    <row r="11817" ht="25" customHeight="1"/>
    <row r="11818" ht="25" customHeight="1"/>
    <row r="11819" ht="25" customHeight="1"/>
    <row r="11820" ht="25" customHeight="1"/>
    <row r="11821" ht="25" customHeight="1"/>
    <row r="11822" ht="25" customHeight="1"/>
    <row r="11823" ht="25" customHeight="1"/>
    <row r="11824" ht="25" customHeight="1"/>
    <row r="11825" ht="25" customHeight="1"/>
    <row r="11826" ht="25" customHeight="1"/>
    <row r="11827" ht="25" customHeight="1"/>
    <row r="11828" ht="25" customHeight="1"/>
    <row r="11829" ht="25" customHeight="1"/>
    <row r="11830" ht="25" customHeight="1"/>
    <row r="11831" ht="25" customHeight="1"/>
    <row r="11832" ht="25" customHeight="1"/>
    <row r="11833" ht="25" customHeight="1"/>
    <row r="11834" ht="25" customHeight="1"/>
    <row r="11835" ht="25" customHeight="1"/>
    <row r="11836" ht="25" customHeight="1"/>
    <row r="11837" ht="25" customHeight="1"/>
    <row r="11838" ht="25" customHeight="1"/>
    <row r="11839" ht="25" customHeight="1"/>
    <row r="11840" ht="25" customHeight="1"/>
    <row r="11841" ht="25" customHeight="1"/>
    <row r="11842" ht="25" customHeight="1"/>
    <row r="11843" ht="25" customHeight="1"/>
    <row r="11844" ht="25" customHeight="1"/>
    <row r="11845" ht="25" customHeight="1"/>
    <row r="11846" ht="25" customHeight="1"/>
    <row r="11847" ht="25" customHeight="1"/>
    <row r="11848" ht="25" customHeight="1"/>
    <row r="11849" ht="25" customHeight="1"/>
    <row r="11850" ht="25" customHeight="1"/>
    <row r="11851" ht="25" customHeight="1"/>
    <row r="11852" ht="25" customHeight="1"/>
    <row r="11853" ht="25" customHeight="1"/>
    <row r="11854" ht="25" customHeight="1"/>
    <row r="11855" ht="25" customHeight="1"/>
    <row r="11856" ht="25" customHeight="1"/>
    <row r="11857" ht="25" customHeight="1"/>
    <row r="11858" ht="25" customHeight="1"/>
    <row r="11859" ht="25" customHeight="1"/>
    <row r="11860" ht="25" customHeight="1"/>
    <row r="11861" ht="25" customHeight="1"/>
    <row r="11862" ht="25" customHeight="1"/>
    <row r="11863" ht="25" customHeight="1"/>
    <row r="11864" ht="25" customHeight="1"/>
    <row r="11865" ht="25" customHeight="1"/>
    <row r="11866" ht="25" customHeight="1"/>
    <row r="11867" ht="25" customHeight="1"/>
    <row r="11868" ht="25" customHeight="1"/>
    <row r="11869" ht="25" customHeight="1"/>
    <row r="11870" ht="25" customHeight="1"/>
    <row r="11871" ht="25" customHeight="1"/>
    <row r="11872" ht="25" customHeight="1"/>
    <row r="11873" ht="25" customHeight="1"/>
    <row r="11874" ht="25" customHeight="1"/>
    <row r="11875" ht="25" customHeight="1"/>
    <row r="11876" ht="25" customHeight="1"/>
    <row r="11877" ht="25" customHeight="1"/>
    <row r="11878" ht="25" customHeight="1"/>
    <row r="11879" ht="25" customHeight="1"/>
    <row r="11880" ht="25" customHeight="1"/>
    <row r="11881" ht="25" customHeight="1"/>
    <row r="11882" ht="25" customHeight="1"/>
    <row r="11883" ht="25" customHeight="1"/>
    <row r="11884" ht="25" customHeight="1"/>
    <row r="11885" ht="25" customHeight="1"/>
    <row r="11886" ht="25" customHeight="1"/>
    <row r="11887" ht="25" customHeight="1"/>
    <row r="11888" ht="25" customHeight="1"/>
    <row r="11889" ht="25" customHeight="1"/>
    <row r="11890" ht="25" customHeight="1"/>
    <row r="11891" ht="25" customHeight="1"/>
    <row r="11892" ht="25" customHeight="1"/>
    <row r="11893" ht="25" customHeight="1"/>
    <row r="11894" ht="25" customHeight="1"/>
    <row r="11895" ht="25" customHeight="1"/>
    <row r="11896" ht="25" customHeight="1"/>
    <row r="11897" ht="25" customHeight="1"/>
    <row r="11898" ht="25" customHeight="1"/>
    <row r="11899" ht="25" customHeight="1"/>
    <row r="11900" ht="25" customHeight="1"/>
    <row r="11901" ht="25" customHeight="1"/>
    <row r="11902" ht="25" customHeight="1"/>
    <row r="11903" ht="25" customHeight="1"/>
    <row r="11904" ht="25" customHeight="1"/>
    <row r="11905" ht="25" customHeight="1"/>
    <row r="11906" ht="25" customHeight="1"/>
    <row r="11907" ht="25" customHeight="1"/>
    <row r="11908" ht="25" customHeight="1"/>
    <row r="11909" ht="25" customHeight="1"/>
    <row r="11910" ht="25" customHeight="1"/>
    <row r="11911" ht="25" customHeight="1"/>
    <row r="11912" ht="25" customHeight="1"/>
    <row r="11913" ht="25" customHeight="1"/>
    <row r="11914" ht="25" customHeight="1"/>
    <row r="11915" ht="25" customHeight="1"/>
    <row r="11916" ht="25" customHeight="1"/>
    <row r="11917" ht="25" customHeight="1"/>
    <row r="11918" ht="25" customHeight="1"/>
    <row r="11919" ht="25" customHeight="1"/>
    <row r="11920" ht="25" customHeight="1"/>
    <row r="11921" ht="25" customHeight="1"/>
    <row r="11922" ht="25" customHeight="1"/>
    <row r="11923" ht="25" customHeight="1"/>
    <row r="11924" ht="25" customHeight="1"/>
    <row r="11925" ht="25" customHeight="1"/>
    <row r="11926" ht="25" customHeight="1"/>
    <row r="11927" ht="25" customHeight="1"/>
    <row r="11928" ht="25" customHeight="1"/>
    <row r="11929" ht="25" customHeight="1"/>
    <row r="11930" ht="25" customHeight="1"/>
    <row r="11931" ht="25" customHeight="1"/>
    <row r="11932" ht="25" customHeight="1"/>
    <row r="11933" ht="25" customHeight="1"/>
    <row r="11934" ht="25" customHeight="1"/>
    <row r="11935" ht="25" customHeight="1"/>
    <row r="11936" ht="25" customHeight="1"/>
    <row r="11937" ht="25" customHeight="1"/>
    <row r="11938" ht="25" customHeight="1"/>
    <row r="11939" ht="25" customHeight="1"/>
    <row r="11940" ht="25" customHeight="1"/>
    <row r="11941" ht="25" customHeight="1"/>
    <row r="11942" ht="25" customHeight="1"/>
    <row r="11943" ht="25" customHeight="1"/>
    <row r="11944" ht="25" customHeight="1"/>
    <row r="11945" ht="25" customHeight="1"/>
    <row r="11946" ht="25" customHeight="1"/>
    <row r="11947" ht="25" customHeight="1"/>
    <row r="11948" ht="25" customHeight="1"/>
    <row r="11949" ht="25" customHeight="1"/>
    <row r="11950" ht="25" customHeight="1"/>
    <row r="11951" ht="25" customHeight="1"/>
    <row r="11952" ht="25" customHeight="1"/>
    <row r="11953" ht="25" customHeight="1"/>
    <row r="11954" ht="25" customHeight="1"/>
    <row r="11955" ht="25" customHeight="1"/>
    <row r="11956" ht="25" customHeight="1"/>
    <row r="11957" ht="25" customHeight="1"/>
    <row r="11958" ht="25" customHeight="1"/>
    <row r="11959" ht="25" customHeight="1"/>
    <row r="11960" ht="25" customHeight="1"/>
    <row r="11961" ht="25" customHeight="1"/>
    <row r="11962" ht="25" customHeight="1"/>
    <row r="11963" ht="25" customHeight="1"/>
    <row r="11964" ht="25" customHeight="1"/>
    <row r="11965" ht="25" customHeight="1"/>
    <row r="11966" ht="25" customHeight="1"/>
    <row r="11967" ht="25" customHeight="1"/>
    <row r="11968" ht="25" customHeight="1"/>
    <row r="11969" ht="25" customHeight="1"/>
    <row r="11970" ht="25" customHeight="1"/>
    <row r="11971" ht="25" customHeight="1"/>
    <row r="11972" ht="25" customHeight="1"/>
    <row r="11973" ht="25" customHeight="1"/>
    <row r="11974" ht="25" customHeight="1"/>
    <row r="11975" ht="25" customHeight="1"/>
    <row r="11976" ht="25" customHeight="1"/>
    <row r="11977" ht="25" customHeight="1"/>
    <row r="11978" ht="25" customHeight="1"/>
    <row r="11979" ht="25" customHeight="1"/>
    <row r="11980" ht="25" customHeight="1"/>
    <row r="11981" ht="25" customHeight="1"/>
    <row r="11982" ht="25" customHeight="1"/>
    <row r="11983" ht="25" customHeight="1"/>
    <row r="11984" ht="25" customHeight="1"/>
    <row r="11985" ht="25" customHeight="1"/>
    <row r="11986" ht="25" customHeight="1"/>
    <row r="11987" ht="25" customHeight="1"/>
    <row r="11988" ht="25" customHeight="1"/>
    <row r="11989" ht="25" customHeight="1"/>
    <row r="11990" ht="25" customHeight="1"/>
    <row r="11991" ht="25" customHeight="1"/>
    <row r="11992" ht="25" customHeight="1"/>
    <row r="11993" ht="25" customHeight="1"/>
    <row r="11994" ht="25" customHeight="1"/>
    <row r="11995" ht="25" customHeight="1"/>
    <row r="11996" ht="25" customHeight="1"/>
    <row r="11997" ht="25" customHeight="1"/>
    <row r="11998" ht="25" customHeight="1"/>
    <row r="11999" ht="25" customHeight="1"/>
    <row r="12000" ht="25" customHeight="1"/>
    <row r="12001" ht="25" customHeight="1"/>
    <row r="12002" ht="25" customHeight="1"/>
    <row r="12003" ht="25" customHeight="1"/>
    <row r="12004" ht="25" customHeight="1"/>
    <row r="12005" ht="25" customHeight="1"/>
    <row r="12006" ht="25" customHeight="1"/>
    <row r="12007" ht="25" customHeight="1"/>
    <row r="12008" ht="25" customHeight="1"/>
    <row r="12009" ht="25" customHeight="1"/>
    <row r="12010" ht="25" customHeight="1"/>
    <row r="12011" ht="25" customHeight="1"/>
    <row r="12012" ht="25" customHeight="1"/>
    <row r="12013" ht="25" customHeight="1"/>
    <row r="12014" ht="25" customHeight="1"/>
    <row r="12015" ht="25" customHeight="1"/>
    <row r="12016" ht="25" customHeight="1"/>
    <row r="12017" ht="25" customHeight="1"/>
    <row r="12018" ht="25" customHeight="1"/>
    <row r="12019" ht="25" customHeight="1"/>
    <row r="12020" ht="25" customHeight="1"/>
    <row r="12021" ht="25" customHeight="1"/>
    <row r="12022" ht="25" customHeight="1"/>
    <row r="12023" ht="25" customHeight="1"/>
    <row r="12024" ht="25" customHeight="1"/>
    <row r="12025" ht="25" customHeight="1"/>
    <row r="12026" ht="25" customHeight="1"/>
    <row r="12027" ht="25" customHeight="1"/>
    <row r="12028" ht="25" customHeight="1"/>
    <row r="12029" ht="25" customHeight="1"/>
    <row r="12030" ht="25" customHeight="1"/>
    <row r="12031" ht="25" customHeight="1"/>
    <row r="12032" ht="25" customHeight="1"/>
    <row r="12033" ht="25" customHeight="1"/>
    <row r="12034" ht="25" customHeight="1"/>
    <row r="12035" ht="25" customHeight="1"/>
    <row r="12036" ht="25" customHeight="1"/>
    <row r="12037" ht="25" customHeight="1"/>
    <row r="12038" ht="25" customHeight="1"/>
    <row r="12039" ht="25" customHeight="1"/>
    <row r="12040" ht="25" customHeight="1"/>
    <row r="12041" ht="25" customHeight="1"/>
    <row r="12042" ht="25" customHeight="1"/>
    <row r="12043" ht="25" customHeight="1"/>
    <row r="12044" ht="25" customHeight="1"/>
    <row r="12045" ht="25" customHeight="1"/>
    <row r="12046" ht="25" customHeight="1"/>
    <row r="12047" ht="25" customHeight="1"/>
    <row r="12048" ht="25" customHeight="1"/>
    <row r="12049" ht="25" customHeight="1"/>
    <row r="12050" ht="25" customHeight="1"/>
    <row r="12051" ht="25" customHeight="1"/>
    <row r="12052" ht="25" customHeight="1"/>
    <row r="12053" ht="25" customHeight="1"/>
    <row r="12054" ht="25" customHeight="1"/>
    <row r="12055" ht="25" customHeight="1"/>
    <row r="12056" ht="25" customHeight="1"/>
    <row r="12057" ht="25" customHeight="1"/>
    <row r="12058" ht="25" customHeight="1"/>
    <row r="12059" ht="25" customHeight="1"/>
    <row r="12060" ht="25" customHeight="1"/>
    <row r="12061" ht="25" customHeight="1"/>
    <row r="12062" ht="25" customHeight="1"/>
    <row r="12063" ht="25" customHeight="1"/>
    <row r="12064" ht="25" customHeight="1"/>
    <row r="12065" ht="25" customHeight="1"/>
    <row r="12066" ht="25" customHeight="1"/>
    <row r="12067" ht="25" customHeight="1"/>
    <row r="12068" ht="25" customHeight="1"/>
    <row r="12069" ht="25" customHeight="1"/>
    <row r="12070" ht="25" customHeight="1"/>
    <row r="12071" ht="25" customHeight="1"/>
    <row r="12072" ht="25" customHeight="1"/>
    <row r="12073" ht="25" customHeight="1"/>
    <row r="12074" ht="25" customHeight="1"/>
    <row r="12075" ht="25" customHeight="1"/>
    <row r="12076" ht="25" customHeight="1"/>
    <row r="12077" ht="25" customHeight="1"/>
    <row r="12078" ht="25" customHeight="1"/>
    <row r="12079" ht="25" customHeight="1"/>
    <row r="12080" ht="25" customHeight="1"/>
    <row r="12081" ht="25" customHeight="1"/>
    <row r="12082" ht="25" customHeight="1"/>
    <row r="12083" ht="25" customHeight="1"/>
    <row r="12084" ht="25" customHeight="1"/>
    <row r="12085" ht="25" customHeight="1"/>
    <row r="12086" ht="25" customHeight="1"/>
    <row r="12087" ht="25" customHeight="1"/>
    <row r="12088" ht="25" customHeight="1"/>
    <row r="12089" ht="25" customHeight="1"/>
    <row r="12090" ht="25" customHeight="1"/>
    <row r="12091" ht="25" customHeight="1"/>
    <row r="12092" ht="25" customHeight="1"/>
    <row r="12093" ht="25" customHeight="1"/>
    <row r="12094" ht="25" customHeight="1"/>
    <row r="12095" ht="25" customHeight="1"/>
    <row r="12096" ht="25" customHeight="1"/>
    <row r="12097" ht="25" customHeight="1"/>
    <row r="12098" ht="25" customHeight="1"/>
    <row r="12099" ht="25" customHeight="1"/>
    <row r="12100" ht="25" customHeight="1"/>
    <row r="12101" ht="25" customHeight="1"/>
    <row r="12102" ht="25" customHeight="1"/>
    <row r="12103" ht="25" customHeight="1"/>
    <row r="12104" ht="25" customHeight="1"/>
    <row r="12105" ht="25" customHeight="1"/>
    <row r="12106" ht="25" customHeight="1"/>
    <row r="12107" ht="25" customHeight="1"/>
    <row r="12108" ht="25" customHeight="1"/>
    <row r="12109" ht="25" customHeight="1"/>
    <row r="12110" ht="25" customHeight="1"/>
    <row r="12111" ht="25" customHeight="1"/>
    <row r="12112" ht="25" customHeight="1"/>
    <row r="12113" ht="25" customHeight="1"/>
    <row r="12114" ht="25" customHeight="1"/>
    <row r="12115" ht="25" customHeight="1"/>
    <row r="12116" ht="25" customHeight="1"/>
    <row r="12117" ht="25" customHeight="1"/>
    <row r="12118" ht="25" customHeight="1"/>
    <row r="12119" ht="25" customHeight="1"/>
    <row r="12120" ht="25" customHeight="1"/>
    <row r="12121" ht="25" customHeight="1"/>
    <row r="12122" ht="25" customHeight="1"/>
    <row r="12123" ht="25" customHeight="1"/>
    <row r="12124" ht="25" customHeight="1"/>
    <row r="12125" ht="25" customHeight="1"/>
    <row r="12126" ht="25" customHeight="1"/>
    <row r="12127" ht="25" customHeight="1"/>
    <row r="12128" ht="25" customHeight="1"/>
    <row r="12129" ht="25" customHeight="1"/>
    <row r="12130" ht="25" customHeight="1"/>
    <row r="12131" ht="25" customHeight="1"/>
    <row r="12132" ht="25" customHeight="1"/>
    <row r="12133" ht="25" customHeight="1"/>
    <row r="12134" ht="25" customHeight="1"/>
    <row r="12135" ht="25" customHeight="1"/>
    <row r="12136" ht="25" customHeight="1"/>
    <row r="12137" ht="25" customHeight="1"/>
    <row r="12138" ht="25" customHeight="1"/>
    <row r="12139" ht="25" customHeight="1"/>
    <row r="12140" ht="25" customHeight="1"/>
    <row r="12141" ht="25" customHeight="1"/>
    <row r="12142" ht="25" customHeight="1"/>
    <row r="12143" ht="25" customHeight="1"/>
    <row r="12144" ht="25" customHeight="1"/>
    <row r="12145" ht="25" customHeight="1"/>
    <row r="12146" ht="25" customHeight="1"/>
    <row r="12147" ht="25" customHeight="1"/>
    <row r="12148" ht="25" customHeight="1"/>
    <row r="12149" ht="25" customHeight="1"/>
    <row r="12150" ht="25" customHeight="1"/>
    <row r="12151" ht="25" customHeight="1"/>
    <row r="12152" ht="25" customHeight="1"/>
    <row r="12153" ht="25" customHeight="1"/>
    <row r="12154" ht="25" customHeight="1"/>
    <row r="12155" ht="25" customHeight="1"/>
    <row r="12156" ht="25" customHeight="1"/>
    <row r="12157" ht="25" customHeight="1"/>
    <row r="12158" ht="25" customHeight="1"/>
    <row r="12159" ht="25" customHeight="1"/>
    <row r="12160" ht="25" customHeight="1"/>
    <row r="12161" ht="25" customHeight="1"/>
    <row r="12162" ht="25" customHeight="1"/>
    <row r="12163" ht="25" customHeight="1"/>
    <row r="12164" ht="25" customHeight="1"/>
    <row r="12165" ht="25" customHeight="1"/>
    <row r="12166" ht="25" customHeight="1"/>
    <row r="12167" ht="25" customHeight="1"/>
    <row r="12168" ht="25" customHeight="1"/>
    <row r="12169" ht="25" customHeight="1"/>
    <row r="12170" ht="25" customHeight="1"/>
    <row r="12171" ht="25" customHeight="1"/>
    <row r="12172" ht="25" customHeight="1"/>
    <row r="12173" ht="25" customHeight="1"/>
    <row r="12174" ht="25" customHeight="1"/>
    <row r="12175" ht="25" customHeight="1"/>
    <row r="12176" ht="25" customHeight="1"/>
    <row r="12177" ht="25" customHeight="1"/>
    <row r="12178" ht="25" customHeight="1"/>
    <row r="12179" ht="25" customHeight="1"/>
    <row r="12180" ht="25" customHeight="1"/>
    <row r="12181" ht="25" customHeight="1"/>
    <row r="12182" ht="25" customHeight="1"/>
    <row r="12183" ht="25" customHeight="1"/>
    <row r="12184" ht="25" customHeight="1"/>
    <row r="12185" ht="25" customHeight="1"/>
    <row r="12186" ht="25" customHeight="1"/>
    <row r="12187" ht="25" customHeight="1"/>
    <row r="12188" ht="25" customHeight="1"/>
    <row r="12189" ht="25" customHeight="1"/>
    <row r="12190" ht="25" customHeight="1"/>
    <row r="12191" ht="25" customHeight="1"/>
    <row r="12192" ht="25" customHeight="1"/>
    <row r="12193" ht="25" customHeight="1"/>
    <row r="12194" ht="25" customHeight="1"/>
    <row r="12195" ht="25" customHeight="1"/>
    <row r="12196" ht="25" customHeight="1"/>
    <row r="12197" ht="25" customHeight="1"/>
    <row r="12198" ht="25" customHeight="1"/>
    <row r="12199" ht="25" customHeight="1"/>
    <row r="12200" ht="25" customHeight="1"/>
    <row r="12201" ht="25" customHeight="1"/>
    <row r="12202" ht="25" customHeight="1"/>
    <row r="12203" ht="25" customHeight="1"/>
    <row r="12204" ht="25" customHeight="1"/>
    <row r="12205" ht="25" customHeight="1"/>
    <row r="12206" ht="25" customHeight="1"/>
    <row r="12207" ht="25" customHeight="1"/>
    <row r="12208" ht="25" customHeight="1"/>
    <row r="12209" ht="25" customHeight="1"/>
    <row r="12210" ht="25" customHeight="1"/>
    <row r="12211" ht="25" customHeight="1"/>
    <row r="12212" ht="25" customHeight="1"/>
    <row r="12213" ht="25" customHeight="1"/>
    <row r="12214" ht="25" customHeight="1"/>
    <row r="12215" ht="25" customHeight="1"/>
    <row r="12216" ht="25" customHeight="1"/>
    <row r="12217" ht="25" customHeight="1"/>
    <row r="12218" ht="25" customHeight="1"/>
    <row r="12219" ht="25" customHeight="1"/>
    <row r="12220" ht="25" customHeight="1"/>
    <row r="12221" ht="25" customHeight="1"/>
    <row r="12222" ht="25" customHeight="1"/>
    <row r="12223" ht="25" customHeight="1"/>
    <row r="12224" ht="25" customHeight="1"/>
    <row r="12225" ht="25" customHeight="1"/>
    <row r="12226" ht="25" customHeight="1"/>
    <row r="12227" ht="25" customHeight="1"/>
    <row r="12228" ht="25" customHeight="1"/>
    <row r="12229" ht="25" customHeight="1"/>
    <row r="12230" ht="25" customHeight="1"/>
    <row r="12231" ht="25" customHeight="1"/>
    <row r="12232" ht="25" customHeight="1"/>
    <row r="12233" ht="25" customHeight="1"/>
    <row r="12234" ht="25" customHeight="1"/>
    <row r="12235" ht="25" customHeight="1"/>
    <row r="12236" ht="25" customHeight="1"/>
    <row r="12237" ht="25" customHeight="1"/>
    <row r="12238" ht="25" customHeight="1"/>
    <row r="12239" ht="25" customHeight="1"/>
    <row r="12240" ht="25" customHeight="1"/>
    <row r="12241" ht="25" customHeight="1"/>
    <row r="12242" ht="25" customHeight="1"/>
    <row r="12243" ht="25" customHeight="1"/>
    <row r="12244" ht="25" customHeight="1"/>
    <row r="12245" ht="25" customHeight="1"/>
    <row r="12246" ht="25" customHeight="1"/>
    <row r="12247" ht="25" customHeight="1"/>
    <row r="12248" ht="25" customHeight="1"/>
    <row r="12249" ht="25" customHeight="1"/>
    <row r="12250" ht="25" customHeight="1"/>
    <row r="12251" ht="25" customHeight="1"/>
    <row r="12252" ht="25" customHeight="1"/>
    <row r="12253" ht="25" customHeight="1"/>
    <row r="12254" ht="25" customHeight="1"/>
    <row r="12255" ht="25" customHeight="1"/>
    <row r="12256" ht="25" customHeight="1"/>
    <row r="12257" ht="25" customHeight="1"/>
    <row r="12258" ht="25" customHeight="1"/>
    <row r="12259" ht="25" customHeight="1"/>
    <row r="12260" ht="25" customHeight="1"/>
    <row r="12261" ht="25" customHeight="1"/>
    <row r="12262" ht="25" customHeight="1"/>
    <row r="12263" ht="25" customHeight="1"/>
    <row r="12264" ht="25" customHeight="1"/>
    <row r="12265" ht="25" customHeight="1"/>
    <row r="12266" ht="25" customHeight="1"/>
    <row r="12267" ht="25" customHeight="1"/>
    <row r="12268" ht="25" customHeight="1"/>
    <row r="12269" ht="25" customHeight="1"/>
    <row r="12270" ht="25" customHeight="1"/>
    <row r="12271" ht="25" customHeight="1"/>
    <row r="12272" ht="25" customHeight="1"/>
    <row r="12273" ht="25" customHeight="1"/>
    <row r="12274" ht="25" customHeight="1"/>
    <row r="12275" ht="25" customHeight="1"/>
    <row r="12276" ht="25" customHeight="1"/>
    <row r="12277" ht="25" customHeight="1"/>
    <row r="12278" ht="25" customHeight="1"/>
    <row r="12279" ht="25" customHeight="1"/>
    <row r="12280" ht="25" customHeight="1"/>
    <row r="12281" ht="25" customHeight="1"/>
    <row r="12282" ht="25" customHeight="1"/>
    <row r="12283" ht="25" customHeight="1"/>
    <row r="12284" ht="25" customHeight="1"/>
    <row r="12285" ht="25" customHeight="1"/>
    <row r="12286" ht="25" customHeight="1"/>
    <row r="12287" ht="25" customHeight="1"/>
    <row r="12288" ht="25" customHeight="1"/>
    <row r="12289" ht="25" customHeight="1"/>
    <row r="12290" ht="25" customHeight="1"/>
    <row r="12291" ht="25" customHeight="1"/>
    <row r="12292" ht="25" customHeight="1"/>
    <row r="12293" ht="25" customHeight="1"/>
    <row r="12294" ht="25" customHeight="1"/>
    <row r="12295" ht="25" customHeight="1"/>
    <row r="12296" ht="25" customHeight="1"/>
    <row r="12297" ht="25" customHeight="1"/>
    <row r="12298" ht="25" customHeight="1"/>
    <row r="12299" ht="25" customHeight="1"/>
    <row r="12300" ht="25" customHeight="1"/>
    <row r="12301" ht="25" customHeight="1"/>
    <row r="12302" ht="25" customHeight="1"/>
    <row r="12303" ht="25" customHeight="1"/>
    <row r="12304" ht="25" customHeight="1"/>
    <row r="12305" ht="25" customHeight="1"/>
    <row r="12306" ht="25" customHeight="1"/>
    <row r="12307" ht="25" customHeight="1"/>
    <row r="12308" ht="25" customHeight="1"/>
    <row r="12309" ht="25" customHeight="1"/>
    <row r="12310" ht="25" customHeight="1"/>
    <row r="12311" ht="25" customHeight="1"/>
    <row r="12312" ht="25" customHeight="1"/>
    <row r="12313" ht="25" customHeight="1"/>
    <row r="12314" ht="25" customHeight="1"/>
    <row r="12315" ht="25" customHeight="1"/>
    <row r="12316" ht="25" customHeight="1"/>
    <row r="12317" ht="25" customHeight="1"/>
    <row r="12318" ht="25" customHeight="1"/>
    <row r="12319" ht="25" customHeight="1"/>
    <row r="12320" ht="25" customHeight="1"/>
    <row r="12321" ht="25" customHeight="1"/>
    <row r="12322" ht="25" customHeight="1"/>
    <row r="12323" ht="25" customHeight="1"/>
    <row r="12324" ht="25" customHeight="1"/>
    <row r="12325" ht="25" customHeight="1"/>
    <row r="12326" ht="25" customHeight="1"/>
    <row r="12327" ht="25" customHeight="1"/>
    <row r="12328" ht="25" customHeight="1"/>
    <row r="12329" ht="25" customHeight="1"/>
    <row r="12330" ht="25" customHeight="1"/>
    <row r="12331" ht="25" customHeight="1"/>
    <row r="12332" ht="25" customHeight="1"/>
    <row r="12333" ht="25" customHeight="1"/>
    <row r="12334" ht="25" customHeight="1"/>
    <row r="12335" ht="25" customHeight="1"/>
    <row r="12336" ht="25" customHeight="1"/>
    <row r="12337" ht="25" customHeight="1"/>
    <row r="12338" ht="25" customHeight="1"/>
    <row r="12339" ht="25" customHeight="1"/>
    <row r="12340" ht="25" customHeight="1"/>
    <row r="12341" ht="25" customHeight="1"/>
    <row r="12342" ht="25" customHeight="1"/>
    <row r="12343" ht="25" customHeight="1"/>
    <row r="12344" ht="25" customHeight="1"/>
    <row r="12345" ht="25" customHeight="1"/>
    <row r="12346" ht="25" customHeight="1"/>
    <row r="12347" ht="25" customHeight="1"/>
    <row r="12348" ht="25" customHeight="1"/>
    <row r="12349" ht="25" customHeight="1"/>
    <row r="12350" ht="25" customHeight="1"/>
    <row r="12351" ht="25" customHeight="1"/>
    <row r="12352" ht="25" customHeight="1"/>
    <row r="12353" ht="25" customHeight="1"/>
    <row r="12354" ht="25" customHeight="1"/>
    <row r="12355" ht="25" customHeight="1"/>
    <row r="12356" ht="25" customHeight="1"/>
    <row r="12357" ht="25" customHeight="1"/>
    <row r="12358" ht="25" customHeight="1"/>
    <row r="12359" ht="25" customHeight="1"/>
    <row r="12360" ht="25" customHeight="1"/>
    <row r="12361" ht="25" customHeight="1"/>
    <row r="12362" ht="25" customHeight="1"/>
    <row r="12363" ht="25" customHeight="1"/>
    <row r="12364" ht="25" customHeight="1"/>
    <row r="12365" ht="25" customHeight="1"/>
    <row r="12366" ht="25" customHeight="1"/>
    <row r="12367" ht="25" customHeight="1"/>
    <row r="12368" ht="25" customHeight="1"/>
    <row r="12369" ht="25" customHeight="1"/>
    <row r="12370" ht="25" customHeight="1"/>
    <row r="12371" ht="25" customHeight="1"/>
    <row r="12372" ht="25" customHeight="1"/>
    <row r="12373" ht="25" customHeight="1"/>
    <row r="12374" ht="25" customHeight="1"/>
    <row r="12375" ht="25" customHeight="1"/>
    <row r="12376" ht="25" customHeight="1"/>
    <row r="12377" ht="25" customHeight="1"/>
    <row r="12378" ht="25" customHeight="1"/>
    <row r="12379" ht="25" customHeight="1"/>
    <row r="12380" ht="25" customHeight="1"/>
    <row r="12381" ht="25" customHeight="1"/>
    <row r="12382" ht="25" customHeight="1"/>
    <row r="12383" ht="25" customHeight="1"/>
    <row r="12384" ht="25" customHeight="1"/>
    <row r="12385" ht="25" customHeight="1"/>
    <row r="12386" ht="25" customHeight="1"/>
    <row r="12387" ht="25" customHeight="1"/>
    <row r="12388" ht="25" customHeight="1"/>
    <row r="12389" ht="25" customHeight="1"/>
    <row r="12390" ht="25" customHeight="1"/>
    <row r="12391" ht="25" customHeight="1"/>
    <row r="12392" ht="25" customHeight="1"/>
    <row r="12393" ht="25" customHeight="1"/>
    <row r="12394" ht="25" customHeight="1"/>
    <row r="12395" ht="25" customHeight="1"/>
    <row r="12396" ht="25" customHeight="1"/>
    <row r="12397" ht="25" customHeight="1"/>
    <row r="12398" ht="25" customHeight="1"/>
    <row r="12399" ht="25" customHeight="1"/>
    <row r="12400" ht="25" customHeight="1"/>
    <row r="12401" ht="25" customHeight="1"/>
    <row r="12402" ht="25" customHeight="1"/>
    <row r="12403" ht="25" customHeight="1"/>
    <row r="12404" ht="25" customHeight="1"/>
    <row r="12405" ht="25" customHeight="1"/>
    <row r="12406" ht="25" customHeight="1"/>
    <row r="12407" ht="25" customHeight="1"/>
    <row r="12408" ht="25" customHeight="1"/>
    <row r="12409" ht="25" customHeight="1"/>
    <row r="12410" ht="25" customHeight="1"/>
    <row r="12411" ht="25" customHeight="1"/>
    <row r="12412" ht="25" customHeight="1"/>
    <row r="12413" ht="25" customHeight="1"/>
    <row r="12414" ht="25" customHeight="1"/>
    <row r="12415" ht="25" customHeight="1"/>
    <row r="12416" ht="25" customHeight="1"/>
    <row r="12417" ht="25" customHeight="1"/>
    <row r="12418" ht="25" customHeight="1"/>
    <row r="12419" ht="25" customHeight="1"/>
    <row r="12420" ht="25" customHeight="1"/>
    <row r="12421" ht="25" customHeight="1"/>
    <row r="12422" ht="25" customHeight="1"/>
    <row r="12423" ht="25" customHeight="1"/>
    <row r="12424" ht="25" customHeight="1"/>
    <row r="12425" ht="25" customHeight="1"/>
    <row r="12426" ht="25" customHeight="1"/>
    <row r="12427" ht="25" customHeight="1"/>
    <row r="12428" ht="25" customHeight="1"/>
    <row r="12429" ht="25" customHeight="1"/>
    <row r="12430" ht="25" customHeight="1"/>
    <row r="12431" ht="25" customHeight="1"/>
    <row r="12432" ht="25" customHeight="1"/>
    <row r="12433" ht="25" customHeight="1"/>
    <row r="12434" ht="25" customHeight="1"/>
    <row r="12435" ht="25" customHeight="1"/>
    <row r="12436" ht="25" customHeight="1"/>
    <row r="12437" ht="25" customHeight="1"/>
    <row r="12438" ht="25" customHeight="1"/>
    <row r="12439" ht="25" customHeight="1"/>
    <row r="12440" ht="25" customHeight="1"/>
    <row r="12441" ht="25" customHeight="1"/>
    <row r="12442" ht="25" customHeight="1"/>
    <row r="12443" ht="25" customHeight="1"/>
    <row r="12444" ht="25" customHeight="1"/>
    <row r="12445" ht="25" customHeight="1"/>
    <row r="12446" ht="25" customHeight="1"/>
    <row r="12447" ht="25" customHeight="1"/>
    <row r="12448" ht="25" customHeight="1"/>
    <row r="12449" ht="25" customHeight="1"/>
    <row r="12450" ht="25" customHeight="1"/>
    <row r="12451" ht="25" customHeight="1"/>
    <row r="12452" ht="25" customHeight="1"/>
    <row r="12453" ht="25" customHeight="1"/>
    <row r="12454" ht="25" customHeight="1"/>
    <row r="12455" ht="25" customHeight="1"/>
    <row r="12456" ht="25" customHeight="1"/>
    <row r="12457" ht="25" customHeight="1"/>
    <row r="12458" ht="25" customHeight="1"/>
    <row r="12459" ht="25" customHeight="1"/>
    <row r="12460" ht="25" customHeight="1"/>
    <row r="12461" ht="25" customHeight="1"/>
    <row r="12462" ht="25" customHeight="1"/>
    <row r="12463" ht="25" customHeight="1"/>
    <row r="12464" ht="25" customHeight="1"/>
    <row r="12465" ht="25" customHeight="1"/>
    <row r="12466" ht="25" customHeight="1"/>
    <row r="12467" ht="25" customHeight="1"/>
    <row r="12468" ht="25" customHeight="1"/>
    <row r="12469" ht="25" customHeight="1"/>
    <row r="12470" ht="25" customHeight="1"/>
    <row r="12471" ht="25" customHeight="1"/>
    <row r="12472" ht="25" customHeight="1"/>
    <row r="12473" ht="25" customHeight="1"/>
    <row r="12474" ht="25" customHeight="1"/>
    <row r="12475" ht="25" customHeight="1"/>
    <row r="12476" ht="25" customHeight="1"/>
    <row r="12477" ht="25" customHeight="1"/>
    <row r="12478" ht="25" customHeight="1"/>
    <row r="12479" ht="25" customHeight="1"/>
    <row r="12480" ht="25" customHeight="1"/>
    <row r="12481" ht="25" customHeight="1"/>
    <row r="12482" ht="25" customHeight="1"/>
    <row r="12483" ht="25" customHeight="1"/>
    <row r="12484" ht="25" customHeight="1"/>
    <row r="12485" ht="25" customHeight="1"/>
    <row r="12486" ht="25" customHeight="1"/>
    <row r="12487" ht="25" customHeight="1"/>
    <row r="12488" ht="25" customHeight="1"/>
    <row r="12489" ht="25" customHeight="1"/>
    <row r="12490" ht="25" customHeight="1"/>
    <row r="12491" ht="25" customHeight="1"/>
    <row r="12492" ht="25" customHeight="1"/>
    <row r="12493" ht="25" customHeight="1"/>
    <row r="12494" ht="25" customHeight="1"/>
    <row r="12495" ht="25" customHeight="1"/>
    <row r="12496" ht="25" customHeight="1"/>
    <row r="12497" ht="25" customHeight="1"/>
    <row r="12498" ht="25" customHeight="1"/>
    <row r="12499" ht="25" customHeight="1"/>
    <row r="12500" ht="25" customHeight="1"/>
    <row r="12501" ht="25" customHeight="1"/>
    <row r="12502" ht="25" customHeight="1"/>
    <row r="12503" ht="25" customHeight="1"/>
    <row r="12504" ht="25" customHeight="1"/>
    <row r="12505" ht="25" customHeight="1"/>
    <row r="12506" ht="25" customHeight="1"/>
    <row r="12507" ht="25" customHeight="1"/>
    <row r="12508" ht="25" customHeight="1"/>
    <row r="12509" ht="25" customHeight="1"/>
    <row r="12510" ht="25" customHeight="1"/>
    <row r="12511" ht="25" customHeight="1"/>
    <row r="12512" ht="25" customHeight="1"/>
    <row r="12513" ht="25" customHeight="1"/>
    <row r="12514" ht="25" customHeight="1"/>
    <row r="12515" ht="25" customHeight="1"/>
    <row r="12516" ht="25" customHeight="1"/>
    <row r="12517" ht="25" customHeight="1"/>
    <row r="12518" ht="25" customHeight="1"/>
    <row r="12519" ht="25" customHeight="1"/>
    <row r="12520" ht="25" customHeight="1"/>
    <row r="12521" ht="25" customHeight="1"/>
    <row r="12522" ht="25" customHeight="1"/>
    <row r="12523" ht="25" customHeight="1"/>
    <row r="12524" ht="25" customHeight="1"/>
    <row r="12525" ht="25" customHeight="1"/>
    <row r="12526" ht="25" customHeight="1"/>
    <row r="12527" ht="25" customHeight="1"/>
    <row r="12528" ht="25" customHeight="1"/>
    <row r="12529" ht="25" customHeight="1"/>
    <row r="12530" ht="25" customHeight="1"/>
    <row r="12531" ht="25" customHeight="1"/>
    <row r="12532" ht="25" customHeight="1"/>
    <row r="12533" ht="25" customHeight="1"/>
    <row r="12534" ht="25" customHeight="1"/>
    <row r="12535" ht="25" customHeight="1"/>
    <row r="12536" ht="25" customHeight="1"/>
    <row r="12537" ht="25" customHeight="1"/>
    <row r="12538" ht="25" customHeight="1"/>
    <row r="12539" ht="25" customHeight="1"/>
    <row r="12540" ht="25" customHeight="1"/>
    <row r="12541" ht="25" customHeight="1"/>
    <row r="12542" ht="25" customHeight="1"/>
    <row r="12543" ht="25" customHeight="1"/>
    <row r="12544" ht="25" customHeight="1"/>
    <row r="12545" ht="25" customHeight="1"/>
    <row r="12546" ht="25" customHeight="1"/>
    <row r="12547" ht="25" customHeight="1"/>
    <row r="12548" ht="25" customHeight="1"/>
    <row r="12549" ht="25" customHeight="1"/>
    <row r="12550" ht="25" customHeight="1"/>
    <row r="12551" ht="25" customHeight="1"/>
    <row r="12552" ht="25" customHeight="1"/>
    <row r="12553" ht="25" customHeight="1"/>
    <row r="12554" ht="25" customHeight="1"/>
    <row r="12555" ht="25" customHeight="1"/>
    <row r="12556" ht="25" customHeight="1"/>
    <row r="12557" ht="25" customHeight="1"/>
    <row r="12558" ht="25" customHeight="1"/>
    <row r="12559" ht="25" customHeight="1"/>
    <row r="12560" ht="25" customHeight="1"/>
    <row r="12561" ht="25" customHeight="1"/>
    <row r="12562" ht="25" customHeight="1"/>
    <row r="12563" ht="25" customHeight="1"/>
    <row r="12564" ht="25" customHeight="1"/>
    <row r="12565" ht="25" customHeight="1"/>
    <row r="12566" ht="25" customHeight="1"/>
    <row r="12567" ht="25" customHeight="1"/>
    <row r="12568" ht="25" customHeight="1"/>
    <row r="12569" ht="25" customHeight="1"/>
    <row r="12570" ht="25" customHeight="1"/>
    <row r="12571" ht="25" customHeight="1"/>
    <row r="12572" ht="25" customHeight="1"/>
    <row r="12573" ht="25" customHeight="1"/>
    <row r="12574" ht="25" customHeight="1"/>
    <row r="12575" ht="25" customHeight="1"/>
    <row r="12576" ht="25" customHeight="1"/>
    <row r="12577" ht="25" customHeight="1"/>
    <row r="12578" ht="25" customHeight="1"/>
    <row r="12579" ht="25" customHeight="1"/>
    <row r="12580" ht="25" customHeight="1"/>
    <row r="12581" ht="25" customHeight="1"/>
    <row r="12582" ht="25" customHeight="1"/>
    <row r="12583" ht="25" customHeight="1"/>
    <row r="12584" ht="25" customHeight="1"/>
    <row r="12585" ht="25" customHeight="1"/>
    <row r="12586" ht="25" customHeight="1"/>
    <row r="12587" ht="25" customHeight="1"/>
    <row r="12588" ht="25" customHeight="1"/>
    <row r="12589" ht="25" customHeight="1"/>
    <row r="12590" ht="25" customHeight="1"/>
    <row r="12591" ht="25" customHeight="1"/>
    <row r="12592" ht="25" customHeight="1"/>
    <row r="12593" ht="25" customHeight="1"/>
    <row r="12594" ht="25" customHeight="1"/>
    <row r="12595" ht="25" customHeight="1"/>
    <row r="12596" ht="25" customHeight="1"/>
    <row r="12597" ht="25" customHeight="1"/>
    <row r="12598" ht="25" customHeight="1"/>
    <row r="12599" ht="25" customHeight="1"/>
    <row r="12600" ht="25" customHeight="1"/>
    <row r="12601" ht="25" customHeight="1"/>
    <row r="12602" ht="25" customHeight="1"/>
    <row r="12603" ht="25" customHeight="1"/>
    <row r="12604" ht="25" customHeight="1"/>
    <row r="12605" ht="25" customHeight="1"/>
    <row r="12606" ht="25" customHeight="1"/>
    <row r="12607" ht="25" customHeight="1"/>
    <row r="12608" ht="25" customHeight="1"/>
    <row r="12609" ht="25" customHeight="1"/>
    <row r="12610" ht="25" customHeight="1"/>
    <row r="12611" ht="25" customHeight="1"/>
    <row r="12612" ht="25" customHeight="1"/>
    <row r="12613" ht="25" customHeight="1"/>
    <row r="12614" ht="25" customHeight="1"/>
    <row r="12615" ht="25" customHeight="1"/>
    <row r="12616" ht="25" customHeight="1"/>
    <row r="12617" ht="25" customHeight="1"/>
    <row r="12618" ht="25" customHeight="1"/>
    <row r="12619" ht="25" customHeight="1"/>
    <row r="12620" ht="25" customHeight="1"/>
    <row r="12621" ht="25" customHeight="1"/>
    <row r="12622" ht="25" customHeight="1"/>
    <row r="12623" ht="25" customHeight="1"/>
    <row r="12624" ht="25" customHeight="1"/>
    <row r="12625" ht="25" customHeight="1"/>
    <row r="12626" ht="25" customHeight="1"/>
    <row r="12627" ht="25" customHeight="1"/>
    <row r="12628" ht="25" customHeight="1"/>
    <row r="12629" ht="25" customHeight="1"/>
    <row r="12630" ht="25" customHeight="1"/>
    <row r="12631" ht="25" customHeight="1"/>
    <row r="12632" ht="25" customHeight="1"/>
    <row r="12633" ht="25" customHeight="1"/>
    <row r="12634" ht="25" customHeight="1"/>
    <row r="12635" ht="25" customHeight="1"/>
    <row r="12636" ht="25" customHeight="1"/>
    <row r="12637" ht="25" customHeight="1"/>
    <row r="12638" ht="25" customHeight="1"/>
    <row r="12639" ht="25" customHeight="1"/>
    <row r="12640" ht="25" customHeight="1"/>
    <row r="12641" ht="25" customHeight="1"/>
    <row r="12642" ht="25" customHeight="1"/>
    <row r="12643" ht="25" customHeight="1"/>
    <row r="12644" ht="25" customHeight="1"/>
    <row r="12645" ht="25" customHeight="1"/>
    <row r="12646" ht="25" customHeight="1"/>
    <row r="12647" ht="25" customHeight="1"/>
    <row r="12648" ht="25" customHeight="1"/>
    <row r="12649" ht="25" customHeight="1"/>
    <row r="12650" ht="25" customHeight="1"/>
    <row r="12651" ht="25" customHeight="1"/>
    <row r="12652" ht="25" customHeight="1"/>
    <row r="12653" ht="25" customHeight="1"/>
    <row r="12654" ht="25" customHeight="1"/>
    <row r="12655" ht="25" customHeight="1"/>
    <row r="12656" ht="25" customHeight="1"/>
    <row r="12657" ht="25" customHeight="1"/>
    <row r="12658" ht="25" customHeight="1"/>
    <row r="12659" ht="25" customHeight="1"/>
    <row r="12660" ht="25" customHeight="1"/>
    <row r="12661" ht="25" customHeight="1"/>
    <row r="12662" ht="25" customHeight="1"/>
    <row r="12663" ht="25" customHeight="1"/>
    <row r="12664" ht="25" customHeight="1"/>
    <row r="12665" ht="25" customHeight="1"/>
    <row r="12666" ht="25" customHeight="1"/>
    <row r="12667" ht="25" customHeight="1"/>
    <row r="12668" ht="25" customHeight="1"/>
    <row r="12669" ht="25" customHeight="1"/>
    <row r="12670" ht="25" customHeight="1"/>
    <row r="12671" ht="25" customHeight="1"/>
    <row r="12672" ht="25" customHeight="1"/>
    <row r="12673" ht="25" customHeight="1"/>
    <row r="12674" ht="25" customHeight="1"/>
    <row r="12675" ht="25" customHeight="1"/>
    <row r="12676" ht="25" customHeight="1"/>
    <row r="12677" ht="25" customHeight="1"/>
    <row r="12678" ht="25" customHeight="1"/>
    <row r="12679" ht="25" customHeight="1"/>
    <row r="12680" ht="25" customHeight="1"/>
    <row r="12681" ht="25" customHeight="1"/>
    <row r="12682" ht="25" customHeight="1"/>
    <row r="12683" ht="25" customHeight="1"/>
    <row r="12684" ht="25" customHeight="1"/>
    <row r="12685" ht="25" customHeight="1"/>
    <row r="12686" ht="25" customHeight="1"/>
    <row r="12687" ht="25" customHeight="1"/>
    <row r="12688" ht="25" customHeight="1"/>
    <row r="12689" ht="25" customHeight="1"/>
    <row r="12690" ht="25" customHeight="1"/>
    <row r="12691" ht="25" customHeight="1"/>
    <row r="12692" ht="25" customHeight="1"/>
    <row r="12693" ht="25" customHeight="1"/>
    <row r="12694" ht="25" customHeight="1"/>
    <row r="12695" ht="25" customHeight="1"/>
    <row r="12696" ht="25" customHeight="1"/>
    <row r="12697" ht="25" customHeight="1"/>
    <row r="12698" ht="25" customHeight="1"/>
    <row r="12699" ht="25" customHeight="1"/>
    <row r="12700" ht="25" customHeight="1"/>
    <row r="12701" ht="25" customHeight="1"/>
    <row r="12702" ht="25" customHeight="1"/>
    <row r="12703" ht="25" customHeight="1"/>
    <row r="12704" ht="25" customHeight="1"/>
    <row r="12705" ht="25" customHeight="1"/>
    <row r="12706" ht="25" customHeight="1"/>
    <row r="12707" ht="25" customHeight="1"/>
    <row r="12708" ht="25" customHeight="1"/>
    <row r="12709" ht="25" customHeight="1"/>
    <row r="12710" ht="25" customHeight="1"/>
    <row r="12711" ht="25" customHeight="1"/>
    <row r="12712" ht="25" customHeight="1"/>
    <row r="12713" ht="25" customHeight="1"/>
    <row r="12714" ht="25" customHeight="1"/>
    <row r="12715" ht="25" customHeight="1"/>
    <row r="12716" ht="25" customHeight="1"/>
    <row r="12717" ht="25" customHeight="1"/>
    <row r="12718" ht="25" customHeight="1"/>
    <row r="12719" ht="25" customHeight="1"/>
    <row r="12720" ht="25" customHeight="1"/>
    <row r="12721" ht="25" customHeight="1"/>
    <row r="12722" ht="25" customHeight="1"/>
    <row r="12723" ht="25" customHeight="1"/>
    <row r="12724" ht="25" customHeight="1"/>
    <row r="12725" ht="25" customHeight="1"/>
    <row r="12726" ht="25" customHeight="1"/>
    <row r="12727" ht="25" customHeight="1"/>
    <row r="12728" ht="25" customHeight="1"/>
    <row r="12729" ht="25" customHeight="1"/>
    <row r="12730" ht="25" customHeight="1"/>
    <row r="12731" ht="25" customHeight="1"/>
    <row r="12732" ht="25" customHeight="1"/>
    <row r="12733" ht="25" customHeight="1"/>
    <row r="12734" ht="25" customHeight="1"/>
    <row r="12735" ht="25" customHeight="1"/>
    <row r="12736" ht="25" customHeight="1"/>
    <row r="12737" ht="25" customHeight="1"/>
    <row r="12738" ht="25" customHeight="1"/>
    <row r="12739" ht="25" customHeight="1"/>
    <row r="12740" ht="25" customHeight="1"/>
    <row r="12741" ht="25" customHeight="1"/>
    <row r="12742" ht="25" customHeight="1"/>
    <row r="12743" ht="25" customHeight="1"/>
    <row r="12744" ht="25" customHeight="1"/>
    <row r="12745" ht="25" customHeight="1"/>
    <row r="12746" ht="25" customHeight="1"/>
    <row r="12747" ht="25" customHeight="1"/>
    <row r="12748" ht="25" customHeight="1"/>
    <row r="12749" ht="25" customHeight="1"/>
    <row r="12750" ht="25" customHeight="1"/>
    <row r="12751" ht="25" customHeight="1"/>
    <row r="12752" ht="25" customHeight="1"/>
    <row r="12753" ht="25" customHeight="1"/>
    <row r="12754" ht="25" customHeight="1"/>
    <row r="12755" ht="25" customHeight="1"/>
    <row r="12756" ht="25" customHeight="1"/>
    <row r="12757" ht="25" customHeight="1"/>
    <row r="12758" ht="25" customHeight="1"/>
    <row r="12759" ht="25" customHeight="1"/>
    <row r="12760" ht="25" customHeight="1"/>
    <row r="12761" ht="25" customHeight="1"/>
    <row r="12762" ht="25" customHeight="1"/>
    <row r="12763" ht="25" customHeight="1"/>
    <row r="12764" ht="25" customHeight="1"/>
    <row r="12765" ht="25" customHeight="1"/>
    <row r="12766" ht="25" customHeight="1"/>
    <row r="12767" ht="25" customHeight="1"/>
    <row r="12768" ht="25" customHeight="1"/>
    <row r="12769" ht="25" customHeight="1"/>
    <row r="12770" ht="25" customHeight="1"/>
    <row r="12771" ht="25" customHeight="1"/>
    <row r="12772" ht="25" customHeight="1"/>
    <row r="12773" ht="25" customHeight="1"/>
    <row r="12774" ht="25" customHeight="1"/>
    <row r="12775" ht="25" customHeight="1"/>
    <row r="12776" ht="25" customHeight="1"/>
    <row r="12777" ht="25" customHeight="1"/>
    <row r="12778" ht="25" customHeight="1"/>
    <row r="12779" ht="25" customHeight="1"/>
    <row r="12780" ht="25" customHeight="1"/>
    <row r="12781" ht="25" customHeight="1"/>
    <row r="12782" ht="25" customHeight="1"/>
    <row r="12783" ht="25" customHeight="1"/>
    <row r="12784" ht="25" customHeight="1"/>
    <row r="12785" ht="25" customHeight="1"/>
    <row r="12786" ht="25" customHeight="1"/>
    <row r="12787" ht="25" customHeight="1"/>
    <row r="12788" ht="25" customHeight="1"/>
    <row r="12789" ht="25" customHeight="1"/>
    <row r="12790" ht="25" customHeight="1"/>
    <row r="12791" ht="25" customHeight="1"/>
    <row r="12792" ht="25" customHeight="1"/>
    <row r="12793" ht="25" customHeight="1"/>
    <row r="12794" ht="25" customHeight="1"/>
    <row r="12795" ht="25" customHeight="1"/>
    <row r="12796" ht="25" customHeight="1"/>
    <row r="12797" ht="25" customHeight="1"/>
    <row r="12798" ht="25" customHeight="1"/>
    <row r="12799" ht="25" customHeight="1"/>
    <row r="12800" ht="25" customHeight="1"/>
    <row r="12801" ht="25" customHeight="1"/>
    <row r="12802" ht="25" customHeight="1"/>
    <row r="12803" ht="25" customHeight="1"/>
    <row r="12804" ht="25" customHeight="1"/>
    <row r="12805" ht="25" customHeight="1"/>
    <row r="12806" ht="25" customHeight="1"/>
    <row r="12807" ht="25" customHeight="1"/>
    <row r="12808" ht="25" customHeight="1"/>
    <row r="12809" ht="25" customHeight="1"/>
    <row r="12810" ht="25" customHeight="1"/>
    <row r="12811" ht="25" customHeight="1"/>
    <row r="12812" ht="25" customHeight="1"/>
    <row r="12813" ht="25" customHeight="1"/>
    <row r="12814" ht="25" customHeight="1"/>
    <row r="12815" ht="25" customHeight="1"/>
    <row r="12816" ht="25" customHeight="1"/>
    <row r="12817" ht="25" customHeight="1"/>
    <row r="12818" ht="25" customHeight="1"/>
    <row r="12819" ht="25" customHeight="1"/>
    <row r="12820" ht="25" customHeight="1"/>
    <row r="12821" ht="25" customHeight="1"/>
    <row r="12822" ht="25" customHeight="1"/>
    <row r="12823" ht="25" customHeight="1"/>
    <row r="12824" ht="25" customHeight="1"/>
    <row r="12825" ht="25" customHeight="1"/>
    <row r="12826" ht="25" customHeight="1"/>
    <row r="12827" ht="25" customHeight="1"/>
    <row r="12828" ht="25" customHeight="1"/>
    <row r="12829" ht="25" customHeight="1"/>
    <row r="12830" ht="25" customHeight="1"/>
    <row r="12831" ht="25" customHeight="1"/>
    <row r="12832" ht="25" customHeight="1"/>
    <row r="12833" ht="25" customHeight="1"/>
    <row r="12834" ht="25" customHeight="1"/>
    <row r="12835" ht="25" customHeight="1"/>
    <row r="12836" ht="25" customHeight="1"/>
    <row r="12837" ht="25" customHeight="1"/>
    <row r="12838" ht="25" customHeight="1"/>
    <row r="12839" ht="25" customHeight="1"/>
    <row r="12840" ht="25" customHeight="1"/>
    <row r="12841" ht="25" customHeight="1"/>
    <row r="12842" ht="25" customHeight="1"/>
    <row r="12843" ht="25" customHeight="1"/>
    <row r="12844" ht="25" customHeight="1"/>
    <row r="12845" ht="25" customHeight="1"/>
    <row r="12846" ht="25" customHeight="1"/>
    <row r="12847" ht="25" customHeight="1"/>
    <row r="12848" ht="25" customHeight="1"/>
    <row r="12849" ht="25" customHeight="1"/>
    <row r="12850" ht="25" customHeight="1"/>
    <row r="12851" ht="25" customHeight="1"/>
    <row r="12852" ht="25" customHeight="1"/>
    <row r="12853" ht="25" customHeight="1"/>
    <row r="12854" ht="25" customHeight="1"/>
    <row r="12855" ht="25" customHeight="1"/>
    <row r="12856" ht="25" customHeight="1"/>
    <row r="12857" ht="25" customHeight="1"/>
    <row r="12858" ht="25" customHeight="1"/>
    <row r="12859" ht="25" customHeight="1"/>
    <row r="12860" ht="25" customHeight="1"/>
    <row r="12861" ht="25" customHeight="1"/>
    <row r="12862" ht="25" customHeight="1"/>
    <row r="12863" ht="25" customHeight="1"/>
    <row r="12864" ht="25" customHeight="1"/>
    <row r="12865" ht="25" customHeight="1"/>
    <row r="12866" ht="25" customHeight="1"/>
    <row r="12867" ht="25" customHeight="1"/>
    <row r="12868" ht="25" customHeight="1"/>
    <row r="12869" ht="25" customHeight="1"/>
    <row r="12870" ht="25" customHeight="1"/>
    <row r="12871" ht="25" customHeight="1"/>
    <row r="12872" ht="25" customHeight="1"/>
    <row r="12873" ht="25" customHeight="1"/>
    <row r="12874" ht="25" customHeight="1"/>
    <row r="12875" ht="25" customHeight="1"/>
    <row r="12876" ht="25" customHeight="1"/>
    <row r="12877" ht="25" customHeight="1"/>
    <row r="12878" ht="25" customHeight="1"/>
    <row r="12879" ht="25" customHeight="1"/>
    <row r="12880" ht="25" customHeight="1"/>
    <row r="12881" ht="25" customHeight="1"/>
    <row r="12882" ht="25" customHeight="1"/>
    <row r="12883" ht="25" customHeight="1"/>
    <row r="12884" ht="25" customHeight="1"/>
    <row r="12885" ht="25" customHeight="1"/>
    <row r="12886" ht="25" customHeight="1"/>
    <row r="12887" ht="25" customHeight="1"/>
    <row r="12888" ht="25" customHeight="1"/>
    <row r="12889" ht="25" customHeight="1"/>
    <row r="12890" ht="25" customHeight="1"/>
    <row r="12891" ht="25" customHeight="1"/>
    <row r="12892" ht="25" customHeight="1"/>
    <row r="12893" ht="25" customHeight="1"/>
    <row r="12894" ht="25" customHeight="1"/>
    <row r="12895" ht="25" customHeight="1"/>
    <row r="12896" ht="25" customHeight="1"/>
    <row r="12897" ht="25" customHeight="1"/>
    <row r="12898" ht="25" customHeight="1"/>
    <row r="12899" ht="25" customHeight="1"/>
    <row r="12900" ht="25" customHeight="1"/>
    <row r="12901" ht="25" customHeight="1"/>
    <row r="12902" ht="25" customHeight="1"/>
    <row r="12903" ht="25" customHeight="1"/>
    <row r="12904" ht="25" customHeight="1"/>
    <row r="12905" ht="25" customHeight="1"/>
    <row r="12906" ht="25" customHeight="1"/>
    <row r="12907" ht="25" customHeight="1"/>
    <row r="12908" ht="25" customHeight="1"/>
    <row r="12909" ht="25" customHeight="1"/>
    <row r="12910" ht="25" customHeight="1"/>
    <row r="12911" ht="25" customHeight="1"/>
    <row r="12912" ht="25" customHeight="1"/>
    <row r="12913" ht="25" customHeight="1"/>
    <row r="12914" ht="25" customHeight="1"/>
    <row r="12915" ht="25" customHeight="1"/>
    <row r="12916" ht="25" customHeight="1"/>
    <row r="12917" ht="25" customHeight="1"/>
    <row r="12918" ht="25" customHeight="1"/>
    <row r="12919" ht="25" customHeight="1"/>
    <row r="12920" ht="25" customHeight="1"/>
    <row r="12921" ht="25" customHeight="1"/>
    <row r="12922" ht="25" customHeight="1"/>
    <row r="12923" ht="25" customHeight="1"/>
    <row r="12924" ht="25" customHeight="1"/>
    <row r="12925" ht="25" customHeight="1"/>
    <row r="12926" ht="25" customHeight="1"/>
    <row r="12927" ht="25" customHeight="1"/>
    <row r="12928" ht="25" customHeight="1"/>
    <row r="12929" ht="25" customHeight="1"/>
    <row r="12930" ht="25" customHeight="1"/>
    <row r="12931" ht="25" customHeight="1"/>
    <row r="12932" ht="25" customHeight="1"/>
    <row r="12933" ht="25" customHeight="1"/>
    <row r="12934" ht="25" customHeight="1"/>
    <row r="12935" ht="25" customHeight="1"/>
    <row r="12936" ht="25" customHeight="1"/>
    <row r="12937" ht="25" customHeight="1"/>
    <row r="12938" ht="25" customHeight="1"/>
    <row r="12939" ht="25" customHeight="1"/>
    <row r="12940" ht="25" customHeight="1"/>
    <row r="12941" ht="25" customHeight="1"/>
    <row r="12942" ht="25" customHeight="1"/>
    <row r="12943" ht="25" customHeight="1"/>
    <row r="12944" ht="25" customHeight="1"/>
    <row r="12945" ht="25" customHeight="1"/>
    <row r="12946" ht="25" customHeight="1"/>
    <row r="12947" ht="25" customHeight="1"/>
    <row r="12948" ht="25" customHeight="1"/>
    <row r="12949" ht="25" customHeight="1"/>
    <row r="12950" ht="25" customHeight="1"/>
    <row r="12951" ht="25" customHeight="1"/>
    <row r="12952" ht="25" customHeight="1"/>
    <row r="12953" ht="25" customHeight="1"/>
    <row r="12954" ht="25" customHeight="1"/>
    <row r="12955" ht="25" customHeight="1"/>
    <row r="12956" ht="25" customHeight="1"/>
    <row r="12957" ht="25" customHeight="1"/>
    <row r="12958" ht="25" customHeight="1"/>
    <row r="12959" ht="25" customHeight="1"/>
    <row r="12960" ht="25" customHeight="1"/>
    <row r="12961" ht="25" customHeight="1"/>
    <row r="12962" ht="25" customHeight="1"/>
    <row r="12963" ht="25" customHeight="1"/>
    <row r="12964" ht="25" customHeight="1"/>
    <row r="12965" ht="25" customHeight="1"/>
    <row r="12966" ht="25" customHeight="1"/>
    <row r="12967" ht="25" customHeight="1"/>
    <row r="12968" ht="25" customHeight="1"/>
    <row r="12969" ht="25" customHeight="1"/>
    <row r="12970" ht="25" customHeight="1"/>
    <row r="12971" ht="25" customHeight="1"/>
    <row r="12972" ht="25" customHeight="1"/>
    <row r="12973" ht="25" customHeight="1"/>
    <row r="12974" ht="25" customHeight="1"/>
    <row r="12975" ht="25" customHeight="1"/>
    <row r="12976" ht="25" customHeight="1"/>
    <row r="12977" ht="25" customHeight="1"/>
    <row r="12978" ht="25" customHeight="1"/>
    <row r="12979" ht="25" customHeight="1"/>
    <row r="12980" ht="25" customHeight="1"/>
    <row r="12981" ht="25" customHeight="1"/>
    <row r="12982" ht="25" customHeight="1"/>
    <row r="12983" ht="25" customHeight="1"/>
    <row r="12984" ht="25" customHeight="1"/>
    <row r="12985" ht="25" customHeight="1"/>
    <row r="12986" ht="25" customHeight="1"/>
    <row r="12987" ht="25" customHeight="1"/>
    <row r="12988" ht="25" customHeight="1"/>
    <row r="12989" ht="25" customHeight="1"/>
    <row r="12990" ht="25" customHeight="1"/>
    <row r="12991" ht="25" customHeight="1"/>
    <row r="12992" ht="25" customHeight="1"/>
    <row r="12993" ht="25" customHeight="1"/>
    <row r="12994" ht="25" customHeight="1"/>
    <row r="12995" ht="25" customHeight="1"/>
    <row r="12996" ht="25" customHeight="1"/>
    <row r="12997" ht="25" customHeight="1"/>
    <row r="12998" ht="25" customHeight="1"/>
    <row r="12999" ht="25" customHeight="1"/>
    <row r="13000" ht="25" customHeight="1"/>
    <row r="13001" ht="25" customHeight="1"/>
    <row r="13002" ht="25" customHeight="1"/>
    <row r="13003" ht="25" customHeight="1"/>
    <row r="13004" ht="25" customHeight="1"/>
    <row r="13005" ht="25" customHeight="1"/>
    <row r="13006" ht="25" customHeight="1"/>
    <row r="13007" ht="25" customHeight="1"/>
    <row r="13008" ht="25" customHeight="1"/>
    <row r="13009" ht="25" customHeight="1"/>
    <row r="13010" ht="25" customHeight="1"/>
    <row r="13011" ht="25" customHeight="1"/>
    <row r="13012" ht="25" customHeight="1"/>
    <row r="13013" ht="25" customHeight="1"/>
    <row r="13014" ht="25" customHeight="1"/>
    <row r="13015" ht="25" customHeight="1"/>
    <row r="13016" ht="25" customHeight="1"/>
    <row r="13017" ht="25" customHeight="1"/>
    <row r="13018" ht="25" customHeight="1"/>
    <row r="13019" ht="25" customHeight="1"/>
    <row r="13020" ht="25" customHeight="1"/>
    <row r="13021" ht="25" customHeight="1"/>
    <row r="13022" ht="25" customHeight="1"/>
    <row r="13023" ht="25" customHeight="1"/>
    <row r="13024" ht="25" customHeight="1"/>
    <row r="13025" ht="25" customHeight="1"/>
    <row r="13026" ht="25" customHeight="1"/>
    <row r="13027" ht="25" customHeight="1"/>
    <row r="13028" ht="25" customHeight="1"/>
    <row r="13029" ht="25" customHeight="1"/>
    <row r="13030" ht="25" customHeight="1"/>
    <row r="13031" ht="25" customHeight="1"/>
    <row r="13032" ht="25" customHeight="1"/>
    <row r="13033" ht="25" customHeight="1"/>
    <row r="13034" ht="25" customHeight="1"/>
    <row r="13035" ht="25" customHeight="1"/>
    <row r="13036" ht="25" customHeight="1"/>
    <row r="13037" ht="25" customHeight="1"/>
    <row r="13038" ht="25" customHeight="1"/>
    <row r="13039" ht="25" customHeight="1"/>
    <row r="13040" ht="25" customHeight="1"/>
    <row r="13041" ht="25" customHeight="1"/>
    <row r="13042" ht="25" customHeight="1"/>
    <row r="13043" ht="25" customHeight="1"/>
    <row r="13044" ht="25" customHeight="1"/>
    <row r="13045" ht="25" customHeight="1"/>
    <row r="13046" ht="25" customHeight="1"/>
    <row r="13047" ht="25" customHeight="1"/>
    <row r="13048" ht="25" customHeight="1"/>
    <row r="13049" ht="25" customHeight="1"/>
    <row r="13050" ht="25" customHeight="1"/>
    <row r="13051" ht="25" customHeight="1"/>
    <row r="13052" ht="25" customHeight="1"/>
    <row r="13053" ht="25" customHeight="1"/>
    <row r="13054" ht="25" customHeight="1"/>
    <row r="13055" ht="25" customHeight="1"/>
    <row r="13056" ht="25" customHeight="1"/>
    <row r="13057" ht="25" customHeight="1"/>
    <row r="13058" ht="25" customHeight="1"/>
    <row r="13059" ht="25" customHeight="1"/>
    <row r="13060" ht="25" customHeight="1"/>
    <row r="13061" ht="25" customHeight="1"/>
    <row r="13062" ht="25" customHeight="1"/>
    <row r="13063" ht="25" customHeight="1"/>
    <row r="13064" ht="25" customHeight="1"/>
    <row r="13065" ht="25" customHeight="1"/>
    <row r="13066" ht="25" customHeight="1"/>
    <row r="13067" ht="25" customHeight="1"/>
    <row r="13068" ht="25" customHeight="1"/>
    <row r="13069" ht="25" customHeight="1"/>
    <row r="13070" ht="25" customHeight="1"/>
    <row r="13071" ht="25" customHeight="1"/>
    <row r="13072" ht="25" customHeight="1"/>
    <row r="13073" ht="25" customHeight="1"/>
    <row r="13074" ht="25" customHeight="1"/>
    <row r="13075" ht="25" customHeight="1"/>
    <row r="13076" ht="25" customHeight="1"/>
    <row r="13077" ht="25" customHeight="1"/>
    <row r="13078" ht="25" customHeight="1"/>
    <row r="13079" ht="25" customHeight="1"/>
    <row r="13080" ht="25" customHeight="1"/>
    <row r="13081" ht="25" customHeight="1"/>
    <row r="13082" ht="25" customHeight="1"/>
    <row r="13083" ht="25" customHeight="1"/>
    <row r="13084" ht="25" customHeight="1"/>
    <row r="13085" ht="25" customHeight="1"/>
    <row r="13086" ht="25" customHeight="1"/>
    <row r="13087" ht="25" customHeight="1"/>
    <row r="13088" ht="25" customHeight="1"/>
    <row r="13089" ht="25" customHeight="1"/>
    <row r="13090" ht="25" customHeight="1"/>
    <row r="13091" ht="25" customHeight="1"/>
    <row r="13092" ht="25" customHeight="1"/>
    <row r="13093" ht="25" customHeight="1"/>
    <row r="13094" ht="25" customHeight="1"/>
    <row r="13095" ht="25" customHeight="1"/>
    <row r="13096" ht="25" customHeight="1"/>
    <row r="13097" ht="25" customHeight="1"/>
    <row r="13098" ht="25" customHeight="1"/>
    <row r="13099" ht="25" customHeight="1"/>
    <row r="13100" ht="25" customHeight="1"/>
    <row r="13101" ht="25" customHeight="1"/>
    <row r="13102" ht="25" customHeight="1"/>
    <row r="13103" ht="25" customHeight="1"/>
    <row r="13104" ht="25" customHeight="1"/>
    <row r="13105" ht="25" customHeight="1"/>
    <row r="13106" ht="25" customHeight="1"/>
    <row r="13107" ht="25" customHeight="1"/>
    <row r="13108" ht="25" customHeight="1"/>
    <row r="13109" ht="25" customHeight="1"/>
    <row r="13110" ht="25" customHeight="1"/>
    <row r="13111" ht="25" customHeight="1"/>
    <row r="13112" ht="25" customHeight="1"/>
    <row r="13113" ht="25" customHeight="1"/>
    <row r="13114" ht="25" customHeight="1"/>
    <row r="13115" ht="25" customHeight="1"/>
    <row r="13116" ht="25" customHeight="1"/>
    <row r="13117" ht="25" customHeight="1"/>
    <row r="13118" ht="25" customHeight="1"/>
    <row r="13119" ht="25" customHeight="1"/>
    <row r="13120" ht="25" customHeight="1"/>
    <row r="13121" ht="25" customHeight="1"/>
    <row r="13122" ht="25" customHeight="1"/>
    <row r="13123" ht="25" customHeight="1"/>
    <row r="13124" ht="25" customHeight="1"/>
    <row r="13125" ht="25" customHeight="1"/>
    <row r="13126" ht="25" customHeight="1"/>
    <row r="13127" ht="25" customHeight="1"/>
    <row r="13128" ht="25" customHeight="1"/>
    <row r="13129" ht="25" customHeight="1"/>
    <row r="13130" ht="25" customHeight="1"/>
    <row r="13131" ht="25" customHeight="1"/>
    <row r="13132" ht="25" customHeight="1"/>
    <row r="13133" ht="25" customHeight="1"/>
    <row r="13134" ht="25" customHeight="1"/>
    <row r="13135" ht="25" customHeight="1"/>
    <row r="13136" ht="25" customHeight="1"/>
    <row r="13137" ht="25" customHeight="1"/>
    <row r="13138" ht="25" customHeight="1"/>
    <row r="13139" ht="25" customHeight="1"/>
    <row r="13140" ht="25" customHeight="1"/>
    <row r="13141" ht="25" customHeight="1"/>
    <row r="13142" ht="25" customHeight="1"/>
    <row r="13143" ht="25" customHeight="1"/>
    <row r="13144" ht="25" customHeight="1"/>
    <row r="13145" ht="25" customHeight="1"/>
    <row r="13146" ht="25" customHeight="1"/>
    <row r="13147" ht="25" customHeight="1"/>
    <row r="13148" ht="25" customHeight="1"/>
    <row r="13149" ht="25" customHeight="1"/>
    <row r="13150" ht="25" customHeight="1"/>
    <row r="13151" ht="25" customHeight="1"/>
    <row r="13152" ht="25" customHeight="1"/>
    <row r="13153" ht="25" customHeight="1"/>
    <row r="13154" ht="25" customHeight="1"/>
    <row r="13155" ht="25" customHeight="1"/>
    <row r="13156" ht="25" customHeight="1"/>
    <row r="13157" ht="25" customHeight="1"/>
    <row r="13158" ht="25" customHeight="1"/>
    <row r="13159" ht="25" customHeight="1"/>
    <row r="13160" ht="25" customHeight="1"/>
    <row r="13161" ht="25" customHeight="1"/>
    <row r="13162" ht="25" customHeight="1"/>
    <row r="13163" ht="25" customHeight="1"/>
    <row r="13164" ht="25" customHeight="1"/>
    <row r="13165" ht="25" customHeight="1"/>
    <row r="13166" ht="25" customHeight="1"/>
    <row r="13167" ht="25" customHeight="1"/>
    <row r="13168" ht="25" customHeight="1"/>
    <row r="13169" ht="25" customHeight="1"/>
    <row r="13170" ht="25" customHeight="1"/>
    <row r="13171" ht="25" customHeight="1"/>
    <row r="13172" ht="25" customHeight="1"/>
    <row r="13173" ht="25" customHeight="1"/>
    <row r="13174" ht="25" customHeight="1"/>
    <row r="13175" ht="25" customHeight="1"/>
    <row r="13176" ht="25" customHeight="1"/>
    <row r="13177" ht="25" customHeight="1"/>
    <row r="13178" ht="25" customHeight="1"/>
    <row r="13179" ht="25" customHeight="1"/>
    <row r="13180" ht="25" customHeight="1"/>
    <row r="13181" ht="25" customHeight="1"/>
    <row r="13182" ht="25" customHeight="1"/>
    <row r="13183" ht="25" customHeight="1"/>
    <row r="13184" ht="25" customHeight="1"/>
    <row r="13185" ht="25" customHeight="1"/>
    <row r="13186" ht="25" customHeight="1"/>
    <row r="13187" ht="25" customHeight="1"/>
    <row r="13188" ht="25" customHeight="1"/>
    <row r="13189" ht="25" customHeight="1"/>
    <row r="13190" ht="25" customHeight="1"/>
    <row r="13191" ht="25" customHeight="1"/>
    <row r="13192" ht="25" customHeight="1"/>
    <row r="13193" ht="25" customHeight="1"/>
    <row r="13194" ht="25" customHeight="1"/>
    <row r="13195" ht="25" customHeight="1"/>
    <row r="13196" ht="25" customHeight="1"/>
    <row r="13197" ht="25" customHeight="1"/>
    <row r="13198" ht="25" customHeight="1"/>
    <row r="13199" ht="25" customHeight="1"/>
    <row r="13200" ht="25" customHeight="1"/>
    <row r="13201" ht="25" customHeight="1"/>
    <row r="13202" ht="25" customHeight="1"/>
    <row r="13203" ht="25" customHeight="1"/>
    <row r="13204" ht="25" customHeight="1"/>
    <row r="13205" ht="25" customHeight="1"/>
    <row r="13206" ht="25" customHeight="1"/>
    <row r="13207" ht="25" customHeight="1"/>
    <row r="13208" ht="25" customHeight="1"/>
    <row r="13209" ht="25" customHeight="1"/>
    <row r="13210" ht="25" customHeight="1"/>
    <row r="13211" ht="25" customHeight="1"/>
    <row r="13212" ht="25" customHeight="1"/>
    <row r="13213" ht="25" customHeight="1"/>
    <row r="13214" ht="25" customHeight="1"/>
    <row r="13215" ht="25" customHeight="1"/>
    <row r="13216" ht="25" customHeight="1"/>
    <row r="13217" ht="25" customHeight="1"/>
    <row r="13218" ht="25" customHeight="1"/>
    <row r="13219" ht="25" customHeight="1"/>
    <row r="13220" ht="25" customHeight="1"/>
    <row r="13221" ht="25" customHeight="1"/>
    <row r="13222" ht="25" customHeight="1"/>
    <row r="13223" ht="25" customHeight="1"/>
    <row r="13224" ht="25" customHeight="1"/>
    <row r="13225" ht="25" customHeight="1"/>
    <row r="13226" ht="25" customHeight="1"/>
    <row r="13227" ht="25" customHeight="1"/>
    <row r="13228" ht="25" customHeight="1"/>
    <row r="13229" ht="25" customHeight="1"/>
    <row r="13230" ht="25" customHeight="1"/>
    <row r="13231" ht="25" customHeight="1"/>
    <row r="13232" ht="25" customHeight="1"/>
    <row r="13233" ht="25" customHeight="1"/>
    <row r="13234" ht="25" customHeight="1"/>
    <row r="13235" ht="25" customHeight="1"/>
    <row r="13236" ht="25" customHeight="1"/>
    <row r="13237" ht="25" customHeight="1"/>
    <row r="13238" ht="25" customHeight="1"/>
    <row r="13239" ht="25" customHeight="1"/>
    <row r="13240" ht="25" customHeight="1"/>
    <row r="13241" ht="25" customHeight="1"/>
    <row r="13242" ht="25" customHeight="1"/>
    <row r="13243" ht="25" customHeight="1"/>
    <row r="13244" ht="25" customHeight="1"/>
    <row r="13245" ht="25" customHeight="1"/>
    <row r="13246" ht="25" customHeight="1"/>
    <row r="13247" ht="25" customHeight="1"/>
    <row r="13248" ht="25" customHeight="1"/>
    <row r="13249" ht="25" customHeight="1"/>
    <row r="13250" ht="25" customHeight="1"/>
    <row r="13251" ht="25" customHeight="1"/>
    <row r="13252" ht="25" customHeight="1"/>
    <row r="13253" ht="25" customHeight="1"/>
    <row r="13254" ht="25" customHeight="1"/>
    <row r="13255" ht="25" customHeight="1"/>
    <row r="13256" ht="25" customHeight="1"/>
    <row r="13257" ht="25" customHeight="1"/>
    <row r="13258" ht="25" customHeight="1"/>
    <row r="13259" ht="25" customHeight="1"/>
    <row r="13260" ht="25" customHeight="1"/>
    <row r="13261" ht="25" customHeight="1"/>
    <row r="13262" ht="25" customHeight="1"/>
    <row r="13263" ht="25" customHeight="1"/>
    <row r="13264" ht="25" customHeight="1"/>
    <row r="13265" ht="25" customHeight="1"/>
    <row r="13266" ht="25" customHeight="1"/>
    <row r="13267" ht="25" customHeight="1"/>
    <row r="13268" ht="25" customHeight="1"/>
    <row r="13269" ht="25" customHeight="1"/>
    <row r="13270" ht="25" customHeight="1"/>
    <row r="13271" ht="25" customHeight="1"/>
    <row r="13272" ht="25" customHeight="1"/>
    <row r="13273" ht="25" customHeight="1"/>
    <row r="13274" ht="25" customHeight="1"/>
    <row r="13275" ht="25" customHeight="1"/>
    <row r="13276" ht="25" customHeight="1"/>
    <row r="13277" ht="25" customHeight="1"/>
    <row r="13278" ht="25" customHeight="1"/>
    <row r="13279" ht="25" customHeight="1"/>
    <row r="13280" ht="25" customHeight="1"/>
    <row r="13281" ht="25" customHeight="1"/>
    <row r="13282" ht="25" customHeight="1"/>
    <row r="13283" ht="25" customHeight="1"/>
    <row r="13284" ht="25" customHeight="1"/>
    <row r="13285" ht="25" customHeight="1"/>
    <row r="13286" ht="25" customHeight="1"/>
    <row r="13287" ht="25" customHeight="1"/>
    <row r="13288" ht="25" customHeight="1"/>
    <row r="13289" ht="25" customHeight="1"/>
    <row r="13290" ht="25" customHeight="1"/>
    <row r="13291" ht="25" customHeight="1"/>
    <row r="13292" ht="25" customHeight="1"/>
    <row r="13293" ht="25" customHeight="1"/>
    <row r="13294" ht="25" customHeight="1"/>
    <row r="13295" ht="25" customHeight="1"/>
    <row r="13296" ht="25" customHeight="1"/>
    <row r="13297" ht="25" customHeight="1"/>
    <row r="13298" ht="25" customHeight="1"/>
    <row r="13299" ht="25" customHeight="1"/>
    <row r="13300" ht="25" customHeight="1"/>
    <row r="13301" ht="25" customHeight="1"/>
    <row r="13302" ht="25" customHeight="1"/>
    <row r="13303" ht="25" customHeight="1"/>
    <row r="13304" ht="25" customHeight="1"/>
    <row r="13305" ht="25" customHeight="1"/>
    <row r="13306" ht="25" customHeight="1"/>
    <row r="13307" ht="25" customHeight="1"/>
    <row r="13308" ht="25" customHeight="1"/>
    <row r="13309" ht="25" customHeight="1"/>
    <row r="13310" ht="25" customHeight="1"/>
    <row r="13311" ht="25" customHeight="1"/>
    <row r="13312" ht="25" customHeight="1"/>
    <row r="13313" ht="25" customHeight="1"/>
    <row r="13314" ht="25" customHeight="1"/>
    <row r="13315" ht="25" customHeight="1"/>
    <row r="13316" ht="25" customHeight="1"/>
    <row r="13317" ht="25" customHeight="1"/>
    <row r="13318" ht="25" customHeight="1"/>
    <row r="13319" ht="25" customHeight="1"/>
    <row r="13320" ht="25" customHeight="1"/>
    <row r="13321" ht="25" customHeight="1"/>
    <row r="13322" ht="25" customHeight="1"/>
    <row r="13323" ht="25" customHeight="1"/>
    <row r="13324" ht="25" customHeight="1"/>
    <row r="13325" ht="25" customHeight="1"/>
    <row r="13326" ht="25" customHeight="1"/>
    <row r="13327" ht="25" customHeight="1"/>
    <row r="13328" ht="25" customHeight="1"/>
    <row r="13329" ht="25" customHeight="1"/>
    <row r="13330" ht="25" customHeight="1"/>
    <row r="13331" ht="25" customHeight="1"/>
    <row r="13332" ht="25" customHeight="1"/>
    <row r="13333" ht="25" customHeight="1"/>
    <row r="13334" ht="25" customHeight="1"/>
    <row r="13335" ht="25" customHeight="1"/>
    <row r="13336" ht="25" customHeight="1"/>
    <row r="13337" ht="25" customHeight="1"/>
    <row r="13338" ht="25" customHeight="1"/>
    <row r="13339" ht="25" customHeight="1"/>
    <row r="13340" ht="25" customHeight="1"/>
    <row r="13341" ht="25" customHeight="1"/>
    <row r="13342" ht="25" customHeight="1"/>
    <row r="13343" ht="25" customHeight="1"/>
    <row r="13344" ht="25" customHeight="1"/>
    <row r="13345" ht="25" customHeight="1"/>
    <row r="13346" ht="25" customHeight="1"/>
    <row r="13347" ht="25" customHeight="1"/>
    <row r="13348" ht="25" customHeight="1"/>
    <row r="13349" ht="25" customHeight="1"/>
    <row r="13350" ht="25" customHeight="1"/>
    <row r="13351" ht="25" customHeight="1"/>
    <row r="13352" ht="25" customHeight="1"/>
    <row r="13353" ht="25" customHeight="1"/>
    <row r="13354" ht="25" customHeight="1"/>
    <row r="13355" ht="25" customHeight="1"/>
    <row r="13356" ht="25" customHeight="1"/>
    <row r="13357" ht="25" customHeight="1"/>
    <row r="13358" ht="25" customHeight="1"/>
    <row r="13359" ht="25" customHeight="1"/>
    <row r="13360" ht="25" customHeight="1"/>
    <row r="13361" ht="25" customHeight="1"/>
    <row r="13362" ht="25" customHeight="1"/>
    <row r="13363" ht="25" customHeight="1"/>
    <row r="13364" ht="25" customHeight="1"/>
    <row r="13365" ht="25" customHeight="1"/>
    <row r="13366" ht="25" customHeight="1"/>
    <row r="13367" ht="25" customHeight="1"/>
    <row r="13368" ht="25" customHeight="1"/>
    <row r="13369" ht="25" customHeight="1"/>
    <row r="13370" ht="25" customHeight="1"/>
    <row r="13371" ht="25" customHeight="1"/>
    <row r="13372" ht="25" customHeight="1"/>
    <row r="13373" ht="25" customHeight="1"/>
    <row r="13374" ht="25" customHeight="1"/>
    <row r="13375" ht="25" customHeight="1"/>
    <row r="13376" ht="25" customHeight="1"/>
    <row r="13377" ht="25" customHeight="1"/>
    <row r="13378" ht="25" customHeight="1"/>
    <row r="13379" ht="25" customHeight="1"/>
    <row r="13380" ht="25" customHeight="1"/>
    <row r="13381" ht="25" customHeight="1"/>
    <row r="13382" ht="25" customHeight="1"/>
    <row r="13383" ht="25" customHeight="1"/>
    <row r="13384" ht="25" customHeight="1"/>
    <row r="13385" ht="25" customHeight="1"/>
    <row r="13386" ht="25" customHeight="1"/>
    <row r="13387" ht="25" customHeight="1"/>
    <row r="13388" ht="25" customHeight="1"/>
    <row r="13389" ht="25" customHeight="1"/>
    <row r="13390" ht="25" customHeight="1"/>
    <row r="13391" ht="25" customHeight="1"/>
    <row r="13392" ht="25" customHeight="1"/>
    <row r="13393" ht="25" customHeight="1"/>
    <row r="13394" ht="25" customHeight="1"/>
    <row r="13395" ht="25" customHeight="1"/>
    <row r="13396" ht="25" customHeight="1"/>
    <row r="13397" ht="25" customHeight="1"/>
    <row r="13398" ht="25" customHeight="1"/>
    <row r="13399" ht="25" customHeight="1"/>
    <row r="13400" ht="25" customHeight="1"/>
    <row r="13401" ht="25" customHeight="1"/>
    <row r="13402" ht="25" customHeight="1"/>
    <row r="13403" ht="25" customHeight="1"/>
    <row r="13404" ht="25" customHeight="1"/>
    <row r="13405" ht="25" customHeight="1"/>
    <row r="13406" ht="25" customHeight="1"/>
    <row r="13407" ht="25" customHeight="1"/>
    <row r="13408" ht="25" customHeight="1"/>
    <row r="13409" ht="25" customHeight="1"/>
    <row r="13410" ht="25" customHeight="1"/>
    <row r="13411" ht="25" customHeight="1"/>
    <row r="13412" ht="25" customHeight="1"/>
    <row r="13413" ht="25" customHeight="1"/>
    <row r="13414" ht="25" customHeight="1"/>
    <row r="13415" ht="25" customHeight="1"/>
    <row r="13416" ht="25" customHeight="1"/>
    <row r="13417" ht="25" customHeight="1"/>
    <row r="13418" ht="25" customHeight="1"/>
    <row r="13419" ht="25" customHeight="1"/>
    <row r="13420" ht="25" customHeight="1"/>
    <row r="13421" ht="25" customHeight="1"/>
    <row r="13422" ht="25" customHeight="1"/>
    <row r="13423" ht="25" customHeight="1"/>
    <row r="13424" ht="25" customHeight="1"/>
    <row r="13425" ht="25" customHeight="1"/>
    <row r="13426" ht="25" customHeight="1"/>
    <row r="13427" ht="25" customHeight="1"/>
    <row r="13428" ht="25" customHeight="1"/>
    <row r="13429" ht="25" customHeight="1"/>
    <row r="13430" ht="25" customHeight="1"/>
    <row r="13431" ht="25" customHeight="1"/>
    <row r="13432" ht="25" customHeight="1"/>
    <row r="13433" ht="25" customHeight="1"/>
    <row r="13434" ht="25" customHeight="1"/>
    <row r="13435" ht="25" customHeight="1"/>
    <row r="13436" ht="25" customHeight="1"/>
    <row r="13437" ht="25" customHeight="1"/>
    <row r="13438" ht="25" customHeight="1"/>
    <row r="13439" ht="25" customHeight="1"/>
    <row r="13440" ht="25" customHeight="1"/>
    <row r="13441" ht="25" customHeight="1"/>
    <row r="13442" ht="25" customHeight="1"/>
    <row r="13443" ht="25" customHeight="1"/>
    <row r="13444" ht="25" customHeight="1"/>
    <row r="13445" ht="25" customHeight="1"/>
    <row r="13446" ht="25" customHeight="1"/>
    <row r="13447" ht="25" customHeight="1"/>
    <row r="13448" ht="25" customHeight="1"/>
    <row r="13449" ht="25" customHeight="1"/>
    <row r="13450" ht="25" customHeight="1"/>
    <row r="13451" ht="25" customHeight="1"/>
    <row r="13452" ht="25" customHeight="1"/>
    <row r="13453" ht="25" customHeight="1"/>
    <row r="13454" ht="25" customHeight="1"/>
    <row r="13455" ht="25" customHeight="1"/>
    <row r="13456" ht="25" customHeight="1"/>
    <row r="13457" ht="25" customHeight="1"/>
    <row r="13458" ht="25" customHeight="1"/>
    <row r="13459" ht="25" customHeight="1"/>
    <row r="13460" ht="25" customHeight="1"/>
    <row r="13461" ht="25" customHeight="1"/>
    <row r="13462" ht="25" customHeight="1"/>
    <row r="13463" ht="25" customHeight="1"/>
    <row r="13464" ht="25" customHeight="1"/>
    <row r="13465" ht="25" customHeight="1"/>
    <row r="13466" ht="25" customHeight="1"/>
    <row r="13467" ht="25" customHeight="1"/>
    <row r="13468" ht="25" customHeight="1"/>
    <row r="13469" ht="25" customHeight="1"/>
    <row r="13470" ht="25" customHeight="1"/>
    <row r="13471" ht="25" customHeight="1"/>
    <row r="13472" ht="25" customHeight="1"/>
    <row r="13473" ht="25" customHeight="1"/>
    <row r="13474" ht="25" customHeight="1"/>
    <row r="13475" ht="25" customHeight="1"/>
    <row r="13476" ht="25" customHeight="1"/>
    <row r="13477" ht="25" customHeight="1"/>
    <row r="13478" ht="25" customHeight="1"/>
    <row r="13479" ht="25" customHeight="1"/>
    <row r="13480" ht="25" customHeight="1"/>
    <row r="13481" ht="25" customHeight="1"/>
    <row r="13482" ht="25" customHeight="1"/>
    <row r="13483" ht="25" customHeight="1"/>
    <row r="13484" ht="25" customHeight="1"/>
    <row r="13485" ht="25" customHeight="1"/>
    <row r="13486" ht="25" customHeight="1"/>
    <row r="13487" ht="25" customHeight="1"/>
    <row r="13488" ht="25" customHeight="1"/>
    <row r="13489" ht="25" customHeight="1"/>
    <row r="13490" ht="25" customHeight="1"/>
    <row r="13491" ht="25" customHeight="1"/>
    <row r="13492" ht="25" customHeight="1"/>
    <row r="13493" ht="25" customHeight="1"/>
    <row r="13494" ht="25" customHeight="1"/>
    <row r="13495" ht="25" customHeight="1"/>
    <row r="13496" ht="25" customHeight="1"/>
    <row r="13497" ht="25" customHeight="1"/>
    <row r="13498" ht="25" customHeight="1"/>
    <row r="13499" ht="25" customHeight="1"/>
    <row r="13500" ht="25" customHeight="1"/>
    <row r="13501" ht="25" customHeight="1"/>
    <row r="13502" ht="25" customHeight="1"/>
    <row r="13503" ht="25" customHeight="1"/>
    <row r="13504" ht="25" customHeight="1"/>
    <row r="13505" ht="25" customHeight="1"/>
    <row r="13506" ht="25" customHeight="1"/>
    <row r="13507" ht="25" customHeight="1"/>
    <row r="13508" ht="25" customHeight="1"/>
    <row r="13509" ht="25" customHeight="1"/>
    <row r="13510" ht="25" customHeight="1"/>
    <row r="13511" ht="25" customHeight="1"/>
    <row r="13512" ht="25" customHeight="1"/>
    <row r="13513" ht="25" customHeight="1"/>
    <row r="13514" ht="25" customHeight="1"/>
    <row r="13515" ht="25" customHeight="1"/>
    <row r="13516" ht="25" customHeight="1"/>
    <row r="13517" ht="25" customHeight="1"/>
    <row r="13518" ht="25" customHeight="1"/>
    <row r="13519" ht="25" customHeight="1"/>
    <row r="13520" ht="25" customHeight="1"/>
    <row r="13521" ht="25" customHeight="1"/>
    <row r="13522" ht="25" customHeight="1"/>
    <row r="13523" ht="25" customHeight="1"/>
    <row r="13524" ht="25" customHeight="1"/>
    <row r="13525" ht="25" customHeight="1"/>
    <row r="13526" ht="25" customHeight="1"/>
    <row r="13527" ht="25" customHeight="1"/>
    <row r="13528" ht="25" customHeight="1"/>
    <row r="13529" ht="25" customHeight="1"/>
    <row r="13530" ht="25" customHeight="1"/>
    <row r="13531" ht="25" customHeight="1"/>
    <row r="13532" ht="25" customHeight="1"/>
    <row r="13533" ht="25" customHeight="1"/>
    <row r="13534" ht="25" customHeight="1"/>
    <row r="13535" ht="25" customHeight="1"/>
    <row r="13536" ht="25" customHeight="1"/>
    <row r="13537" ht="25" customHeight="1"/>
    <row r="13538" ht="25" customHeight="1"/>
    <row r="13539" ht="25" customHeight="1"/>
    <row r="13540" ht="25" customHeight="1"/>
    <row r="13541" ht="25" customHeight="1"/>
    <row r="13542" ht="25" customHeight="1"/>
    <row r="13543" ht="25" customHeight="1"/>
    <row r="13544" ht="25" customHeight="1"/>
    <row r="13545" ht="25" customHeight="1"/>
    <row r="13546" ht="25" customHeight="1"/>
    <row r="13547" ht="25" customHeight="1"/>
    <row r="13548" ht="25" customHeight="1"/>
    <row r="13549" ht="25" customHeight="1"/>
    <row r="13550" ht="25" customHeight="1"/>
    <row r="13551" ht="25" customHeight="1"/>
    <row r="13552" ht="25" customHeight="1"/>
    <row r="13553" ht="25" customHeight="1"/>
    <row r="13554" ht="25" customHeight="1"/>
    <row r="13555" ht="25" customHeight="1"/>
    <row r="13556" ht="25" customHeight="1"/>
    <row r="13557" ht="25" customHeight="1"/>
    <row r="13558" ht="25" customHeight="1"/>
    <row r="13559" ht="25" customHeight="1"/>
    <row r="13560" ht="25" customHeight="1"/>
    <row r="13561" ht="25" customHeight="1"/>
    <row r="13562" ht="25" customHeight="1"/>
    <row r="13563" ht="25" customHeight="1"/>
    <row r="13564" ht="25" customHeight="1"/>
    <row r="13565" ht="25" customHeight="1"/>
    <row r="13566" ht="25" customHeight="1"/>
    <row r="13567" ht="25" customHeight="1"/>
    <row r="13568" ht="25" customHeight="1"/>
    <row r="13569" ht="25" customHeight="1"/>
    <row r="13570" ht="25" customHeight="1"/>
    <row r="13571" ht="25" customHeight="1"/>
    <row r="13572" ht="25" customHeight="1"/>
    <row r="13573" ht="25" customHeight="1"/>
    <row r="13574" ht="25" customHeight="1"/>
    <row r="13575" ht="25" customHeight="1"/>
    <row r="13576" ht="25" customHeight="1"/>
    <row r="13577" ht="25" customHeight="1"/>
    <row r="13578" ht="25" customHeight="1"/>
    <row r="13579" ht="25" customHeight="1"/>
    <row r="13580" ht="25" customHeight="1"/>
    <row r="13581" ht="25" customHeight="1"/>
    <row r="13582" ht="25" customHeight="1"/>
    <row r="13583" ht="25" customHeight="1"/>
    <row r="13584" ht="25" customHeight="1"/>
    <row r="13585" ht="25" customHeight="1"/>
    <row r="13586" ht="25" customHeight="1"/>
    <row r="13587" ht="25" customHeight="1"/>
    <row r="13588" ht="25" customHeight="1"/>
    <row r="13589" ht="25" customHeight="1"/>
    <row r="13590" ht="25" customHeight="1"/>
    <row r="13591" ht="25" customHeight="1"/>
    <row r="13592" ht="25" customHeight="1"/>
    <row r="13593" ht="25" customHeight="1"/>
    <row r="13594" ht="25" customHeight="1"/>
    <row r="13595" ht="25" customHeight="1"/>
    <row r="13596" ht="25" customHeight="1"/>
    <row r="13597" ht="25" customHeight="1"/>
    <row r="13598" ht="25" customHeight="1"/>
    <row r="13599" ht="25" customHeight="1"/>
    <row r="13600" ht="25" customHeight="1"/>
    <row r="13601" ht="25" customHeight="1"/>
    <row r="13602" ht="25" customHeight="1"/>
    <row r="13603" ht="25" customHeight="1"/>
    <row r="13604" ht="25" customHeight="1"/>
    <row r="13605" ht="25" customHeight="1"/>
    <row r="13606" ht="25" customHeight="1"/>
    <row r="13607" ht="25" customHeight="1"/>
    <row r="13608" ht="25" customHeight="1"/>
    <row r="13609" ht="25" customHeight="1"/>
    <row r="13610" ht="25" customHeight="1"/>
    <row r="13611" ht="25" customHeight="1"/>
    <row r="13612" ht="25" customHeight="1"/>
    <row r="13613" ht="25" customHeight="1"/>
    <row r="13614" ht="25" customHeight="1"/>
    <row r="13615" ht="25" customHeight="1"/>
    <row r="13616" ht="25" customHeight="1"/>
    <row r="13617" ht="25" customHeight="1"/>
    <row r="13618" ht="25" customHeight="1"/>
    <row r="13619" ht="25" customHeight="1"/>
    <row r="13620" ht="25" customHeight="1"/>
    <row r="13621" ht="25" customHeight="1"/>
    <row r="13622" ht="25" customHeight="1"/>
    <row r="13623" ht="25" customHeight="1"/>
    <row r="13624" ht="25" customHeight="1"/>
    <row r="13625" ht="25" customHeight="1"/>
    <row r="13626" ht="25" customHeight="1"/>
    <row r="13627" ht="25" customHeight="1"/>
    <row r="13628" ht="25" customHeight="1"/>
    <row r="13629" ht="25" customHeight="1"/>
    <row r="13630" ht="25" customHeight="1"/>
    <row r="13631" ht="25" customHeight="1"/>
    <row r="13632" ht="25" customHeight="1"/>
    <row r="13633" ht="25" customHeight="1"/>
    <row r="13634" ht="25" customHeight="1"/>
    <row r="13635" ht="25" customHeight="1"/>
    <row r="13636" ht="25" customHeight="1"/>
    <row r="13637" ht="25" customHeight="1"/>
    <row r="13638" ht="25" customHeight="1"/>
    <row r="13639" ht="25" customHeight="1"/>
    <row r="13640" ht="25" customHeight="1"/>
    <row r="13641" ht="25" customHeight="1"/>
    <row r="13642" ht="25" customHeight="1"/>
    <row r="13643" ht="25" customHeight="1"/>
    <row r="13644" ht="25" customHeight="1"/>
    <row r="13645" ht="25" customHeight="1"/>
    <row r="13646" ht="25" customHeight="1"/>
    <row r="13647" ht="25" customHeight="1"/>
    <row r="13648" ht="25" customHeight="1"/>
    <row r="13649" ht="25" customHeight="1"/>
    <row r="13650" ht="25" customHeight="1"/>
    <row r="13651" ht="25" customHeight="1"/>
    <row r="13652" ht="25" customHeight="1"/>
    <row r="13653" ht="25" customHeight="1"/>
    <row r="13654" ht="25" customHeight="1"/>
    <row r="13655" ht="25" customHeight="1"/>
    <row r="13656" ht="25" customHeight="1"/>
    <row r="13657" ht="25" customHeight="1"/>
    <row r="13658" ht="25" customHeight="1"/>
    <row r="13659" ht="25" customHeight="1"/>
    <row r="13660" ht="25" customHeight="1"/>
    <row r="13661" ht="25" customHeight="1"/>
    <row r="13662" ht="25" customHeight="1"/>
    <row r="13663" ht="25" customHeight="1"/>
    <row r="13664" ht="25" customHeight="1"/>
    <row r="13665" ht="25" customHeight="1"/>
    <row r="13666" ht="25" customHeight="1"/>
    <row r="13667" ht="25" customHeight="1"/>
    <row r="13668" ht="25" customHeight="1"/>
    <row r="13669" ht="25" customHeight="1"/>
    <row r="13670" ht="25" customHeight="1"/>
    <row r="13671" ht="25" customHeight="1"/>
    <row r="13672" ht="25" customHeight="1"/>
    <row r="13673" ht="25" customHeight="1"/>
    <row r="13674" ht="25" customHeight="1"/>
    <row r="13675" ht="25" customHeight="1"/>
    <row r="13676" ht="25" customHeight="1"/>
    <row r="13677" ht="25" customHeight="1"/>
    <row r="13678" ht="25" customHeight="1"/>
    <row r="13679" ht="25" customHeight="1"/>
    <row r="13680" ht="25" customHeight="1"/>
    <row r="13681" ht="25" customHeight="1"/>
    <row r="13682" ht="25" customHeight="1"/>
    <row r="13683" ht="25" customHeight="1"/>
    <row r="13684" ht="25" customHeight="1"/>
    <row r="13685" ht="25" customHeight="1"/>
    <row r="13686" ht="25" customHeight="1"/>
    <row r="13687" ht="25" customHeight="1"/>
    <row r="13688" ht="25" customHeight="1"/>
    <row r="13689" ht="25" customHeight="1"/>
    <row r="13690" ht="25" customHeight="1"/>
    <row r="13691" ht="25" customHeight="1"/>
    <row r="13692" ht="25" customHeight="1"/>
    <row r="13693" ht="25" customHeight="1"/>
    <row r="13694" ht="25" customHeight="1"/>
    <row r="13695" ht="25" customHeight="1"/>
    <row r="13696" ht="25" customHeight="1"/>
    <row r="13697" ht="25" customHeight="1"/>
    <row r="13698" ht="25" customHeight="1"/>
    <row r="13699" ht="25" customHeight="1"/>
    <row r="13700" ht="25" customHeight="1"/>
    <row r="13701" ht="25" customHeight="1"/>
    <row r="13702" ht="25" customHeight="1"/>
    <row r="13703" ht="25" customHeight="1"/>
    <row r="13704" ht="25" customHeight="1"/>
    <row r="13705" ht="25" customHeight="1"/>
    <row r="13706" ht="25" customHeight="1"/>
    <row r="13707" ht="25" customHeight="1"/>
    <row r="13708" ht="25" customHeight="1"/>
    <row r="13709" ht="25" customHeight="1"/>
    <row r="13710" ht="25" customHeight="1"/>
    <row r="13711" ht="25" customHeight="1"/>
    <row r="13712" ht="25" customHeight="1"/>
    <row r="13713" ht="25" customHeight="1"/>
    <row r="13714" ht="25" customHeight="1"/>
    <row r="13715" ht="25" customHeight="1"/>
    <row r="13716" ht="25" customHeight="1"/>
    <row r="13717" ht="25" customHeight="1"/>
    <row r="13718" ht="25" customHeight="1"/>
    <row r="13719" ht="25" customHeight="1"/>
    <row r="13720" ht="25" customHeight="1"/>
    <row r="13721" ht="25" customHeight="1"/>
    <row r="13722" ht="25" customHeight="1"/>
    <row r="13723" ht="25" customHeight="1"/>
    <row r="13724" ht="25" customHeight="1"/>
    <row r="13725" ht="25" customHeight="1"/>
    <row r="13726" ht="25" customHeight="1"/>
    <row r="13727" ht="25" customHeight="1"/>
    <row r="13728" ht="25" customHeight="1"/>
    <row r="13729" ht="25" customHeight="1"/>
    <row r="13730" ht="25" customHeight="1"/>
    <row r="13731" ht="25" customHeight="1"/>
    <row r="13732" ht="25" customHeight="1"/>
    <row r="13733" ht="25" customHeight="1"/>
    <row r="13734" ht="25" customHeight="1"/>
    <row r="13735" ht="25" customHeight="1"/>
    <row r="13736" ht="25" customHeight="1"/>
    <row r="13737" ht="25" customHeight="1"/>
    <row r="13738" ht="25" customHeight="1"/>
    <row r="13739" ht="25" customHeight="1"/>
    <row r="13740" ht="25" customHeight="1"/>
    <row r="13741" ht="25" customHeight="1"/>
    <row r="13742" ht="25" customHeight="1"/>
    <row r="13743" ht="25" customHeight="1"/>
    <row r="13744" ht="25" customHeight="1"/>
    <row r="13745" ht="25" customHeight="1"/>
    <row r="13746" ht="25" customHeight="1"/>
    <row r="13747" ht="25" customHeight="1"/>
    <row r="13748" ht="25" customHeight="1"/>
    <row r="13749" ht="25" customHeight="1"/>
    <row r="13750" ht="25" customHeight="1"/>
    <row r="13751" ht="25" customHeight="1"/>
    <row r="13752" ht="25" customHeight="1"/>
    <row r="13753" ht="25" customHeight="1"/>
    <row r="13754" ht="25" customHeight="1"/>
    <row r="13755" ht="25" customHeight="1"/>
    <row r="13756" ht="25" customHeight="1"/>
    <row r="13757" ht="25" customHeight="1"/>
    <row r="13758" ht="25" customHeight="1"/>
    <row r="13759" ht="25" customHeight="1"/>
    <row r="13760" ht="25" customHeight="1"/>
    <row r="13761" ht="25" customHeight="1"/>
    <row r="13762" ht="25" customHeight="1"/>
    <row r="13763" ht="25" customHeight="1"/>
    <row r="13764" ht="25" customHeight="1"/>
    <row r="13765" ht="25" customHeight="1"/>
    <row r="13766" ht="25" customHeight="1"/>
    <row r="13767" ht="25" customHeight="1"/>
    <row r="13768" ht="25" customHeight="1"/>
    <row r="13769" ht="25" customHeight="1"/>
    <row r="13770" ht="25" customHeight="1"/>
    <row r="13771" ht="25" customHeight="1"/>
    <row r="13772" ht="25" customHeight="1"/>
    <row r="13773" ht="25" customHeight="1"/>
    <row r="13774" ht="25" customHeight="1"/>
    <row r="13775" ht="25" customHeight="1"/>
    <row r="13776" ht="25" customHeight="1"/>
    <row r="13777" ht="25" customHeight="1"/>
    <row r="13778" ht="25" customHeight="1"/>
    <row r="13779" ht="25" customHeight="1"/>
    <row r="13780" ht="25" customHeight="1"/>
    <row r="13781" ht="25" customHeight="1"/>
    <row r="13782" ht="25" customHeight="1"/>
    <row r="13783" ht="25" customHeight="1"/>
    <row r="13784" ht="25" customHeight="1"/>
    <row r="13785" ht="25" customHeight="1"/>
    <row r="13786" ht="25" customHeight="1"/>
    <row r="13787" ht="25" customHeight="1"/>
    <row r="13788" ht="25" customHeight="1"/>
    <row r="13789" ht="25" customHeight="1"/>
    <row r="13790" ht="25" customHeight="1"/>
    <row r="13791" ht="25" customHeight="1"/>
    <row r="13792" ht="25" customHeight="1"/>
    <row r="13793" ht="25" customHeight="1"/>
    <row r="13794" ht="25" customHeight="1"/>
    <row r="13795" ht="25" customHeight="1"/>
    <row r="13796" ht="25" customHeight="1"/>
    <row r="13797" ht="25" customHeight="1"/>
    <row r="13798" ht="25" customHeight="1"/>
    <row r="13799" ht="25" customHeight="1"/>
    <row r="13800" ht="25" customHeight="1"/>
    <row r="13801" ht="25" customHeight="1"/>
    <row r="13802" ht="25" customHeight="1"/>
    <row r="13803" ht="25" customHeight="1"/>
    <row r="13804" ht="25" customHeight="1"/>
    <row r="13805" ht="25" customHeight="1"/>
    <row r="13806" ht="25" customHeight="1"/>
    <row r="13807" ht="25" customHeight="1"/>
    <row r="13808" ht="25" customHeight="1"/>
    <row r="13809" ht="25" customHeight="1"/>
    <row r="13810" ht="25" customHeight="1"/>
    <row r="13811" ht="25" customHeight="1"/>
    <row r="13812" ht="25" customHeight="1"/>
    <row r="13813" ht="25" customHeight="1"/>
    <row r="13814" ht="25" customHeight="1"/>
    <row r="13815" ht="25" customHeight="1"/>
    <row r="13816" ht="25" customHeight="1"/>
    <row r="13817" ht="25" customHeight="1"/>
    <row r="13818" ht="25" customHeight="1"/>
    <row r="13819" ht="25" customHeight="1"/>
    <row r="13820" ht="25" customHeight="1"/>
    <row r="13821" ht="25" customHeight="1"/>
    <row r="13822" ht="25" customHeight="1"/>
    <row r="13823" ht="25" customHeight="1"/>
    <row r="13824" ht="25" customHeight="1"/>
    <row r="13825" ht="25" customHeight="1"/>
    <row r="13826" ht="25" customHeight="1"/>
    <row r="13827" ht="25" customHeight="1"/>
    <row r="13828" ht="25" customHeight="1"/>
    <row r="13829" ht="25" customHeight="1"/>
    <row r="13830" ht="25" customHeight="1"/>
    <row r="13831" ht="25" customHeight="1"/>
    <row r="13832" ht="25" customHeight="1"/>
    <row r="13833" ht="25" customHeight="1"/>
    <row r="13834" ht="25" customHeight="1"/>
    <row r="13835" ht="25" customHeight="1"/>
    <row r="13836" ht="25" customHeight="1"/>
    <row r="13837" ht="25" customHeight="1"/>
    <row r="13838" ht="25" customHeight="1"/>
    <row r="13839" ht="25" customHeight="1"/>
    <row r="13840" ht="25" customHeight="1"/>
    <row r="13841" ht="25" customHeight="1"/>
    <row r="13842" ht="25" customHeight="1"/>
    <row r="13843" ht="25" customHeight="1"/>
    <row r="13844" ht="25" customHeight="1"/>
    <row r="13845" ht="25" customHeight="1"/>
    <row r="13846" ht="25" customHeight="1"/>
    <row r="13847" ht="25" customHeight="1"/>
    <row r="13848" ht="25" customHeight="1"/>
    <row r="13849" ht="25" customHeight="1"/>
    <row r="13850" ht="25" customHeight="1"/>
    <row r="13851" ht="25" customHeight="1"/>
    <row r="13852" ht="25" customHeight="1"/>
    <row r="13853" ht="25" customHeight="1"/>
    <row r="13854" ht="25" customHeight="1"/>
    <row r="13855" ht="25" customHeight="1"/>
    <row r="13856" ht="25" customHeight="1"/>
    <row r="13857" ht="25" customHeight="1"/>
    <row r="13858" ht="25" customHeight="1"/>
    <row r="13859" ht="25" customHeight="1"/>
    <row r="13860" ht="25" customHeight="1"/>
    <row r="13861" ht="25" customHeight="1"/>
    <row r="13862" ht="25" customHeight="1"/>
    <row r="13863" ht="25" customHeight="1"/>
    <row r="13864" ht="25" customHeight="1"/>
    <row r="13865" ht="25" customHeight="1"/>
    <row r="13866" ht="25" customHeight="1"/>
    <row r="13867" ht="25" customHeight="1"/>
    <row r="13868" ht="25" customHeight="1"/>
    <row r="13869" ht="25" customHeight="1"/>
    <row r="13870" ht="25" customHeight="1"/>
    <row r="13871" ht="25" customHeight="1"/>
    <row r="13872" ht="25" customHeight="1"/>
    <row r="13873" ht="25" customHeight="1"/>
    <row r="13874" ht="25" customHeight="1"/>
    <row r="13875" ht="25" customHeight="1"/>
    <row r="13876" ht="25" customHeight="1"/>
    <row r="13877" ht="25" customHeight="1"/>
    <row r="13878" ht="25" customHeight="1"/>
    <row r="13879" ht="25" customHeight="1"/>
    <row r="13880" ht="25" customHeight="1"/>
    <row r="13881" ht="25" customHeight="1"/>
    <row r="13882" ht="25" customHeight="1"/>
    <row r="13883" ht="25" customHeight="1"/>
    <row r="13884" ht="25" customHeight="1"/>
    <row r="13885" ht="25" customHeight="1"/>
    <row r="13886" ht="25" customHeight="1"/>
    <row r="13887" ht="25" customHeight="1"/>
    <row r="13888" ht="25" customHeight="1"/>
    <row r="13889" ht="25" customHeight="1"/>
    <row r="13890" ht="25" customHeight="1"/>
    <row r="13891" ht="25" customHeight="1"/>
    <row r="13892" ht="25" customHeight="1"/>
    <row r="13893" ht="25" customHeight="1"/>
    <row r="13894" ht="25" customHeight="1"/>
    <row r="13895" ht="25" customHeight="1"/>
    <row r="13896" ht="25" customHeight="1"/>
    <row r="13897" ht="25" customHeight="1"/>
    <row r="13898" ht="25" customHeight="1"/>
    <row r="13899" ht="25" customHeight="1"/>
    <row r="13900" ht="25" customHeight="1"/>
    <row r="13901" ht="25" customHeight="1"/>
    <row r="13902" ht="25" customHeight="1"/>
    <row r="13903" ht="25" customHeight="1"/>
    <row r="13904" ht="25" customHeight="1"/>
    <row r="13905" ht="25" customHeight="1"/>
    <row r="13906" ht="25" customHeight="1"/>
    <row r="13907" ht="25" customHeight="1"/>
    <row r="13908" ht="25" customHeight="1"/>
    <row r="13909" ht="25" customHeight="1"/>
    <row r="13910" ht="25" customHeight="1"/>
    <row r="13911" ht="25" customHeight="1"/>
    <row r="13912" ht="25" customHeight="1"/>
    <row r="13913" ht="25" customHeight="1"/>
    <row r="13914" ht="25" customHeight="1"/>
    <row r="13915" ht="25" customHeight="1"/>
    <row r="13916" ht="25" customHeight="1"/>
    <row r="13917" ht="25" customHeight="1"/>
    <row r="13918" ht="25" customHeight="1"/>
    <row r="13919" ht="25" customHeight="1"/>
    <row r="13920" ht="25" customHeight="1"/>
    <row r="13921" ht="25" customHeight="1"/>
    <row r="13922" ht="25" customHeight="1"/>
    <row r="13923" ht="25" customHeight="1"/>
    <row r="13924" ht="25" customHeight="1"/>
    <row r="13925" ht="25" customHeight="1"/>
    <row r="13926" ht="25" customHeight="1"/>
    <row r="13927" ht="25" customHeight="1"/>
    <row r="13928" ht="25" customHeight="1"/>
    <row r="13929" ht="25" customHeight="1"/>
    <row r="13930" ht="25" customHeight="1"/>
    <row r="13931" ht="25" customHeight="1"/>
    <row r="13932" ht="25" customHeight="1"/>
    <row r="13933" ht="25" customHeight="1"/>
    <row r="13934" ht="25" customHeight="1"/>
    <row r="13935" ht="25" customHeight="1"/>
    <row r="13936" ht="25" customHeight="1"/>
    <row r="13937" ht="25" customHeight="1"/>
    <row r="13938" ht="25" customHeight="1"/>
    <row r="13939" ht="25" customHeight="1"/>
    <row r="13940" ht="25" customHeight="1"/>
    <row r="13941" ht="25" customHeight="1"/>
    <row r="13942" ht="25" customHeight="1"/>
    <row r="13943" ht="25" customHeight="1"/>
    <row r="13944" ht="25" customHeight="1"/>
    <row r="13945" ht="25" customHeight="1"/>
    <row r="13946" ht="25" customHeight="1"/>
    <row r="13947" ht="25" customHeight="1"/>
    <row r="13948" ht="25" customHeight="1"/>
    <row r="13949" ht="25" customHeight="1"/>
    <row r="13950" ht="25" customHeight="1"/>
    <row r="13951" ht="25" customHeight="1"/>
    <row r="13952" ht="25" customHeight="1"/>
    <row r="13953" ht="25" customHeight="1"/>
    <row r="13954" ht="25" customHeight="1"/>
    <row r="13955" ht="25" customHeight="1"/>
    <row r="13956" ht="25" customHeight="1"/>
    <row r="13957" ht="25" customHeight="1"/>
    <row r="13958" ht="25" customHeight="1"/>
    <row r="13959" ht="25" customHeight="1"/>
    <row r="13960" ht="25" customHeight="1"/>
    <row r="13961" ht="25" customHeight="1"/>
    <row r="13962" ht="25" customHeight="1"/>
    <row r="13963" ht="25" customHeight="1"/>
    <row r="13964" ht="25" customHeight="1"/>
    <row r="13965" ht="25" customHeight="1"/>
    <row r="13966" ht="25" customHeight="1"/>
    <row r="13967" ht="25" customHeight="1"/>
    <row r="13968" ht="25" customHeight="1"/>
    <row r="13969" ht="25" customHeight="1"/>
    <row r="13970" ht="25" customHeight="1"/>
    <row r="13971" ht="25" customHeight="1"/>
    <row r="13972" ht="25" customHeight="1"/>
    <row r="13973" ht="25" customHeight="1"/>
    <row r="13974" ht="25" customHeight="1"/>
    <row r="13975" ht="25" customHeight="1"/>
    <row r="13976" ht="25" customHeight="1"/>
    <row r="13977" ht="25" customHeight="1"/>
    <row r="13978" ht="25" customHeight="1"/>
    <row r="13979" ht="25" customHeight="1"/>
    <row r="13980" ht="25" customHeight="1"/>
    <row r="13981" ht="25" customHeight="1"/>
    <row r="13982" ht="25" customHeight="1"/>
    <row r="13983" ht="25" customHeight="1"/>
    <row r="13984" ht="25" customHeight="1"/>
    <row r="13985" ht="25" customHeight="1"/>
    <row r="13986" ht="25" customHeight="1"/>
    <row r="13987" ht="25" customHeight="1"/>
    <row r="13988" ht="25" customHeight="1"/>
    <row r="13989" ht="25" customHeight="1"/>
    <row r="13990" ht="25" customHeight="1"/>
    <row r="13991" ht="25" customHeight="1"/>
    <row r="13992" ht="25" customHeight="1"/>
    <row r="13993" ht="25" customHeight="1"/>
    <row r="13994" ht="25" customHeight="1"/>
    <row r="13995" ht="25" customHeight="1"/>
    <row r="13996" ht="25" customHeight="1"/>
    <row r="13997" ht="25" customHeight="1"/>
    <row r="13998" ht="25" customHeight="1"/>
    <row r="13999" ht="25" customHeight="1"/>
    <row r="14000" ht="25" customHeight="1"/>
    <row r="14001" ht="25" customHeight="1"/>
    <row r="14002" ht="25" customHeight="1"/>
    <row r="14003" ht="25" customHeight="1"/>
    <row r="14004" ht="25" customHeight="1"/>
    <row r="14005" ht="25" customHeight="1"/>
    <row r="14006" ht="25" customHeight="1"/>
    <row r="14007" ht="25" customHeight="1"/>
    <row r="14008" ht="25" customHeight="1"/>
    <row r="14009" ht="25" customHeight="1"/>
    <row r="14010" ht="25" customHeight="1"/>
    <row r="14011" ht="25" customHeight="1"/>
    <row r="14012" ht="25" customHeight="1"/>
    <row r="14013" ht="25" customHeight="1"/>
    <row r="14014" ht="25" customHeight="1"/>
    <row r="14015" ht="25" customHeight="1"/>
    <row r="14016" ht="25" customHeight="1"/>
    <row r="14017" ht="25" customHeight="1"/>
    <row r="14018" ht="25" customHeight="1"/>
    <row r="14019" ht="25" customHeight="1"/>
    <row r="14020" ht="25" customHeight="1"/>
    <row r="14021" ht="25" customHeight="1"/>
    <row r="14022" ht="25" customHeight="1"/>
    <row r="14023" ht="25" customHeight="1"/>
    <row r="14024" ht="25" customHeight="1"/>
    <row r="14025" ht="25" customHeight="1"/>
    <row r="14026" ht="25" customHeight="1"/>
    <row r="14027" ht="25" customHeight="1"/>
    <row r="14028" ht="25" customHeight="1"/>
    <row r="14029" ht="25" customHeight="1"/>
    <row r="14030" ht="25" customHeight="1"/>
    <row r="14031" ht="25" customHeight="1"/>
    <row r="14032" ht="25" customHeight="1"/>
    <row r="14033" ht="25" customHeight="1"/>
    <row r="14034" ht="25" customHeight="1"/>
    <row r="14035" ht="25" customHeight="1"/>
    <row r="14036" ht="25" customHeight="1"/>
    <row r="14037" ht="25" customHeight="1"/>
    <row r="14038" ht="25" customHeight="1"/>
    <row r="14039" ht="25" customHeight="1"/>
    <row r="14040" ht="25" customHeight="1"/>
    <row r="14041" ht="25" customHeight="1"/>
    <row r="14042" ht="25" customHeight="1"/>
    <row r="14043" ht="25" customHeight="1"/>
    <row r="14044" ht="25" customHeight="1"/>
    <row r="14045" ht="25" customHeight="1"/>
    <row r="14046" ht="25" customHeight="1"/>
    <row r="14047" ht="25" customHeight="1"/>
    <row r="14048" ht="25" customHeight="1"/>
    <row r="14049" ht="25" customHeight="1"/>
    <row r="14050" ht="25" customHeight="1"/>
    <row r="14051" ht="25" customHeight="1"/>
    <row r="14052" ht="25" customHeight="1"/>
    <row r="14053" ht="25" customHeight="1"/>
    <row r="14054" ht="25" customHeight="1"/>
    <row r="14055" ht="25" customHeight="1"/>
    <row r="14056" ht="25" customHeight="1"/>
    <row r="14057" ht="25" customHeight="1"/>
    <row r="14058" ht="25" customHeight="1"/>
    <row r="14059" ht="25" customHeight="1"/>
    <row r="14060" ht="25" customHeight="1"/>
    <row r="14061" ht="25" customHeight="1"/>
    <row r="14062" ht="25" customHeight="1"/>
    <row r="14063" ht="25" customHeight="1"/>
    <row r="14064" ht="25" customHeight="1"/>
    <row r="14065" ht="25" customHeight="1"/>
    <row r="14066" ht="25" customHeight="1"/>
    <row r="14067" ht="25" customHeight="1"/>
    <row r="14068" ht="25" customHeight="1"/>
    <row r="14069" ht="25" customHeight="1"/>
    <row r="14070" ht="25" customHeight="1"/>
    <row r="14071" ht="25" customHeight="1"/>
    <row r="14072" ht="25" customHeight="1"/>
    <row r="14073" ht="25" customHeight="1"/>
    <row r="14074" ht="25" customHeight="1"/>
    <row r="14075" ht="25" customHeight="1"/>
    <row r="14076" ht="25" customHeight="1"/>
    <row r="14077" ht="25" customHeight="1"/>
    <row r="14078" ht="25" customHeight="1"/>
    <row r="14079" ht="25" customHeight="1"/>
    <row r="14080" ht="25" customHeight="1"/>
    <row r="14081" ht="25" customHeight="1"/>
    <row r="14082" ht="25" customHeight="1"/>
    <row r="14083" ht="25" customHeight="1"/>
    <row r="14084" ht="25" customHeight="1"/>
    <row r="14085" ht="25" customHeight="1"/>
    <row r="14086" ht="25" customHeight="1"/>
    <row r="14087" ht="25" customHeight="1"/>
    <row r="14088" ht="25" customHeight="1"/>
    <row r="14089" ht="25" customHeight="1"/>
    <row r="14090" ht="25" customHeight="1"/>
    <row r="14091" ht="25" customHeight="1"/>
    <row r="14092" ht="25" customHeight="1"/>
    <row r="14093" ht="25" customHeight="1"/>
    <row r="14094" ht="25" customHeight="1"/>
    <row r="14095" ht="25" customHeight="1"/>
    <row r="14096" ht="25" customHeight="1"/>
    <row r="14097" ht="25" customHeight="1"/>
    <row r="14098" ht="25" customHeight="1"/>
    <row r="14099" ht="25" customHeight="1"/>
    <row r="14100" ht="25" customHeight="1"/>
    <row r="14101" ht="25" customHeight="1"/>
    <row r="14102" ht="25" customHeight="1"/>
    <row r="14103" ht="25" customHeight="1"/>
    <row r="14104" ht="25" customHeight="1"/>
    <row r="14105" ht="25" customHeight="1"/>
    <row r="14106" ht="25" customHeight="1"/>
    <row r="14107" ht="25" customHeight="1"/>
    <row r="14108" ht="25" customHeight="1"/>
    <row r="14109" ht="25" customHeight="1"/>
    <row r="14110" ht="25" customHeight="1"/>
    <row r="14111" ht="25" customHeight="1"/>
    <row r="14112" ht="25" customHeight="1"/>
    <row r="14113" ht="25" customHeight="1"/>
    <row r="14114" ht="25" customHeight="1"/>
    <row r="14115" ht="25" customHeight="1"/>
    <row r="14116" ht="25" customHeight="1"/>
    <row r="14117" ht="25" customHeight="1"/>
    <row r="14118" ht="25" customHeight="1"/>
    <row r="14119" ht="25" customHeight="1"/>
    <row r="14120" ht="25" customHeight="1"/>
    <row r="14121" ht="25" customHeight="1"/>
    <row r="14122" ht="25" customHeight="1"/>
    <row r="14123" ht="25" customHeight="1"/>
    <row r="14124" ht="25" customHeight="1"/>
    <row r="14125" ht="25" customHeight="1"/>
    <row r="14126" ht="25" customHeight="1"/>
    <row r="14127" ht="25" customHeight="1"/>
    <row r="14128" ht="25" customHeight="1"/>
    <row r="14129" ht="25" customHeight="1"/>
    <row r="14130" ht="25" customHeight="1"/>
    <row r="14131" ht="25" customHeight="1"/>
    <row r="14132" ht="25" customHeight="1"/>
    <row r="14133" ht="25" customHeight="1"/>
    <row r="14134" ht="25" customHeight="1"/>
    <row r="14135" ht="25" customHeight="1"/>
    <row r="14136" ht="25" customHeight="1"/>
    <row r="14137" ht="25" customHeight="1"/>
    <row r="14138" ht="25" customHeight="1"/>
    <row r="14139" ht="25" customHeight="1"/>
    <row r="14140" ht="25" customHeight="1"/>
    <row r="14141" ht="25" customHeight="1"/>
    <row r="14142" ht="25" customHeight="1"/>
    <row r="14143" ht="25" customHeight="1"/>
    <row r="14144" ht="25" customHeight="1"/>
    <row r="14145" ht="25" customHeight="1"/>
    <row r="14146" ht="25" customHeight="1"/>
    <row r="14147" ht="25" customHeight="1"/>
    <row r="14148" ht="25" customHeight="1"/>
    <row r="14149" ht="25" customHeight="1"/>
    <row r="14150" ht="25" customHeight="1"/>
    <row r="14151" ht="25" customHeight="1"/>
    <row r="14152" ht="25" customHeight="1"/>
    <row r="14153" ht="25" customHeight="1"/>
    <row r="14154" ht="25" customHeight="1"/>
    <row r="14155" ht="25" customHeight="1"/>
    <row r="14156" ht="25" customHeight="1"/>
    <row r="14157" ht="25" customHeight="1"/>
    <row r="14158" ht="25" customHeight="1"/>
    <row r="14159" ht="25" customHeight="1"/>
    <row r="14160" ht="25" customHeight="1"/>
    <row r="14161" ht="25" customHeight="1"/>
    <row r="14162" ht="25" customHeight="1"/>
    <row r="14163" ht="25" customHeight="1"/>
    <row r="14164" ht="25" customHeight="1"/>
    <row r="14165" ht="25" customHeight="1"/>
    <row r="14166" ht="25" customHeight="1"/>
    <row r="14167" ht="25" customHeight="1"/>
    <row r="14168" ht="25" customHeight="1"/>
    <row r="14169" ht="25" customHeight="1"/>
    <row r="14170" ht="25" customHeight="1"/>
    <row r="14171" ht="25" customHeight="1"/>
    <row r="14172" ht="25" customHeight="1"/>
    <row r="14173" ht="25" customHeight="1"/>
    <row r="14174" ht="25" customHeight="1"/>
    <row r="14175" ht="25" customHeight="1"/>
    <row r="14176" ht="25" customHeight="1"/>
    <row r="14177" ht="25" customHeight="1"/>
    <row r="14178" ht="25" customHeight="1"/>
    <row r="14179" ht="25" customHeight="1"/>
    <row r="14180" ht="25" customHeight="1"/>
    <row r="14181" ht="25" customHeight="1"/>
    <row r="14182" ht="25" customHeight="1"/>
    <row r="14183" ht="25" customHeight="1"/>
    <row r="14184" ht="25" customHeight="1"/>
    <row r="14185" ht="25" customHeight="1"/>
    <row r="14186" ht="25" customHeight="1"/>
    <row r="14187" ht="25" customHeight="1"/>
    <row r="14188" ht="25" customHeight="1"/>
    <row r="14189" ht="25" customHeight="1"/>
    <row r="14190" ht="25" customHeight="1"/>
    <row r="14191" ht="25" customHeight="1"/>
    <row r="14192" ht="25" customHeight="1"/>
    <row r="14193" ht="25" customHeight="1"/>
    <row r="14194" ht="25" customHeight="1"/>
    <row r="14195" ht="25" customHeight="1"/>
    <row r="14196" ht="25" customHeight="1"/>
    <row r="14197" ht="25" customHeight="1"/>
    <row r="14198" ht="25" customHeight="1"/>
    <row r="14199" ht="25" customHeight="1"/>
    <row r="14200" ht="25" customHeight="1"/>
    <row r="14201" ht="25" customHeight="1"/>
    <row r="14202" ht="25" customHeight="1"/>
    <row r="14203" ht="25" customHeight="1"/>
    <row r="14204" ht="25" customHeight="1"/>
    <row r="14205" ht="25" customHeight="1"/>
    <row r="14206" ht="25" customHeight="1"/>
    <row r="14207" ht="25" customHeight="1"/>
    <row r="14208" ht="25" customHeight="1"/>
    <row r="14209" ht="25" customHeight="1"/>
    <row r="14210" ht="25" customHeight="1"/>
    <row r="14211" ht="25" customHeight="1"/>
    <row r="14212" ht="25" customHeight="1"/>
    <row r="14213" ht="25" customHeight="1"/>
    <row r="14214" ht="25" customHeight="1"/>
    <row r="14215" ht="25" customHeight="1"/>
    <row r="14216" ht="25" customHeight="1"/>
    <row r="14217" ht="25" customHeight="1"/>
    <row r="14218" ht="25" customHeight="1"/>
    <row r="14219" ht="25" customHeight="1"/>
    <row r="14220" ht="25" customHeight="1"/>
    <row r="14221" ht="25" customHeight="1"/>
    <row r="14222" ht="25" customHeight="1"/>
    <row r="14223" ht="25" customHeight="1"/>
    <row r="14224" ht="25" customHeight="1"/>
    <row r="14225" ht="25" customHeight="1"/>
    <row r="14226" ht="25" customHeight="1"/>
    <row r="14227" ht="25" customHeight="1"/>
    <row r="14228" ht="25" customHeight="1"/>
    <row r="14229" ht="25" customHeight="1"/>
    <row r="14230" ht="25" customHeight="1"/>
    <row r="14231" ht="25" customHeight="1"/>
    <row r="14232" ht="25" customHeight="1"/>
    <row r="14233" ht="25" customHeight="1"/>
    <row r="14234" ht="25" customHeight="1"/>
    <row r="14235" ht="25" customHeight="1"/>
    <row r="14236" ht="25" customHeight="1"/>
    <row r="14237" ht="25" customHeight="1"/>
    <row r="14238" ht="25" customHeight="1"/>
    <row r="14239" ht="25" customHeight="1"/>
    <row r="14240" ht="25" customHeight="1"/>
    <row r="14241" ht="25" customHeight="1"/>
    <row r="14242" ht="25" customHeight="1"/>
    <row r="14243" ht="25" customHeight="1"/>
    <row r="14244" ht="25" customHeight="1"/>
    <row r="14245" ht="25" customHeight="1"/>
    <row r="14246" ht="25" customHeight="1"/>
    <row r="14247" ht="25" customHeight="1"/>
    <row r="14248" ht="25" customHeight="1"/>
    <row r="14249" ht="25" customHeight="1"/>
    <row r="14250" ht="25" customHeight="1"/>
    <row r="14251" ht="25" customHeight="1"/>
    <row r="14252" ht="25" customHeight="1"/>
    <row r="14253" ht="25" customHeight="1"/>
    <row r="14254" ht="25" customHeight="1"/>
    <row r="14255" ht="25" customHeight="1"/>
    <row r="14256" ht="25" customHeight="1"/>
    <row r="14257" ht="25" customHeight="1"/>
    <row r="14258" ht="25" customHeight="1"/>
    <row r="14259" ht="25" customHeight="1"/>
    <row r="14260" ht="25" customHeight="1"/>
    <row r="14261" ht="25" customHeight="1"/>
    <row r="14262" ht="25" customHeight="1"/>
    <row r="14263" ht="25" customHeight="1"/>
    <row r="14264" ht="25" customHeight="1"/>
    <row r="14265" ht="25" customHeight="1"/>
    <row r="14266" ht="25" customHeight="1"/>
    <row r="14267" ht="25" customHeight="1"/>
    <row r="14268" ht="25" customHeight="1"/>
    <row r="14269" ht="25" customHeight="1"/>
    <row r="14270" ht="25" customHeight="1"/>
    <row r="14271" ht="25" customHeight="1"/>
    <row r="14272" ht="25" customHeight="1"/>
    <row r="14273" ht="25" customHeight="1"/>
    <row r="14274" ht="25" customHeight="1"/>
    <row r="14275" ht="25" customHeight="1"/>
    <row r="14276" ht="25" customHeight="1"/>
    <row r="14277" ht="25" customHeight="1"/>
    <row r="14278" ht="25" customHeight="1"/>
    <row r="14279" ht="25" customHeight="1"/>
    <row r="14280" ht="25" customHeight="1"/>
    <row r="14281" ht="25" customHeight="1"/>
    <row r="14282" ht="25" customHeight="1"/>
    <row r="14283" ht="25" customHeight="1"/>
    <row r="14284" ht="25" customHeight="1"/>
    <row r="14285" ht="25" customHeight="1"/>
    <row r="14286" ht="25" customHeight="1"/>
    <row r="14287" ht="25" customHeight="1"/>
    <row r="14288" ht="25" customHeight="1"/>
    <row r="14289" ht="25" customHeight="1"/>
    <row r="14290" ht="25" customHeight="1"/>
    <row r="14291" ht="25" customHeight="1"/>
    <row r="14292" ht="25" customHeight="1"/>
    <row r="14293" ht="25" customHeight="1"/>
    <row r="14294" ht="25" customHeight="1"/>
    <row r="14295" ht="25" customHeight="1"/>
    <row r="14296" ht="25" customHeight="1"/>
    <row r="14297" ht="25" customHeight="1"/>
    <row r="14298" ht="25" customHeight="1"/>
    <row r="14299" ht="25" customHeight="1"/>
    <row r="14300" ht="25" customHeight="1"/>
    <row r="14301" ht="25" customHeight="1"/>
    <row r="14302" ht="25" customHeight="1"/>
    <row r="14303" ht="25" customHeight="1"/>
    <row r="14304" ht="25" customHeight="1"/>
    <row r="14305" ht="25" customHeight="1"/>
    <row r="14306" ht="25" customHeight="1"/>
    <row r="14307" ht="25" customHeight="1"/>
    <row r="14308" ht="25" customHeight="1"/>
    <row r="14309" ht="25" customHeight="1"/>
    <row r="14310" ht="25" customHeight="1"/>
    <row r="14311" ht="25" customHeight="1"/>
    <row r="14312" ht="25" customHeight="1"/>
    <row r="14313" ht="25" customHeight="1"/>
    <row r="14314" ht="25" customHeight="1"/>
    <row r="14315" ht="25" customHeight="1"/>
    <row r="14316" ht="25" customHeight="1"/>
    <row r="14317" ht="25" customHeight="1"/>
    <row r="14318" ht="25" customHeight="1"/>
    <row r="14319" ht="25" customHeight="1"/>
    <row r="14320" ht="25" customHeight="1"/>
    <row r="14321" ht="25" customHeight="1"/>
    <row r="14322" ht="25" customHeight="1"/>
    <row r="14323" ht="25" customHeight="1"/>
    <row r="14324" ht="25" customHeight="1"/>
    <row r="14325" ht="25" customHeight="1"/>
    <row r="14326" ht="25" customHeight="1"/>
    <row r="14327" ht="25" customHeight="1"/>
    <row r="14328" ht="25" customHeight="1"/>
    <row r="14329" ht="25" customHeight="1"/>
    <row r="14330" ht="25" customHeight="1"/>
    <row r="14331" ht="25" customHeight="1"/>
    <row r="14332" ht="25" customHeight="1"/>
    <row r="14333" ht="25" customHeight="1"/>
    <row r="14334" ht="25" customHeight="1"/>
    <row r="14335" ht="25" customHeight="1"/>
    <row r="14336" ht="25" customHeight="1"/>
    <row r="14337" ht="25" customHeight="1"/>
    <row r="14338" ht="25" customHeight="1"/>
    <row r="14339" ht="25" customHeight="1"/>
    <row r="14340" ht="25" customHeight="1"/>
    <row r="14341" ht="25" customHeight="1"/>
    <row r="14342" ht="25" customHeight="1"/>
    <row r="14343" ht="25" customHeight="1"/>
    <row r="14344" ht="25" customHeight="1"/>
    <row r="14345" ht="25" customHeight="1"/>
    <row r="14346" ht="25" customHeight="1"/>
    <row r="14347" ht="25" customHeight="1"/>
    <row r="14348" ht="25" customHeight="1"/>
    <row r="14349" ht="25" customHeight="1"/>
    <row r="14350" ht="25" customHeight="1"/>
    <row r="14351" ht="25" customHeight="1"/>
    <row r="14352" ht="25" customHeight="1"/>
    <row r="14353" ht="25" customHeight="1"/>
    <row r="14354" ht="25" customHeight="1"/>
    <row r="14355" ht="25" customHeight="1"/>
    <row r="14356" ht="25" customHeight="1"/>
    <row r="14357" ht="25" customHeight="1"/>
    <row r="14358" ht="25" customHeight="1"/>
    <row r="14359" ht="25" customHeight="1"/>
    <row r="14360" ht="25" customHeight="1"/>
    <row r="14361" ht="25" customHeight="1"/>
    <row r="14362" ht="25" customHeight="1"/>
    <row r="14363" ht="25" customHeight="1"/>
    <row r="14364" ht="25" customHeight="1"/>
    <row r="14365" ht="25" customHeight="1"/>
    <row r="14366" ht="25" customHeight="1"/>
    <row r="14367" ht="25" customHeight="1"/>
    <row r="14368" ht="25" customHeight="1"/>
    <row r="14369" ht="25" customHeight="1"/>
    <row r="14370" ht="25" customHeight="1"/>
    <row r="14371" ht="25" customHeight="1"/>
    <row r="14372" ht="25" customHeight="1"/>
    <row r="14373" ht="25" customHeight="1"/>
    <row r="14374" ht="25" customHeight="1"/>
    <row r="14375" ht="25" customHeight="1"/>
    <row r="14376" ht="25" customHeight="1"/>
    <row r="14377" ht="25" customHeight="1"/>
    <row r="14378" ht="25" customHeight="1"/>
    <row r="14379" ht="25" customHeight="1"/>
    <row r="14380" ht="25" customHeight="1"/>
    <row r="14381" ht="25" customHeight="1"/>
    <row r="14382" ht="25" customHeight="1"/>
    <row r="14383" ht="25" customHeight="1"/>
    <row r="14384" ht="25" customHeight="1"/>
    <row r="14385" ht="25" customHeight="1"/>
    <row r="14386" ht="25" customHeight="1"/>
    <row r="14387" ht="25" customHeight="1"/>
    <row r="14388" ht="25" customHeight="1"/>
    <row r="14389" ht="25" customHeight="1"/>
    <row r="14390" ht="25" customHeight="1"/>
    <row r="14391" ht="25" customHeight="1"/>
    <row r="14392" ht="25" customHeight="1"/>
    <row r="14393" ht="25" customHeight="1"/>
    <row r="14394" ht="25" customHeight="1"/>
    <row r="14395" ht="25" customHeight="1"/>
    <row r="14396" ht="25" customHeight="1"/>
    <row r="14397" ht="25" customHeight="1"/>
    <row r="14398" ht="25" customHeight="1"/>
    <row r="14399" ht="25" customHeight="1"/>
    <row r="14400" ht="25" customHeight="1"/>
    <row r="14401" ht="25" customHeight="1"/>
    <row r="14402" ht="25" customHeight="1"/>
    <row r="14403" ht="25" customHeight="1"/>
    <row r="14404" ht="25" customHeight="1"/>
    <row r="14405" ht="25" customHeight="1"/>
    <row r="14406" ht="25" customHeight="1"/>
    <row r="14407" ht="25" customHeight="1"/>
    <row r="14408" ht="25" customHeight="1"/>
    <row r="14409" ht="25" customHeight="1"/>
    <row r="14410" ht="25" customHeight="1"/>
    <row r="14411" ht="25" customHeight="1"/>
    <row r="14412" ht="25" customHeight="1"/>
    <row r="14413" ht="25" customHeight="1"/>
    <row r="14414" ht="25" customHeight="1"/>
    <row r="14415" ht="25" customHeight="1"/>
    <row r="14416" ht="25" customHeight="1"/>
    <row r="14417" ht="25" customHeight="1"/>
    <row r="14418" ht="25" customHeight="1"/>
    <row r="14419" ht="25" customHeight="1"/>
    <row r="14420" ht="25" customHeight="1"/>
    <row r="14421" ht="25" customHeight="1"/>
    <row r="14422" ht="25" customHeight="1"/>
    <row r="14423" ht="25" customHeight="1"/>
    <row r="14424" ht="25" customHeight="1"/>
    <row r="14425" ht="25" customHeight="1"/>
    <row r="14426" ht="25" customHeight="1"/>
    <row r="14427" ht="25" customHeight="1"/>
    <row r="14428" ht="25" customHeight="1"/>
    <row r="14429" ht="25" customHeight="1"/>
    <row r="14430" ht="25" customHeight="1"/>
    <row r="14431" ht="25" customHeight="1"/>
    <row r="14432" ht="25" customHeight="1"/>
    <row r="14433" ht="25" customHeight="1"/>
    <row r="14434" ht="25" customHeight="1"/>
    <row r="14435" ht="25" customHeight="1"/>
    <row r="14436" ht="25" customHeight="1"/>
    <row r="14437" ht="25" customHeight="1"/>
    <row r="14438" ht="25" customHeight="1"/>
    <row r="14439" ht="25" customHeight="1"/>
    <row r="14440" ht="25" customHeight="1"/>
    <row r="14441" ht="25" customHeight="1"/>
    <row r="14442" ht="25" customHeight="1"/>
    <row r="14443" ht="25" customHeight="1"/>
    <row r="14444" ht="25" customHeight="1"/>
    <row r="14445" ht="25" customHeight="1"/>
    <row r="14446" ht="25" customHeight="1"/>
    <row r="14447" ht="25" customHeight="1"/>
    <row r="14448" ht="25" customHeight="1"/>
    <row r="14449" ht="25" customHeight="1"/>
    <row r="14450" ht="25" customHeight="1"/>
    <row r="14451" ht="25" customHeight="1"/>
    <row r="14452" ht="25" customHeight="1"/>
    <row r="14453" ht="25" customHeight="1"/>
    <row r="14454" ht="25" customHeight="1"/>
    <row r="14455" ht="25" customHeight="1"/>
    <row r="14456" ht="25" customHeight="1"/>
    <row r="14457" ht="25" customHeight="1"/>
    <row r="14458" ht="25" customHeight="1"/>
    <row r="14459" ht="25" customHeight="1"/>
    <row r="14460" ht="25" customHeight="1"/>
    <row r="14461" ht="25" customHeight="1"/>
    <row r="14462" ht="25" customHeight="1"/>
    <row r="14463" ht="25" customHeight="1"/>
    <row r="14464" ht="25" customHeight="1"/>
    <row r="14465" ht="25" customHeight="1"/>
    <row r="14466" ht="25" customHeight="1"/>
    <row r="14467" ht="25" customHeight="1"/>
    <row r="14468" ht="25" customHeight="1"/>
    <row r="14469" ht="25" customHeight="1"/>
    <row r="14470" ht="25" customHeight="1"/>
    <row r="14471" ht="25" customHeight="1"/>
    <row r="14472" ht="25" customHeight="1"/>
    <row r="14473" ht="25" customHeight="1"/>
    <row r="14474" ht="25" customHeight="1"/>
    <row r="14475" ht="25" customHeight="1"/>
    <row r="14476" ht="25" customHeight="1"/>
    <row r="14477" ht="25" customHeight="1"/>
    <row r="14478" ht="25" customHeight="1"/>
    <row r="14479" ht="25" customHeight="1"/>
    <row r="14480" ht="25" customHeight="1"/>
    <row r="14481" ht="25" customHeight="1"/>
    <row r="14482" ht="25" customHeight="1"/>
    <row r="14483" ht="25" customHeight="1"/>
    <row r="14484" ht="25" customHeight="1"/>
    <row r="14485" ht="25" customHeight="1"/>
    <row r="14486" ht="25" customHeight="1"/>
    <row r="14487" ht="25" customHeight="1"/>
    <row r="14488" ht="25" customHeight="1"/>
    <row r="14489" ht="25" customHeight="1"/>
    <row r="14490" ht="25" customHeight="1"/>
    <row r="14491" ht="25" customHeight="1"/>
    <row r="14492" ht="25" customHeight="1"/>
    <row r="14493" ht="25" customHeight="1"/>
    <row r="14494" ht="25" customHeight="1"/>
    <row r="14495" ht="25" customHeight="1"/>
    <row r="14496" ht="25" customHeight="1"/>
    <row r="14497" ht="25" customHeight="1"/>
    <row r="14498" ht="25" customHeight="1"/>
    <row r="14499" ht="25" customHeight="1"/>
    <row r="14500" ht="25" customHeight="1"/>
    <row r="14501" ht="25" customHeight="1"/>
    <row r="14502" ht="25" customHeight="1"/>
    <row r="14503" ht="25" customHeight="1"/>
    <row r="14504" ht="25" customHeight="1"/>
    <row r="14505" ht="25" customHeight="1"/>
    <row r="14506" ht="25" customHeight="1"/>
    <row r="14507" ht="25" customHeight="1"/>
    <row r="14508" ht="25" customHeight="1"/>
    <row r="14509" ht="25" customHeight="1"/>
    <row r="14510" ht="25" customHeight="1"/>
    <row r="14511" ht="25" customHeight="1"/>
    <row r="14512" ht="25" customHeight="1"/>
    <row r="14513" ht="25" customHeight="1"/>
    <row r="14514" ht="25" customHeight="1"/>
    <row r="14515" ht="25" customHeight="1"/>
    <row r="14516" ht="25" customHeight="1"/>
    <row r="14517" ht="25" customHeight="1"/>
    <row r="14518" ht="25" customHeight="1"/>
    <row r="14519" ht="25" customHeight="1"/>
    <row r="14520" ht="25" customHeight="1"/>
    <row r="14521" ht="25" customHeight="1"/>
    <row r="14522" ht="25" customHeight="1"/>
    <row r="14523" ht="25" customHeight="1"/>
    <row r="14524" ht="25" customHeight="1"/>
    <row r="14525" ht="25" customHeight="1"/>
    <row r="14526" ht="25" customHeight="1"/>
    <row r="14527" ht="25" customHeight="1"/>
    <row r="14528" ht="25" customHeight="1"/>
    <row r="14529" ht="25" customHeight="1"/>
    <row r="14530" ht="25" customHeight="1"/>
    <row r="14531" ht="25" customHeight="1"/>
    <row r="14532" ht="25" customHeight="1"/>
    <row r="14533" ht="25" customHeight="1"/>
    <row r="14534" ht="25" customHeight="1"/>
    <row r="14535" ht="25" customHeight="1"/>
    <row r="14536" ht="25" customHeight="1"/>
    <row r="14537" ht="25" customHeight="1"/>
    <row r="14538" ht="25" customHeight="1"/>
    <row r="14539" ht="25" customHeight="1"/>
    <row r="14540" ht="25" customHeight="1"/>
    <row r="14541" ht="25" customHeight="1"/>
    <row r="14542" ht="25" customHeight="1"/>
    <row r="14543" ht="25" customHeight="1"/>
    <row r="14544" ht="25" customHeight="1"/>
    <row r="14545" ht="25" customHeight="1"/>
    <row r="14546" ht="25" customHeight="1"/>
    <row r="14547" ht="25" customHeight="1"/>
    <row r="14548" ht="25" customHeight="1"/>
    <row r="14549" ht="25" customHeight="1"/>
    <row r="14550" ht="25" customHeight="1"/>
    <row r="14551" ht="25" customHeight="1"/>
    <row r="14552" ht="25" customHeight="1"/>
    <row r="14553" ht="25" customHeight="1"/>
    <row r="14554" ht="25" customHeight="1"/>
    <row r="14555" ht="25" customHeight="1"/>
    <row r="14556" ht="25" customHeight="1"/>
    <row r="14557" ht="25" customHeight="1"/>
    <row r="14558" ht="25" customHeight="1"/>
    <row r="14559" ht="25" customHeight="1"/>
    <row r="14560" ht="25" customHeight="1"/>
    <row r="14561" ht="25" customHeight="1"/>
    <row r="14562" ht="25" customHeight="1"/>
    <row r="14563" ht="25" customHeight="1"/>
    <row r="14564" ht="25" customHeight="1"/>
    <row r="14565" ht="25" customHeight="1"/>
    <row r="14566" ht="25" customHeight="1"/>
    <row r="14567" ht="25" customHeight="1"/>
    <row r="14568" ht="25" customHeight="1"/>
    <row r="14569" ht="25" customHeight="1"/>
    <row r="14570" ht="25" customHeight="1"/>
    <row r="14571" ht="25" customHeight="1"/>
    <row r="14572" ht="25" customHeight="1"/>
    <row r="14573" ht="25" customHeight="1"/>
    <row r="14574" ht="25" customHeight="1"/>
    <row r="14575" ht="25" customHeight="1"/>
    <row r="14576" ht="25" customHeight="1"/>
    <row r="14577" ht="25" customHeight="1"/>
    <row r="14578" ht="25" customHeight="1"/>
    <row r="14579" ht="25" customHeight="1"/>
    <row r="14580" ht="25" customHeight="1"/>
    <row r="14581" ht="25" customHeight="1"/>
    <row r="14582" ht="25" customHeight="1"/>
    <row r="14583" ht="25" customHeight="1"/>
    <row r="14584" ht="25" customHeight="1"/>
    <row r="14585" ht="25" customHeight="1"/>
    <row r="14586" ht="25" customHeight="1"/>
    <row r="14587" ht="25" customHeight="1"/>
    <row r="14588" ht="25" customHeight="1"/>
    <row r="14589" ht="25" customHeight="1"/>
    <row r="14590" ht="25" customHeight="1"/>
    <row r="14591" ht="25" customHeight="1"/>
    <row r="14592" ht="25" customHeight="1"/>
    <row r="14593" ht="25" customHeight="1"/>
    <row r="14594" ht="25" customHeight="1"/>
    <row r="14595" ht="25" customHeight="1"/>
    <row r="14596" ht="25" customHeight="1"/>
    <row r="14597" ht="25" customHeight="1"/>
    <row r="14598" ht="25" customHeight="1"/>
    <row r="14599" ht="25" customHeight="1"/>
    <row r="14600" ht="25" customHeight="1"/>
    <row r="14601" ht="25" customHeight="1"/>
    <row r="14602" ht="25" customHeight="1"/>
    <row r="14603" ht="25" customHeight="1"/>
    <row r="14604" ht="25" customHeight="1"/>
    <row r="14605" ht="25" customHeight="1"/>
    <row r="14606" ht="25" customHeight="1"/>
    <row r="14607" ht="25" customHeight="1"/>
    <row r="14608" ht="25" customHeight="1"/>
    <row r="14609" ht="25" customHeight="1"/>
    <row r="14610" ht="25" customHeight="1"/>
    <row r="14611" ht="25" customHeight="1"/>
    <row r="14612" ht="25" customHeight="1"/>
    <row r="14613" ht="25" customHeight="1"/>
    <row r="14614" ht="25" customHeight="1"/>
    <row r="14615" ht="25" customHeight="1"/>
    <row r="14616" ht="25" customHeight="1"/>
    <row r="14617" ht="25" customHeight="1"/>
    <row r="14618" ht="25" customHeight="1"/>
    <row r="14619" ht="25" customHeight="1"/>
    <row r="14620" ht="25" customHeight="1"/>
    <row r="14621" ht="25" customHeight="1"/>
    <row r="14622" ht="25" customHeight="1"/>
    <row r="14623" ht="25" customHeight="1"/>
    <row r="14624" ht="25" customHeight="1"/>
    <row r="14625" ht="25" customHeight="1"/>
    <row r="14626" ht="25" customHeight="1"/>
    <row r="14627" ht="25" customHeight="1"/>
    <row r="14628" ht="25" customHeight="1"/>
    <row r="14629" ht="25" customHeight="1"/>
    <row r="14630" ht="25" customHeight="1"/>
    <row r="14631" ht="25" customHeight="1"/>
    <row r="14632" ht="25" customHeight="1"/>
    <row r="14633" ht="25" customHeight="1"/>
    <row r="14634" ht="25" customHeight="1"/>
    <row r="14635" ht="25" customHeight="1"/>
    <row r="14636" ht="25" customHeight="1"/>
    <row r="14637" ht="25" customHeight="1"/>
    <row r="14638" ht="25" customHeight="1"/>
    <row r="14639" ht="25" customHeight="1"/>
    <row r="14640" ht="25" customHeight="1"/>
    <row r="14641" ht="25" customHeight="1"/>
    <row r="14642" ht="25" customHeight="1"/>
    <row r="14643" ht="25" customHeight="1"/>
    <row r="14644" ht="25" customHeight="1"/>
    <row r="14645" ht="25" customHeight="1"/>
    <row r="14646" ht="25" customHeight="1"/>
    <row r="14647" ht="25" customHeight="1"/>
    <row r="14648" ht="25" customHeight="1"/>
    <row r="14649" ht="25" customHeight="1"/>
    <row r="14650" ht="25" customHeight="1"/>
    <row r="14651" ht="25" customHeight="1"/>
    <row r="14652" ht="25" customHeight="1"/>
    <row r="14653" ht="25" customHeight="1"/>
    <row r="14654" ht="25" customHeight="1"/>
    <row r="14655" ht="25" customHeight="1"/>
    <row r="14656" ht="25" customHeight="1"/>
    <row r="14657" ht="25" customHeight="1"/>
    <row r="14658" ht="25" customHeight="1"/>
    <row r="14659" ht="25" customHeight="1"/>
    <row r="14660" ht="25" customHeight="1"/>
    <row r="14661" ht="25" customHeight="1"/>
    <row r="14662" ht="25" customHeight="1"/>
    <row r="14663" ht="25" customHeight="1"/>
    <row r="14664" ht="25" customHeight="1"/>
    <row r="14665" ht="25" customHeight="1"/>
    <row r="14666" ht="25" customHeight="1"/>
    <row r="14667" ht="25" customHeight="1"/>
    <row r="14668" ht="25" customHeight="1"/>
    <row r="14669" ht="25" customHeight="1"/>
    <row r="14670" ht="25" customHeight="1"/>
    <row r="14671" ht="25" customHeight="1"/>
    <row r="14672" ht="25" customHeight="1"/>
    <row r="14673" ht="25" customHeight="1"/>
    <row r="14674" ht="25" customHeight="1"/>
    <row r="14675" ht="25" customHeight="1"/>
    <row r="14676" ht="25" customHeight="1"/>
    <row r="14677" ht="25" customHeight="1"/>
    <row r="14678" ht="25" customHeight="1"/>
    <row r="14679" ht="25" customHeight="1"/>
    <row r="14680" ht="25" customHeight="1"/>
    <row r="14681" ht="25" customHeight="1"/>
    <row r="14682" ht="25" customHeight="1"/>
    <row r="14683" ht="25" customHeight="1"/>
    <row r="14684" ht="25" customHeight="1"/>
    <row r="14685" ht="25" customHeight="1"/>
    <row r="14686" ht="25" customHeight="1"/>
    <row r="14687" ht="25" customHeight="1"/>
    <row r="14688" ht="25" customHeight="1"/>
    <row r="14689" ht="25" customHeight="1"/>
    <row r="14690" ht="25" customHeight="1"/>
    <row r="14691" ht="25" customHeight="1"/>
    <row r="14692" ht="25" customHeight="1"/>
    <row r="14693" ht="25" customHeight="1"/>
    <row r="14694" ht="25" customHeight="1"/>
    <row r="14695" ht="25" customHeight="1"/>
    <row r="14696" ht="25" customHeight="1"/>
    <row r="14697" ht="25" customHeight="1"/>
    <row r="14698" ht="25" customHeight="1"/>
    <row r="14699" ht="25" customHeight="1"/>
    <row r="14700" ht="25" customHeight="1"/>
    <row r="14701" ht="25" customHeight="1"/>
    <row r="14702" ht="25" customHeight="1"/>
    <row r="14703" ht="25" customHeight="1"/>
    <row r="14704" ht="25" customHeight="1"/>
    <row r="14705" ht="25" customHeight="1"/>
    <row r="14706" ht="25" customHeight="1"/>
    <row r="14707" ht="25" customHeight="1"/>
    <row r="14708" ht="25" customHeight="1"/>
    <row r="14709" ht="25" customHeight="1"/>
    <row r="14710" ht="25" customHeight="1"/>
    <row r="14711" ht="25" customHeight="1"/>
    <row r="14712" ht="25" customHeight="1"/>
    <row r="14713" ht="25" customHeight="1"/>
    <row r="14714" ht="25" customHeight="1"/>
    <row r="14715" ht="25" customHeight="1"/>
    <row r="14716" ht="25" customHeight="1"/>
    <row r="14717" ht="25" customHeight="1"/>
    <row r="14718" ht="25" customHeight="1"/>
    <row r="14719" ht="25" customHeight="1"/>
    <row r="14720" ht="25" customHeight="1"/>
    <row r="14721" ht="25" customHeight="1"/>
    <row r="14722" ht="25" customHeight="1"/>
    <row r="14723" ht="25" customHeight="1"/>
    <row r="14724" ht="25" customHeight="1"/>
    <row r="14725" ht="25" customHeight="1"/>
    <row r="14726" ht="25" customHeight="1"/>
    <row r="14727" ht="25" customHeight="1"/>
    <row r="14728" ht="25" customHeight="1"/>
    <row r="14729" ht="25" customHeight="1"/>
    <row r="14730" ht="25" customHeight="1"/>
    <row r="14731" ht="25" customHeight="1"/>
    <row r="14732" ht="25" customHeight="1"/>
    <row r="14733" ht="25" customHeight="1"/>
    <row r="14734" ht="25" customHeight="1"/>
    <row r="14735" ht="25" customHeight="1"/>
    <row r="14736" ht="25" customHeight="1"/>
    <row r="14737" ht="25" customHeight="1"/>
    <row r="14738" ht="25" customHeight="1"/>
    <row r="14739" ht="25" customHeight="1"/>
    <row r="14740" ht="25" customHeight="1"/>
    <row r="14741" ht="25" customHeight="1"/>
    <row r="14742" ht="25" customHeight="1"/>
    <row r="14743" ht="25" customHeight="1"/>
    <row r="14744" ht="25" customHeight="1"/>
    <row r="14745" ht="25" customHeight="1"/>
    <row r="14746" ht="25" customHeight="1"/>
    <row r="14747" ht="25" customHeight="1"/>
    <row r="14748" ht="25" customHeight="1"/>
    <row r="14749" ht="25" customHeight="1"/>
    <row r="14750" ht="25" customHeight="1"/>
    <row r="14751" ht="25" customHeight="1"/>
    <row r="14752" ht="25" customHeight="1"/>
    <row r="14753" ht="25" customHeight="1"/>
    <row r="14754" ht="25" customHeight="1"/>
    <row r="14755" ht="25" customHeight="1"/>
    <row r="14756" ht="25" customHeight="1"/>
    <row r="14757" ht="25" customHeight="1"/>
    <row r="14758" ht="25" customHeight="1"/>
    <row r="14759" ht="25" customHeight="1"/>
    <row r="14760" ht="25" customHeight="1"/>
    <row r="14761" ht="25" customHeight="1"/>
    <row r="14762" ht="25" customHeight="1"/>
    <row r="14763" ht="25" customHeight="1"/>
    <row r="14764" ht="25" customHeight="1"/>
    <row r="14765" ht="25" customHeight="1"/>
    <row r="14766" ht="25" customHeight="1"/>
    <row r="14767" ht="25" customHeight="1"/>
    <row r="14768" ht="25" customHeight="1"/>
    <row r="14769" ht="25" customHeight="1"/>
    <row r="14770" ht="25" customHeight="1"/>
    <row r="14771" ht="25" customHeight="1"/>
    <row r="14772" ht="25" customHeight="1"/>
    <row r="14773" ht="25" customHeight="1"/>
    <row r="14774" ht="25" customHeight="1"/>
    <row r="14775" ht="25" customHeight="1"/>
    <row r="14776" ht="25" customHeight="1"/>
    <row r="14777" ht="25" customHeight="1"/>
    <row r="14778" ht="25" customHeight="1"/>
    <row r="14779" ht="25" customHeight="1"/>
    <row r="14780" ht="25" customHeight="1"/>
    <row r="14781" ht="25" customHeight="1"/>
    <row r="14782" ht="25" customHeight="1"/>
    <row r="14783" ht="25" customHeight="1"/>
    <row r="14784" ht="25" customHeight="1"/>
    <row r="14785" ht="25" customHeight="1"/>
    <row r="14786" ht="25" customHeight="1"/>
    <row r="14787" ht="25" customHeight="1"/>
    <row r="14788" ht="25" customHeight="1"/>
    <row r="14789" ht="25" customHeight="1"/>
    <row r="14790" ht="25" customHeight="1"/>
    <row r="14791" ht="25" customHeight="1"/>
    <row r="14792" ht="25" customHeight="1"/>
    <row r="14793" ht="25" customHeight="1"/>
    <row r="14794" ht="25" customHeight="1"/>
    <row r="14795" ht="25" customHeight="1"/>
    <row r="14796" ht="25" customHeight="1"/>
    <row r="14797" ht="25" customHeight="1"/>
    <row r="14798" ht="25" customHeight="1"/>
    <row r="14799" ht="25" customHeight="1"/>
    <row r="14800" ht="25" customHeight="1"/>
    <row r="14801" ht="25" customHeight="1"/>
    <row r="14802" ht="25" customHeight="1"/>
    <row r="14803" ht="25" customHeight="1"/>
    <row r="14804" ht="25" customHeight="1"/>
    <row r="14805" ht="25" customHeight="1"/>
    <row r="14806" ht="25" customHeight="1"/>
    <row r="14807" ht="25" customHeight="1"/>
    <row r="14808" ht="25" customHeight="1"/>
    <row r="14809" ht="25" customHeight="1"/>
    <row r="14810" ht="25" customHeight="1"/>
    <row r="14811" ht="25" customHeight="1"/>
    <row r="14812" ht="25" customHeight="1"/>
    <row r="14813" ht="25" customHeight="1"/>
    <row r="14814" ht="25" customHeight="1"/>
    <row r="14815" ht="25" customHeight="1"/>
    <row r="14816" ht="25" customHeight="1"/>
    <row r="14817" ht="25" customHeight="1"/>
    <row r="14818" ht="25" customHeight="1"/>
    <row r="14819" ht="25" customHeight="1"/>
    <row r="14820" ht="25" customHeight="1"/>
    <row r="14821" ht="25" customHeight="1"/>
    <row r="14822" ht="25" customHeight="1"/>
    <row r="14823" ht="25" customHeight="1"/>
    <row r="14824" ht="25" customHeight="1"/>
    <row r="14825" ht="25" customHeight="1"/>
    <row r="14826" ht="25" customHeight="1"/>
    <row r="14827" ht="25" customHeight="1"/>
    <row r="14828" ht="25" customHeight="1"/>
    <row r="14829" ht="25" customHeight="1"/>
    <row r="14830" ht="25" customHeight="1"/>
    <row r="14831" ht="25" customHeight="1"/>
    <row r="14832" ht="25" customHeight="1"/>
    <row r="14833" ht="25" customHeight="1"/>
    <row r="14834" ht="25" customHeight="1"/>
    <row r="14835" ht="25" customHeight="1"/>
    <row r="14836" ht="25" customHeight="1"/>
    <row r="14837" ht="25" customHeight="1"/>
    <row r="14838" ht="25" customHeight="1"/>
    <row r="14839" ht="25" customHeight="1"/>
    <row r="14840" ht="25" customHeight="1"/>
    <row r="14841" ht="25" customHeight="1"/>
    <row r="14842" ht="25" customHeight="1"/>
    <row r="14843" ht="25" customHeight="1"/>
    <row r="14844" ht="25" customHeight="1"/>
    <row r="14845" ht="25" customHeight="1"/>
    <row r="14846" ht="25" customHeight="1"/>
    <row r="14847" ht="25" customHeight="1"/>
    <row r="14848" ht="25" customHeight="1"/>
    <row r="14849" ht="25" customHeight="1"/>
    <row r="14850" ht="25" customHeight="1"/>
    <row r="14851" ht="25" customHeight="1"/>
    <row r="14852" ht="25" customHeight="1"/>
    <row r="14853" ht="25" customHeight="1"/>
    <row r="14854" ht="25" customHeight="1"/>
    <row r="14855" ht="25" customHeight="1"/>
    <row r="14856" ht="25" customHeight="1"/>
    <row r="14857" ht="25" customHeight="1"/>
    <row r="14858" ht="25" customHeight="1"/>
    <row r="14859" ht="25" customHeight="1"/>
    <row r="14860" ht="25" customHeight="1"/>
    <row r="14861" ht="25" customHeight="1"/>
    <row r="14862" ht="25" customHeight="1"/>
    <row r="14863" ht="25" customHeight="1"/>
    <row r="14864" ht="25" customHeight="1"/>
    <row r="14865" ht="25" customHeight="1"/>
    <row r="14866" ht="25" customHeight="1"/>
    <row r="14867" ht="25" customHeight="1"/>
    <row r="14868" ht="25" customHeight="1"/>
    <row r="14869" ht="25" customHeight="1"/>
    <row r="14870" ht="25" customHeight="1"/>
    <row r="14871" ht="25" customHeight="1"/>
    <row r="14872" ht="25" customHeight="1"/>
    <row r="14873" ht="25" customHeight="1"/>
    <row r="14874" ht="25" customHeight="1"/>
    <row r="14875" ht="25" customHeight="1"/>
    <row r="14876" ht="25" customHeight="1"/>
    <row r="14877" ht="25" customHeight="1"/>
    <row r="14878" ht="25" customHeight="1"/>
    <row r="14879" ht="25" customHeight="1"/>
    <row r="14880" ht="25" customHeight="1"/>
    <row r="14881" ht="25" customHeight="1"/>
    <row r="14882" ht="25" customHeight="1"/>
    <row r="14883" ht="25" customHeight="1"/>
    <row r="14884" ht="25" customHeight="1"/>
    <row r="14885" ht="25" customHeight="1"/>
    <row r="14886" ht="25" customHeight="1"/>
    <row r="14887" ht="25" customHeight="1"/>
    <row r="14888" ht="25" customHeight="1"/>
    <row r="14889" ht="25" customHeight="1"/>
    <row r="14890" ht="25" customHeight="1"/>
    <row r="14891" ht="25" customHeight="1"/>
    <row r="14892" ht="25" customHeight="1"/>
    <row r="14893" ht="25" customHeight="1"/>
    <row r="14894" ht="25" customHeight="1"/>
    <row r="14895" ht="25" customHeight="1"/>
    <row r="14896" ht="25" customHeight="1"/>
    <row r="14897" ht="25" customHeight="1"/>
    <row r="14898" ht="25" customHeight="1"/>
    <row r="14899" ht="25" customHeight="1"/>
    <row r="14900" ht="25" customHeight="1"/>
    <row r="14901" ht="25" customHeight="1"/>
    <row r="14902" ht="25" customHeight="1"/>
    <row r="14903" ht="25" customHeight="1"/>
    <row r="14904" ht="25" customHeight="1"/>
    <row r="14905" ht="25" customHeight="1"/>
    <row r="14906" ht="25" customHeight="1"/>
    <row r="14907" ht="25" customHeight="1"/>
    <row r="14908" ht="25" customHeight="1"/>
    <row r="14909" ht="25" customHeight="1"/>
    <row r="14910" ht="25" customHeight="1"/>
    <row r="14911" ht="25" customHeight="1"/>
    <row r="14912" ht="25" customHeight="1"/>
    <row r="14913" ht="25" customHeight="1"/>
    <row r="14914" ht="25" customHeight="1"/>
    <row r="14915" ht="25" customHeight="1"/>
    <row r="14916" ht="25" customHeight="1"/>
    <row r="14917" ht="25" customHeight="1"/>
    <row r="14918" ht="25" customHeight="1"/>
    <row r="14919" ht="25" customHeight="1"/>
    <row r="14920" ht="25" customHeight="1"/>
    <row r="14921" ht="25" customHeight="1"/>
    <row r="14922" ht="25" customHeight="1"/>
    <row r="14923" ht="25" customHeight="1"/>
    <row r="14924" ht="25" customHeight="1"/>
    <row r="14925" ht="25" customHeight="1"/>
    <row r="14926" ht="25" customHeight="1"/>
    <row r="14927" ht="25" customHeight="1"/>
    <row r="14928" ht="25" customHeight="1"/>
    <row r="14929" ht="25" customHeight="1"/>
    <row r="14930" ht="25" customHeight="1"/>
    <row r="14931" ht="25" customHeight="1"/>
    <row r="14932" ht="25" customHeight="1"/>
    <row r="14933" ht="25" customHeight="1"/>
    <row r="14934" ht="25" customHeight="1"/>
    <row r="14935" ht="25" customHeight="1"/>
    <row r="14936" ht="25" customHeight="1"/>
    <row r="14937" ht="25" customHeight="1"/>
    <row r="14938" ht="25" customHeight="1"/>
    <row r="14939" ht="25" customHeight="1"/>
    <row r="14940" ht="25" customHeight="1"/>
    <row r="14941" ht="25" customHeight="1"/>
    <row r="14942" ht="25" customHeight="1"/>
    <row r="14943" ht="25" customHeight="1"/>
    <row r="14944" ht="25" customHeight="1"/>
    <row r="14945" ht="25" customHeight="1"/>
    <row r="14946" ht="25" customHeight="1"/>
    <row r="14947" ht="25" customHeight="1"/>
    <row r="14948" ht="25" customHeight="1"/>
    <row r="14949" ht="25" customHeight="1"/>
    <row r="14950" ht="25" customHeight="1"/>
    <row r="14951" ht="25" customHeight="1"/>
    <row r="14952" ht="25" customHeight="1"/>
    <row r="14953" ht="25" customHeight="1"/>
    <row r="14954" ht="25" customHeight="1"/>
    <row r="14955" ht="25" customHeight="1"/>
    <row r="14956" ht="25" customHeight="1"/>
    <row r="14957" ht="25" customHeight="1"/>
    <row r="14958" ht="25" customHeight="1"/>
    <row r="14959" ht="25" customHeight="1"/>
    <row r="14960" ht="25" customHeight="1"/>
    <row r="14961" ht="25" customHeight="1"/>
    <row r="14962" ht="25" customHeight="1"/>
    <row r="14963" ht="25" customHeight="1"/>
    <row r="14964" ht="25" customHeight="1"/>
    <row r="14965" ht="25" customHeight="1"/>
    <row r="14966" ht="25" customHeight="1"/>
    <row r="14967" ht="25" customHeight="1"/>
    <row r="14968" ht="25" customHeight="1"/>
    <row r="14969" ht="25" customHeight="1"/>
    <row r="14970" ht="25" customHeight="1"/>
    <row r="14971" ht="25" customHeight="1"/>
    <row r="14972" ht="25" customHeight="1"/>
    <row r="14973" ht="25" customHeight="1"/>
    <row r="14974" ht="25" customHeight="1"/>
    <row r="14975" ht="25" customHeight="1"/>
    <row r="14976" ht="25" customHeight="1"/>
    <row r="14977" ht="25" customHeight="1"/>
    <row r="14978" ht="25" customHeight="1"/>
    <row r="14979" ht="25" customHeight="1"/>
    <row r="14980" ht="25" customHeight="1"/>
    <row r="14981" ht="25" customHeight="1"/>
    <row r="14982" ht="25" customHeight="1"/>
    <row r="14983" ht="25" customHeight="1"/>
    <row r="14984" ht="25" customHeight="1"/>
    <row r="14985" ht="25" customHeight="1"/>
    <row r="14986" ht="25" customHeight="1"/>
    <row r="14987" ht="25" customHeight="1"/>
    <row r="14988" ht="25" customHeight="1"/>
    <row r="14989" ht="25" customHeight="1"/>
    <row r="14990" ht="25" customHeight="1"/>
    <row r="14991" ht="25" customHeight="1"/>
    <row r="14992" ht="25" customHeight="1"/>
    <row r="14993" ht="25" customHeight="1"/>
    <row r="14994" ht="25" customHeight="1"/>
    <row r="14995" ht="25" customHeight="1"/>
    <row r="14996" ht="25" customHeight="1"/>
    <row r="14997" ht="25" customHeight="1"/>
    <row r="14998" ht="25" customHeight="1"/>
    <row r="14999" ht="25" customHeight="1"/>
    <row r="15000" ht="25" customHeight="1"/>
    <row r="15001" ht="25" customHeight="1"/>
    <row r="15002" ht="25" customHeight="1"/>
    <row r="15003" ht="25" customHeight="1"/>
    <row r="15004" ht="25" customHeight="1"/>
    <row r="15005" ht="25" customHeight="1"/>
    <row r="15006" ht="25" customHeight="1"/>
    <row r="15007" ht="25" customHeight="1"/>
    <row r="15008" ht="25" customHeight="1"/>
    <row r="15009" ht="25" customHeight="1"/>
    <row r="15010" ht="25" customHeight="1"/>
    <row r="15011" ht="25" customHeight="1"/>
    <row r="15012" ht="25" customHeight="1"/>
    <row r="15013" ht="25" customHeight="1"/>
    <row r="15014" ht="25" customHeight="1"/>
    <row r="15015" ht="25" customHeight="1"/>
    <row r="15016" ht="25" customHeight="1"/>
    <row r="15017" ht="25" customHeight="1"/>
    <row r="15018" ht="25" customHeight="1"/>
    <row r="15019" ht="25" customHeight="1"/>
    <row r="15020" ht="25" customHeight="1"/>
    <row r="15021" ht="25" customHeight="1"/>
    <row r="15022" ht="25" customHeight="1"/>
    <row r="15023" ht="25" customHeight="1"/>
    <row r="15024" ht="25" customHeight="1"/>
    <row r="15025" ht="25" customHeight="1"/>
    <row r="15026" ht="25" customHeight="1"/>
    <row r="15027" ht="25" customHeight="1"/>
    <row r="15028" ht="25" customHeight="1"/>
    <row r="15029" ht="25" customHeight="1"/>
    <row r="15030" ht="25" customHeight="1"/>
    <row r="15031" ht="25" customHeight="1"/>
    <row r="15032" ht="25" customHeight="1"/>
    <row r="15033" ht="25" customHeight="1"/>
    <row r="15034" ht="25" customHeight="1"/>
    <row r="15035" ht="25" customHeight="1"/>
    <row r="15036" ht="25" customHeight="1"/>
    <row r="15037" ht="25" customHeight="1"/>
    <row r="15038" ht="25" customHeight="1"/>
    <row r="15039" ht="25" customHeight="1"/>
    <row r="15040" ht="25" customHeight="1"/>
    <row r="15041" ht="25" customHeight="1"/>
    <row r="15042" ht="25" customHeight="1"/>
    <row r="15043" ht="25" customHeight="1"/>
    <row r="15044" ht="25" customHeight="1"/>
    <row r="15045" ht="25" customHeight="1"/>
    <row r="15046" ht="25" customHeight="1"/>
    <row r="15047" ht="25" customHeight="1"/>
    <row r="15048" ht="25" customHeight="1"/>
    <row r="15049" ht="25" customHeight="1"/>
    <row r="15050" ht="25" customHeight="1"/>
    <row r="15051" ht="25" customHeight="1"/>
    <row r="15052" ht="25" customHeight="1"/>
    <row r="15053" ht="25" customHeight="1"/>
    <row r="15054" ht="25" customHeight="1"/>
    <row r="15055" ht="25" customHeight="1"/>
    <row r="15056" ht="25" customHeight="1"/>
    <row r="15057" ht="25" customHeight="1"/>
    <row r="15058" ht="25" customHeight="1"/>
    <row r="15059" ht="25" customHeight="1"/>
    <row r="15060" ht="25" customHeight="1"/>
    <row r="15061" ht="25" customHeight="1"/>
    <row r="15062" ht="25" customHeight="1"/>
    <row r="15063" ht="25" customHeight="1"/>
    <row r="15064" ht="25" customHeight="1"/>
    <row r="15065" ht="25" customHeight="1"/>
    <row r="15066" ht="25" customHeight="1"/>
    <row r="15067" ht="25" customHeight="1"/>
    <row r="15068" ht="25" customHeight="1"/>
    <row r="15069" ht="25" customHeight="1"/>
    <row r="15070" ht="25" customHeight="1"/>
    <row r="15071" ht="25" customHeight="1"/>
    <row r="15072" ht="25" customHeight="1"/>
    <row r="15073" ht="25" customHeight="1"/>
    <row r="15074" ht="25" customHeight="1"/>
    <row r="15075" ht="25" customHeight="1"/>
    <row r="15076" ht="25" customHeight="1"/>
    <row r="15077" ht="25" customHeight="1"/>
    <row r="15078" ht="25" customHeight="1"/>
    <row r="15079" ht="25" customHeight="1"/>
    <row r="15080" ht="25" customHeight="1"/>
    <row r="15081" ht="25" customHeight="1"/>
    <row r="15082" ht="25" customHeight="1"/>
    <row r="15083" ht="25" customHeight="1"/>
    <row r="15084" ht="25" customHeight="1"/>
    <row r="15085" ht="25" customHeight="1"/>
    <row r="15086" ht="25" customHeight="1"/>
    <row r="15087" ht="25" customHeight="1"/>
    <row r="15088" ht="25" customHeight="1"/>
    <row r="15089" ht="25" customHeight="1"/>
    <row r="15090" ht="25" customHeight="1"/>
    <row r="15091" ht="25" customHeight="1"/>
    <row r="15092" ht="25" customHeight="1"/>
    <row r="15093" ht="25" customHeight="1"/>
    <row r="15094" ht="25" customHeight="1"/>
    <row r="15095" ht="25" customHeight="1"/>
    <row r="15096" ht="25" customHeight="1"/>
    <row r="15097" ht="25" customHeight="1"/>
    <row r="15098" ht="25" customHeight="1"/>
    <row r="15099" ht="25" customHeight="1"/>
    <row r="15100" ht="25" customHeight="1"/>
    <row r="15101" ht="25" customHeight="1"/>
    <row r="15102" ht="25" customHeight="1"/>
    <row r="15103" ht="25" customHeight="1"/>
    <row r="15104" ht="25" customHeight="1"/>
    <row r="15105" ht="25" customHeight="1"/>
    <row r="15106" ht="25" customHeight="1"/>
    <row r="15107" ht="25" customHeight="1"/>
    <row r="15108" ht="25" customHeight="1"/>
    <row r="15109" ht="25" customHeight="1"/>
    <row r="15110" ht="25" customHeight="1"/>
    <row r="15111" ht="25" customHeight="1"/>
    <row r="15112" ht="25" customHeight="1"/>
    <row r="15113" ht="25" customHeight="1"/>
    <row r="15114" ht="25" customHeight="1"/>
    <row r="15115" ht="25" customHeight="1"/>
    <row r="15116" ht="25" customHeight="1"/>
    <row r="15117" ht="25" customHeight="1"/>
    <row r="15118" ht="25" customHeight="1"/>
    <row r="15119" ht="25" customHeight="1"/>
    <row r="15120" ht="25" customHeight="1"/>
    <row r="15121" ht="25" customHeight="1"/>
    <row r="15122" ht="25" customHeight="1"/>
    <row r="15123" ht="25" customHeight="1"/>
    <row r="15124" ht="25" customHeight="1"/>
    <row r="15125" ht="25" customHeight="1"/>
    <row r="15126" ht="25" customHeight="1"/>
    <row r="15127" ht="25" customHeight="1"/>
    <row r="15128" ht="25" customHeight="1"/>
    <row r="15129" ht="25" customHeight="1"/>
    <row r="15130" ht="25" customHeight="1"/>
    <row r="15131" ht="25" customHeight="1"/>
    <row r="15132" ht="25" customHeight="1"/>
    <row r="15133" ht="25" customHeight="1"/>
    <row r="15134" ht="25" customHeight="1"/>
    <row r="15135" ht="25" customHeight="1"/>
    <row r="15136" ht="25" customHeight="1"/>
    <row r="15137" ht="25" customHeight="1"/>
    <row r="15138" ht="25" customHeight="1"/>
    <row r="15139" ht="25" customHeight="1"/>
    <row r="15140" ht="25" customHeight="1"/>
    <row r="15141" ht="25" customHeight="1"/>
    <row r="15142" ht="25" customHeight="1"/>
    <row r="15143" ht="25" customHeight="1"/>
    <row r="15144" ht="25" customHeight="1"/>
    <row r="15145" ht="25" customHeight="1"/>
    <row r="15146" ht="25" customHeight="1"/>
    <row r="15147" ht="25" customHeight="1"/>
    <row r="15148" ht="25" customHeight="1"/>
    <row r="15149" ht="25" customHeight="1"/>
    <row r="15150" ht="25" customHeight="1"/>
    <row r="15151" ht="25" customHeight="1"/>
    <row r="15152" ht="25" customHeight="1"/>
    <row r="15153" ht="25" customHeight="1"/>
    <row r="15154" ht="25" customHeight="1"/>
    <row r="15155" ht="25" customHeight="1"/>
    <row r="15156" ht="25" customHeight="1"/>
    <row r="15157" ht="25" customHeight="1"/>
    <row r="15158" ht="25" customHeight="1"/>
    <row r="15159" ht="25" customHeight="1"/>
    <row r="15160" ht="25" customHeight="1"/>
    <row r="15161" ht="25" customHeight="1"/>
    <row r="15162" ht="25" customHeight="1"/>
    <row r="15163" ht="25" customHeight="1"/>
    <row r="15164" ht="25" customHeight="1"/>
    <row r="15165" ht="25" customHeight="1"/>
    <row r="15166" ht="25" customHeight="1"/>
    <row r="15167" ht="25" customHeight="1"/>
    <row r="15168" ht="25" customHeight="1"/>
    <row r="15169" ht="25" customHeight="1"/>
    <row r="15170" ht="25" customHeight="1"/>
    <row r="15171" ht="25" customHeight="1"/>
    <row r="15172" ht="25" customHeight="1"/>
    <row r="15173" ht="25" customHeight="1"/>
    <row r="15174" ht="25" customHeight="1"/>
    <row r="15175" ht="25" customHeight="1"/>
    <row r="15176" ht="25" customHeight="1"/>
    <row r="15177" ht="25" customHeight="1"/>
    <row r="15178" ht="25" customHeight="1"/>
    <row r="15179" ht="25" customHeight="1"/>
    <row r="15180" ht="25" customHeight="1"/>
    <row r="15181" ht="25" customHeight="1"/>
    <row r="15182" ht="25" customHeight="1"/>
    <row r="15183" ht="25" customHeight="1"/>
    <row r="15184" ht="25" customHeight="1"/>
    <row r="15185" ht="25" customHeight="1"/>
    <row r="15186" ht="25" customHeight="1"/>
    <row r="15187" ht="25" customHeight="1"/>
    <row r="15188" ht="25" customHeight="1"/>
    <row r="15189" ht="25" customHeight="1"/>
    <row r="15190" ht="25" customHeight="1"/>
    <row r="15191" ht="25" customHeight="1"/>
    <row r="15192" ht="25" customHeight="1"/>
    <row r="15193" ht="25" customHeight="1"/>
    <row r="15194" ht="25" customHeight="1"/>
    <row r="15195" ht="25" customHeight="1"/>
    <row r="15196" ht="25" customHeight="1"/>
    <row r="15197" ht="25" customHeight="1"/>
    <row r="15198" ht="25" customHeight="1"/>
    <row r="15199" ht="25" customHeight="1"/>
    <row r="15200" ht="25" customHeight="1"/>
    <row r="15201" ht="25" customHeight="1"/>
    <row r="15202" ht="25" customHeight="1"/>
    <row r="15203" ht="25" customHeight="1"/>
    <row r="15204" ht="25" customHeight="1"/>
    <row r="15205" ht="25" customHeight="1"/>
    <row r="15206" ht="25" customHeight="1"/>
    <row r="15207" ht="25" customHeight="1"/>
    <row r="15208" ht="25" customHeight="1"/>
    <row r="15209" ht="25" customHeight="1"/>
    <row r="15210" ht="25" customHeight="1"/>
    <row r="15211" ht="25" customHeight="1"/>
    <row r="15212" ht="25" customHeight="1"/>
    <row r="15213" ht="25" customHeight="1"/>
    <row r="15214" ht="25" customHeight="1"/>
    <row r="15215" ht="25" customHeight="1"/>
    <row r="15216" ht="25" customHeight="1"/>
    <row r="15217" ht="25" customHeight="1"/>
    <row r="15218" ht="25" customHeight="1"/>
    <row r="15219" ht="25" customHeight="1"/>
    <row r="15220" ht="25" customHeight="1"/>
    <row r="15221" ht="25" customHeight="1"/>
    <row r="15222" ht="25" customHeight="1"/>
    <row r="15223" ht="25" customHeight="1"/>
    <row r="15224" ht="25" customHeight="1"/>
    <row r="15225" ht="25" customHeight="1"/>
    <row r="15226" ht="25" customHeight="1"/>
    <row r="15227" ht="25" customHeight="1"/>
    <row r="15228" ht="25" customHeight="1"/>
    <row r="15229" ht="25" customHeight="1"/>
    <row r="15230" ht="25" customHeight="1"/>
    <row r="15231" ht="25" customHeight="1"/>
    <row r="15232" ht="25" customHeight="1"/>
    <row r="15233" ht="25" customHeight="1"/>
    <row r="15234" ht="25" customHeight="1"/>
    <row r="15235" ht="25" customHeight="1"/>
    <row r="15236" ht="25" customHeight="1"/>
    <row r="15237" ht="25" customHeight="1"/>
    <row r="15238" ht="25" customHeight="1"/>
    <row r="15239" ht="25" customHeight="1"/>
    <row r="15240" ht="25" customHeight="1"/>
    <row r="15241" ht="25" customHeight="1"/>
    <row r="15242" ht="25" customHeight="1"/>
    <row r="15243" ht="25" customHeight="1"/>
    <row r="15244" ht="25" customHeight="1"/>
    <row r="15245" ht="25" customHeight="1"/>
    <row r="15246" ht="25" customHeight="1"/>
    <row r="15247" ht="25" customHeight="1"/>
    <row r="15248" ht="25" customHeight="1"/>
    <row r="15249" ht="25" customHeight="1"/>
    <row r="15250" ht="25" customHeight="1"/>
    <row r="15251" ht="25" customHeight="1"/>
    <row r="15252" ht="25" customHeight="1"/>
    <row r="15253" ht="25" customHeight="1"/>
    <row r="15254" ht="25" customHeight="1"/>
    <row r="15255" ht="25" customHeight="1"/>
    <row r="15256" ht="25" customHeight="1"/>
    <row r="15257" ht="25" customHeight="1"/>
    <row r="15258" ht="25" customHeight="1"/>
    <row r="15259" ht="25" customHeight="1"/>
    <row r="15260" ht="25" customHeight="1"/>
    <row r="15261" ht="25" customHeight="1"/>
    <row r="15262" ht="25" customHeight="1"/>
    <row r="15263" ht="25" customHeight="1"/>
    <row r="15264" ht="25" customHeight="1"/>
    <row r="15265" ht="25" customHeight="1"/>
    <row r="15266" ht="25" customHeight="1"/>
    <row r="15267" ht="25" customHeight="1"/>
    <row r="15268" ht="25" customHeight="1"/>
    <row r="15269" ht="25" customHeight="1"/>
    <row r="15270" ht="25" customHeight="1"/>
    <row r="15271" ht="25" customHeight="1"/>
    <row r="15272" ht="25" customHeight="1"/>
    <row r="15273" ht="25" customHeight="1"/>
    <row r="15274" ht="25" customHeight="1"/>
    <row r="15275" ht="25" customHeight="1"/>
    <row r="15276" ht="25" customHeight="1"/>
    <row r="15277" ht="25" customHeight="1"/>
    <row r="15278" ht="25" customHeight="1"/>
    <row r="15279" ht="25" customHeight="1"/>
    <row r="15280" ht="25" customHeight="1"/>
    <row r="15281" ht="25" customHeight="1"/>
    <row r="15282" ht="25" customHeight="1"/>
    <row r="15283" ht="25" customHeight="1"/>
    <row r="15284" ht="25" customHeight="1"/>
    <row r="15285" ht="25" customHeight="1"/>
    <row r="15286" ht="25" customHeight="1"/>
    <row r="15287" ht="25" customHeight="1"/>
    <row r="15288" ht="25" customHeight="1"/>
    <row r="15289" ht="25" customHeight="1"/>
    <row r="15290" ht="25" customHeight="1"/>
    <row r="15291" ht="25" customHeight="1"/>
    <row r="15292" ht="25" customHeight="1"/>
    <row r="15293" ht="25" customHeight="1"/>
    <row r="15294" ht="25" customHeight="1"/>
    <row r="15295" ht="25" customHeight="1"/>
    <row r="15296" ht="25" customHeight="1"/>
    <row r="15297" ht="25" customHeight="1"/>
    <row r="15298" ht="25" customHeight="1"/>
    <row r="15299" ht="25" customHeight="1"/>
    <row r="15300" ht="25" customHeight="1"/>
    <row r="15301" ht="25" customHeight="1"/>
    <row r="15302" ht="25" customHeight="1"/>
    <row r="15303" ht="25" customHeight="1"/>
    <row r="15304" ht="25" customHeight="1"/>
    <row r="15305" ht="25" customHeight="1"/>
    <row r="15306" ht="25" customHeight="1"/>
    <row r="15307" ht="25" customHeight="1"/>
    <row r="15308" ht="25" customHeight="1"/>
    <row r="15309" ht="25" customHeight="1"/>
    <row r="15310" ht="25" customHeight="1"/>
    <row r="15311" ht="25" customHeight="1"/>
    <row r="15312" ht="25" customHeight="1"/>
    <row r="15313" ht="25" customHeight="1"/>
    <row r="15314" ht="25" customHeight="1"/>
    <row r="15315" ht="25" customHeight="1"/>
    <row r="15316" ht="25" customHeight="1"/>
    <row r="15317" ht="25" customHeight="1"/>
    <row r="15318" ht="25" customHeight="1"/>
    <row r="15319" ht="25" customHeight="1"/>
    <row r="15320" ht="25" customHeight="1"/>
    <row r="15321" ht="25" customHeight="1"/>
    <row r="15322" ht="25" customHeight="1"/>
    <row r="15323" ht="25" customHeight="1"/>
    <row r="15324" ht="25" customHeight="1"/>
    <row r="15325" ht="25" customHeight="1"/>
    <row r="15326" ht="25" customHeight="1"/>
    <row r="15327" ht="25" customHeight="1"/>
    <row r="15328" ht="25" customHeight="1"/>
    <row r="15329" ht="25" customHeight="1"/>
    <row r="15330" ht="25" customHeight="1"/>
    <row r="15331" ht="25" customHeight="1"/>
    <row r="15332" ht="25" customHeight="1"/>
    <row r="15333" ht="25" customHeight="1"/>
    <row r="15334" ht="25" customHeight="1"/>
    <row r="15335" ht="25" customHeight="1"/>
    <row r="15336" ht="25" customHeight="1"/>
    <row r="15337" ht="25" customHeight="1"/>
    <row r="15338" ht="25" customHeight="1"/>
    <row r="15339" ht="25" customHeight="1"/>
    <row r="15340" ht="25" customHeight="1"/>
    <row r="15341" ht="25" customHeight="1"/>
    <row r="15342" ht="25" customHeight="1"/>
    <row r="15343" ht="25" customHeight="1"/>
    <row r="15344" ht="25" customHeight="1"/>
    <row r="15345" ht="25" customHeight="1"/>
    <row r="15346" ht="25" customHeight="1"/>
    <row r="15347" ht="25" customHeight="1"/>
    <row r="15348" ht="25" customHeight="1"/>
    <row r="15349" ht="25" customHeight="1"/>
    <row r="15350" ht="25" customHeight="1"/>
    <row r="15351" ht="25" customHeight="1"/>
    <row r="15352" ht="25" customHeight="1"/>
    <row r="15353" ht="25" customHeight="1"/>
    <row r="15354" ht="25" customHeight="1"/>
    <row r="15355" ht="25" customHeight="1"/>
    <row r="15356" ht="25" customHeight="1"/>
    <row r="15357" ht="25" customHeight="1"/>
    <row r="15358" ht="25" customHeight="1"/>
    <row r="15359" ht="25" customHeight="1"/>
    <row r="15360" ht="25" customHeight="1"/>
    <row r="15361" ht="25" customHeight="1"/>
    <row r="15362" ht="25" customHeight="1"/>
    <row r="15363" ht="25" customHeight="1"/>
    <row r="15364" ht="25" customHeight="1"/>
    <row r="15365" ht="25" customHeight="1"/>
    <row r="15366" ht="25" customHeight="1"/>
    <row r="15367" ht="25" customHeight="1"/>
    <row r="15368" ht="25" customHeight="1"/>
    <row r="15369" ht="25" customHeight="1"/>
    <row r="15370" ht="25" customHeight="1"/>
    <row r="15371" ht="25" customHeight="1"/>
    <row r="15372" ht="25" customHeight="1"/>
    <row r="15373" ht="25" customHeight="1"/>
    <row r="15374" ht="25" customHeight="1"/>
    <row r="15375" ht="25" customHeight="1"/>
    <row r="15376" ht="25" customHeight="1"/>
    <row r="15377" ht="25" customHeight="1"/>
    <row r="15378" ht="25" customHeight="1"/>
    <row r="15379" ht="25" customHeight="1"/>
    <row r="15380" ht="25" customHeight="1"/>
    <row r="15381" ht="25" customHeight="1"/>
    <row r="15382" ht="25" customHeight="1"/>
    <row r="15383" ht="25" customHeight="1"/>
    <row r="15384" ht="25" customHeight="1"/>
    <row r="15385" ht="25" customHeight="1"/>
    <row r="15386" ht="25" customHeight="1"/>
    <row r="15387" ht="25" customHeight="1"/>
    <row r="15388" ht="25" customHeight="1"/>
    <row r="15389" ht="25" customHeight="1"/>
    <row r="15390" ht="25" customHeight="1"/>
    <row r="15391" ht="25" customHeight="1"/>
    <row r="15392" ht="25" customHeight="1"/>
    <row r="15393" ht="25" customHeight="1"/>
    <row r="15394" ht="25" customHeight="1"/>
    <row r="15395" ht="25" customHeight="1"/>
    <row r="15396" ht="25" customHeight="1"/>
    <row r="15397" ht="25" customHeight="1"/>
    <row r="15398" ht="25" customHeight="1"/>
    <row r="15399" ht="25" customHeight="1"/>
    <row r="15400" ht="25" customHeight="1"/>
    <row r="15401" ht="25" customHeight="1"/>
    <row r="15402" ht="25" customHeight="1"/>
    <row r="15403" ht="25" customHeight="1"/>
    <row r="15404" ht="25" customHeight="1"/>
    <row r="15405" ht="25" customHeight="1"/>
    <row r="15406" ht="25" customHeight="1"/>
    <row r="15407" ht="25" customHeight="1"/>
    <row r="15408" ht="25" customHeight="1"/>
    <row r="15409" ht="25" customHeight="1"/>
    <row r="15410" ht="25" customHeight="1"/>
    <row r="15411" ht="25" customHeight="1"/>
    <row r="15412" ht="25" customHeight="1"/>
    <row r="15413" ht="25" customHeight="1"/>
    <row r="15414" ht="25" customHeight="1"/>
    <row r="15415" ht="25" customHeight="1"/>
    <row r="15416" ht="25" customHeight="1"/>
    <row r="15417" ht="25" customHeight="1"/>
    <row r="15418" ht="25" customHeight="1"/>
    <row r="15419" ht="25" customHeight="1"/>
    <row r="15420" ht="25" customHeight="1"/>
    <row r="15421" ht="25" customHeight="1"/>
    <row r="15422" ht="25" customHeight="1"/>
    <row r="15423" ht="25" customHeight="1"/>
    <row r="15424" ht="25" customHeight="1"/>
    <row r="15425" ht="25" customHeight="1"/>
    <row r="15426" ht="25" customHeight="1"/>
    <row r="15427" ht="25" customHeight="1"/>
    <row r="15428" ht="25" customHeight="1"/>
    <row r="15429" ht="25" customHeight="1"/>
    <row r="15430" ht="25" customHeight="1"/>
    <row r="15431" ht="25" customHeight="1"/>
    <row r="15432" ht="25" customHeight="1"/>
    <row r="15433" ht="25" customHeight="1"/>
    <row r="15434" ht="25" customHeight="1"/>
    <row r="15435" ht="25" customHeight="1"/>
    <row r="15436" ht="25" customHeight="1"/>
    <row r="15437" ht="25" customHeight="1"/>
    <row r="15438" ht="25" customHeight="1"/>
    <row r="15439" ht="25" customHeight="1"/>
    <row r="15440" ht="25" customHeight="1"/>
    <row r="15441" ht="25" customHeight="1"/>
    <row r="15442" ht="25" customHeight="1"/>
    <row r="15443" ht="25" customHeight="1"/>
    <row r="15444" ht="25" customHeight="1"/>
    <row r="15445" ht="25" customHeight="1"/>
    <row r="15446" ht="25" customHeight="1"/>
    <row r="15447" ht="25" customHeight="1"/>
    <row r="15448" ht="25" customHeight="1"/>
    <row r="15449" ht="25" customHeight="1"/>
    <row r="15450" ht="25" customHeight="1"/>
    <row r="15451" ht="25" customHeight="1"/>
    <row r="15452" ht="25" customHeight="1"/>
    <row r="15453" ht="25" customHeight="1"/>
    <row r="15454" ht="25" customHeight="1"/>
    <row r="15455" ht="25" customHeight="1"/>
    <row r="15456" ht="25" customHeight="1"/>
    <row r="15457" ht="25" customHeight="1"/>
    <row r="15458" ht="25" customHeight="1"/>
    <row r="15459" ht="25" customHeight="1"/>
    <row r="15460" ht="25" customHeight="1"/>
    <row r="15461" ht="25" customHeight="1"/>
    <row r="15462" ht="25" customHeight="1"/>
    <row r="15463" ht="25" customHeight="1"/>
    <row r="15464" ht="25" customHeight="1"/>
    <row r="15465" ht="25" customHeight="1"/>
    <row r="15466" ht="25" customHeight="1"/>
    <row r="15467" ht="25" customHeight="1"/>
    <row r="15468" ht="25" customHeight="1"/>
    <row r="15469" ht="25" customHeight="1"/>
    <row r="15470" ht="25" customHeight="1"/>
    <row r="15471" ht="25" customHeight="1"/>
    <row r="15472" ht="25" customHeight="1"/>
    <row r="15473" ht="25" customHeight="1"/>
    <row r="15474" ht="25" customHeight="1"/>
    <row r="15475" ht="25" customHeight="1"/>
    <row r="15476" ht="25" customHeight="1"/>
    <row r="15477" ht="25" customHeight="1"/>
    <row r="15478" ht="25" customHeight="1"/>
    <row r="15479" ht="25" customHeight="1"/>
    <row r="15480" ht="25" customHeight="1"/>
    <row r="15481" ht="25" customHeight="1"/>
    <row r="15482" ht="25" customHeight="1"/>
    <row r="15483" ht="25" customHeight="1"/>
    <row r="15484" ht="25" customHeight="1"/>
    <row r="15485" ht="25" customHeight="1"/>
    <row r="15486" ht="25" customHeight="1"/>
    <row r="15487" ht="25" customHeight="1"/>
    <row r="15488" ht="25" customHeight="1"/>
    <row r="15489" ht="25" customHeight="1"/>
    <row r="15490" ht="25" customHeight="1"/>
    <row r="15491" ht="25" customHeight="1"/>
    <row r="15492" ht="25" customHeight="1"/>
    <row r="15493" ht="25" customHeight="1"/>
    <row r="15494" ht="25" customHeight="1"/>
    <row r="15495" ht="25" customHeight="1"/>
    <row r="15496" ht="25" customHeight="1"/>
    <row r="15497" ht="25" customHeight="1"/>
    <row r="15498" ht="25" customHeight="1"/>
    <row r="15499" ht="25" customHeight="1"/>
    <row r="15500" ht="25" customHeight="1"/>
    <row r="15501" ht="25" customHeight="1"/>
    <row r="15502" ht="25" customHeight="1"/>
    <row r="15503" ht="25" customHeight="1"/>
    <row r="15504" ht="25" customHeight="1"/>
    <row r="15505" ht="25" customHeight="1"/>
    <row r="15506" ht="25" customHeight="1"/>
    <row r="15507" ht="25" customHeight="1"/>
    <row r="15508" ht="25" customHeight="1"/>
    <row r="15509" ht="25" customHeight="1"/>
    <row r="15510" ht="25" customHeight="1"/>
    <row r="15511" ht="25" customHeight="1"/>
    <row r="15512" ht="25" customHeight="1"/>
    <row r="15513" ht="25" customHeight="1"/>
    <row r="15514" ht="25" customHeight="1"/>
    <row r="15515" ht="25" customHeight="1"/>
    <row r="15516" ht="25" customHeight="1"/>
    <row r="15517" ht="25" customHeight="1"/>
    <row r="15518" ht="25" customHeight="1"/>
    <row r="15519" ht="25" customHeight="1"/>
    <row r="15520" ht="25" customHeight="1"/>
    <row r="15521" ht="25" customHeight="1"/>
    <row r="15522" ht="25" customHeight="1"/>
    <row r="15523" ht="25" customHeight="1"/>
    <row r="15524" ht="25" customHeight="1"/>
    <row r="15525" ht="25" customHeight="1"/>
    <row r="15526" ht="25" customHeight="1"/>
    <row r="15527" ht="25" customHeight="1"/>
    <row r="15528" ht="25" customHeight="1"/>
    <row r="15529" ht="25" customHeight="1"/>
    <row r="15530" ht="25" customHeight="1"/>
    <row r="15531" ht="25" customHeight="1"/>
    <row r="15532" ht="25" customHeight="1"/>
    <row r="15533" ht="25" customHeight="1"/>
    <row r="15534" ht="25" customHeight="1"/>
    <row r="15535" ht="25" customHeight="1"/>
    <row r="15536" ht="25" customHeight="1"/>
    <row r="15537" ht="25" customHeight="1"/>
    <row r="15538" ht="25" customHeight="1"/>
    <row r="15539" ht="25" customHeight="1"/>
    <row r="15540" ht="25" customHeight="1"/>
    <row r="15541" ht="25" customHeight="1"/>
    <row r="15542" ht="25" customHeight="1"/>
    <row r="15543" ht="25" customHeight="1"/>
    <row r="15544" ht="25" customHeight="1"/>
    <row r="15545" ht="25" customHeight="1"/>
    <row r="15546" ht="25" customHeight="1"/>
    <row r="15547" ht="25" customHeight="1"/>
    <row r="15548" ht="25" customHeight="1"/>
    <row r="15549" ht="25" customHeight="1"/>
    <row r="15550" ht="25" customHeight="1"/>
    <row r="15551" ht="25" customHeight="1"/>
    <row r="15552" ht="25" customHeight="1"/>
    <row r="15553" ht="25" customHeight="1"/>
    <row r="15554" ht="25" customHeight="1"/>
    <row r="15555" ht="25" customHeight="1"/>
    <row r="15556" ht="25" customHeight="1"/>
    <row r="15557" ht="25" customHeight="1"/>
    <row r="15558" ht="25" customHeight="1"/>
    <row r="15559" ht="25" customHeight="1"/>
    <row r="15560" ht="25" customHeight="1"/>
    <row r="15561" ht="25" customHeight="1"/>
    <row r="15562" ht="25" customHeight="1"/>
    <row r="15563" ht="25" customHeight="1"/>
    <row r="15564" ht="25" customHeight="1"/>
    <row r="15565" ht="25" customHeight="1"/>
    <row r="15566" ht="25" customHeight="1"/>
    <row r="15567" ht="25" customHeight="1"/>
    <row r="15568" ht="25" customHeight="1"/>
    <row r="15569" ht="25" customHeight="1"/>
    <row r="15570" ht="25" customHeight="1"/>
    <row r="15571" ht="25" customHeight="1"/>
    <row r="15572" ht="25" customHeight="1"/>
    <row r="15573" ht="25" customHeight="1"/>
    <row r="15574" ht="25" customHeight="1"/>
    <row r="15575" ht="25" customHeight="1"/>
    <row r="15576" ht="25" customHeight="1"/>
    <row r="15577" ht="25" customHeight="1"/>
    <row r="15578" ht="25" customHeight="1"/>
    <row r="15579" ht="25" customHeight="1"/>
    <row r="15580" ht="25" customHeight="1"/>
    <row r="15581" ht="25" customHeight="1"/>
    <row r="15582" ht="25" customHeight="1"/>
    <row r="15583" ht="25" customHeight="1"/>
    <row r="15584" ht="25" customHeight="1"/>
    <row r="15585" ht="25" customHeight="1"/>
    <row r="15586" ht="25" customHeight="1"/>
    <row r="15587" ht="25" customHeight="1"/>
    <row r="15588" ht="25" customHeight="1"/>
    <row r="15589" ht="25" customHeight="1"/>
    <row r="15590" ht="25" customHeight="1"/>
    <row r="15591" ht="25" customHeight="1"/>
    <row r="15592" ht="25" customHeight="1"/>
    <row r="15593" ht="25" customHeight="1"/>
    <row r="15594" ht="25" customHeight="1"/>
    <row r="15595" ht="25" customHeight="1"/>
    <row r="15596" ht="25" customHeight="1"/>
    <row r="15597" ht="25" customHeight="1"/>
    <row r="15598" ht="25" customHeight="1"/>
    <row r="15599" ht="25" customHeight="1"/>
    <row r="15600" ht="25" customHeight="1"/>
    <row r="15601" ht="25" customHeight="1"/>
    <row r="15602" ht="25" customHeight="1"/>
    <row r="15603" ht="25" customHeight="1"/>
    <row r="15604" ht="25" customHeight="1"/>
    <row r="15605" ht="25" customHeight="1"/>
    <row r="15606" ht="25" customHeight="1"/>
    <row r="15607" ht="25" customHeight="1"/>
    <row r="15608" ht="25" customHeight="1"/>
    <row r="15609" ht="25" customHeight="1"/>
    <row r="15610" ht="25" customHeight="1"/>
    <row r="15611" ht="25" customHeight="1"/>
    <row r="15612" ht="25" customHeight="1"/>
    <row r="15613" ht="25" customHeight="1"/>
    <row r="15614" ht="25" customHeight="1"/>
    <row r="15615" ht="25" customHeight="1"/>
    <row r="15616" ht="25" customHeight="1"/>
    <row r="15617" ht="25" customHeight="1"/>
    <row r="15618" ht="25" customHeight="1"/>
    <row r="15619" ht="25" customHeight="1"/>
    <row r="15620" ht="25" customHeight="1"/>
    <row r="15621" ht="25" customHeight="1"/>
    <row r="15622" ht="25" customHeight="1"/>
    <row r="15623" ht="25" customHeight="1"/>
    <row r="15624" ht="25" customHeight="1"/>
    <row r="15625" ht="25" customHeight="1"/>
    <row r="15626" ht="25" customHeight="1"/>
    <row r="15627" ht="25" customHeight="1"/>
    <row r="15628" ht="25" customHeight="1"/>
    <row r="15629" ht="25" customHeight="1"/>
    <row r="15630" ht="25" customHeight="1"/>
    <row r="15631" ht="25" customHeight="1"/>
    <row r="15632" ht="25" customHeight="1"/>
    <row r="15633" ht="25" customHeight="1"/>
    <row r="15634" ht="25" customHeight="1"/>
    <row r="15635" ht="25" customHeight="1"/>
    <row r="15636" ht="25" customHeight="1"/>
    <row r="15637" ht="25" customHeight="1"/>
    <row r="15638" ht="25" customHeight="1"/>
    <row r="15639" ht="25" customHeight="1"/>
    <row r="15640" ht="25" customHeight="1"/>
    <row r="15641" ht="25" customHeight="1"/>
    <row r="15642" ht="25" customHeight="1"/>
    <row r="15643" ht="25" customHeight="1"/>
    <row r="15644" ht="25" customHeight="1"/>
    <row r="15645" ht="25" customHeight="1"/>
    <row r="15646" ht="25" customHeight="1"/>
    <row r="15647" ht="25" customHeight="1"/>
    <row r="15648" ht="25" customHeight="1"/>
    <row r="15649" ht="25" customHeight="1"/>
    <row r="15650" ht="25" customHeight="1"/>
    <row r="15651" ht="25" customHeight="1"/>
    <row r="15652" ht="25" customHeight="1"/>
    <row r="15653" ht="25" customHeight="1"/>
    <row r="15654" ht="25" customHeight="1"/>
    <row r="15655" ht="25" customHeight="1"/>
    <row r="15656" ht="25" customHeight="1"/>
    <row r="15657" ht="25" customHeight="1"/>
    <row r="15658" ht="25" customHeight="1"/>
    <row r="15659" ht="25" customHeight="1"/>
    <row r="15660" ht="25" customHeight="1"/>
    <row r="15661" ht="25" customHeight="1"/>
    <row r="15662" ht="25" customHeight="1"/>
    <row r="15663" ht="25" customHeight="1"/>
    <row r="15664" ht="25" customHeight="1"/>
    <row r="15665" ht="25" customHeight="1"/>
    <row r="15666" ht="25" customHeight="1"/>
    <row r="15667" ht="25" customHeight="1"/>
    <row r="15668" ht="25" customHeight="1"/>
    <row r="15669" ht="25" customHeight="1"/>
    <row r="15670" ht="25" customHeight="1"/>
    <row r="15671" ht="25" customHeight="1"/>
    <row r="15672" ht="25" customHeight="1"/>
    <row r="15673" ht="25" customHeight="1"/>
    <row r="15674" ht="25" customHeight="1"/>
    <row r="15675" ht="25" customHeight="1"/>
    <row r="15676" ht="25" customHeight="1"/>
    <row r="15677" ht="25" customHeight="1"/>
    <row r="15678" ht="25" customHeight="1"/>
    <row r="15679" ht="25" customHeight="1"/>
    <row r="15680" ht="25" customHeight="1"/>
    <row r="15681" ht="25" customHeight="1"/>
    <row r="15682" ht="25" customHeight="1"/>
    <row r="15683" ht="25" customHeight="1"/>
    <row r="15684" ht="25" customHeight="1"/>
    <row r="15685" ht="25" customHeight="1"/>
    <row r="15686" ht="25" customHeight="1"/>
    <row r="15687" ht="25" customHeight="1"/>
    <row r="15688" ht="25" customHeight="1"/>
    <row r="15689" ht="25" customHeight="1"/>
    <row r="15690" ht="25" customHeight="1"/>
    <row r="15691" ht="25" customHeight="1"/>
    <row r="15692" ht="25" customHeight="1"/>
    <row r="15693" ht="25" customHeight="1"/>
    <row r="15694" ht="25" customHeight="1"/>
    <row r="15695" ht="25" customHeight="1"/>
    <row r="15696" ht="25" customHeight="1"/>
    <row r="15697" ht="25" customHeight="1"/>
    <row r="15698" ht="25" customHeight="1"/>
    <row r="15699" ht="25" customHeight="1"/>
    <row r="15700" ht="25" customHeight="1"/>
    <row r="15701" ht="25" customHeight="1"/>
    <row r="15702" ht="25" customHeight="1"/>
    <row r="15703" ht="25" customHeight="1"/>
    <row r="15704" ht="25" customHeight="1"/>
    <row r="15705" ht="25" customHeight="1"/>
    <row r="15706" ht="25" customHeight="1"/>
    <row r="15707" ht="25" customHeight="1"/>
    <row r="15708" ht="25" customHeight="1"/>
    <row r="15709" ht="25" customHeight="1"/>
    <row r="15710" ht="25" customHeight="1"/>
    <row r="15711" ht="25" customHeight="1"/>
    <row r="15712" ht="25" customHeight="1"/>
    <row r="15713" ht="25" customHeight="1"/>
    <row r="15714" ht="25" customHeight="1"/>
    <row r="15715" ht="25" customHeight="1"/>
    <row r="15716" ht="25" customHeight="1"/>
    <row r="15717" ht="25" customHeight="1"/>
    <row r="15718" ht="25" customHeight="1"/>
    <row r="15719" ht="25" customHeight="1"/>
    <row r="15720" ht="25" customHeight="1"/>
    <row r="15721" ht="25" customHeight="1"/>
    <row r="15722" ht="25" customHeight="1"/>
    <row r="15723" ht="25" customHeight="1"/>
    <row r="15724" ht="25" customHeight="1"/>
    <row r="15725" ht="25" customHeight="1"/>
    <row r="15726" ht="25" customHeight="1"/>
    <row r="15727" ht="25" customHeight="1"/>
    <row r="15728" ht="25" customHeight="1"/>
    <row r="15729" ht="25" customHeight="1"/>
    <row r="15730" ht="25" customHeight="1"/>
    <row r="15731" ht="25" customHeight="1"/>
    <row r="15732" ht="25" customHeight="1"/>
    <row r="15733" ht="25" customHeight="1"/>
    <row r="15734" ht="25" customHeight="1"/>
    <row r="15735" ht="25" customHeight="1"/>
    <row r="15736" ht="25" customHeight="1"/>
    <row r="15737" ht="25" customHeight="1"/>
    <row r="15738" ht="25" customHeight="1"/>
    <row r="15739" ht="25" customHeight="1"/>
    <row r="15740" ht="25" customHeight="1"/>
    <row r="15741" ht="25" customHeight="1"/>
    <row r="15742" ht="25" customHeight="1"/>
    <row r="15743" ht="25" customHeight="1"/>
    <row r="15744" ht="25" customHeight="1"/>
    <row r="15745" ht="25" customHeight="1"/>
    <row r="15746" ht="25" customHeight="1"/>
    <row r="15747" ht="25" customHeight="1"/>
    <row r="15748" ht="25" customHeight="1"/>
    <row r="15749" ht="25" customHeight="1"/>
    <row r="15750" ht="25" customHeight="1"/>
    <row r="15751" ht="25" customHeight="1"/>
    <row r="15752" ht="25" customHeight="1"/>
    <row r="15753" ht="25" customHeight="1"/>
    <row r="15754" ht="25" customHeight="1"/>
    <row r="15755" ht="25" customHeight="1"/>
    <row r="15756" ht="25" customHeight="1"/>
    <row r="15757" ht="25" customHeight="1"/>
    <row r="15758" ht="25" customHeight="1"/>
    <row r="15759" ht="25" customHeight="1"/>
    <row r="15760" ht="25" customHeight="1"/>
    <row r="15761" ht="25" customHeight="1"/>
    <row r="15762" ht="25" customHeight="1"/>
    <row r="15763" ht="25" customHeight="1"/>
    <row r="15764" ht="25" customHeight="1"/>
    <row r="15765" ht="25" customHeight="1"/>
    <row r="15766" ht="25" customHeight="1"/>
    <row r="15767" ht="25" customHeight="1"/>
    <row r="15768" ht="25" customHeight="1"/>
    <row r="15769" ht="25" customHeight="1"/>
    <row r="15770" ht="25" customHeight="1"/>
    <row r="15771" ht="25" customHeight="1"/>
    <row r="15772" ht="25" customHeight="1"/>
    <row r="15773" ht="25" customHeight="1"/>
    <row r="15774" ht="25" customHeight="1"/>
    <row r="15775" ht="25" customHeight="1"/>
    <row r="15776" ht="25" customHeight="1"/>
    <row r="15777" ht="25" customHeight="1"/>
    <row r="15778" ht="25" customHeight="1"/>
    <row r="15779" ht="25" customHeight="1"/>
    <row r="15780" ht="25" customHeight="1"/>
    <row r="15781" ht="25" customHeight="1"/>
    <row r="15782" ht="25" customHeight="1"/>
    <row r="15783" ht="25" customHeight="1"/>
    <row r="15784" ht="25" customHeight="1"/>
    <row r="15785" ht="25" customHeight="1"/>
    <row r="15786" ht="25" customHeight="1"/>
    <row r="15787" ht="25" customHeight="1"/>
    <row r="15788" ht="25" customHeight="1"/>
    <row r="15789" ht="25" customHeight="1"/>
    <row r="15790" ht="25" customHeight="1"/>
    <row r="15791" ht="25" customHeight="1"/>
    <row r="15792" ht="25" customHeight="1"/>
    <row r="15793" ht="25" customHeight="1"/>
    <row r="15794" ht="25" customHeight="1"/>
    <row r="15795" ht="25" customHeight="1"/>
    <row r="15796" ht="25" customHeight="1"/>
    <row r="15797" ht="25" customHeight="1"/>
    <row r="15798" ht="25" customHeight="1"/>
    <row r="15799" ht="25" customHeight="1"/>
    <row r="15800" ht="25" customHeight="1"/>
    <row r="15801" ht="25" customHeight="1"/>
    <row r="15802" ht="25" customHeight="1"/>
    <row r="15803" ht="25" customHeight="1"/>
    <row r="15804" ht="25" customHeight="1"/>
    <row r="15805" ht="25" customHeight="1"/>
    <row r="15806" ht="25" customHeight="1"/>
    <row r="15807" ht="25" customHeight="1"/>
    <row r="15808" ht="25" customHeight="1"/>
    <row r="15809" ht="25" customHeight="1"/>
    <row r="15810" ht="25" customHeight="1"/>
    <row r="15811" ht="25" customHeight="1"/>
    <row r="15812" ht="25" customHeight="1"/>
    <row r="15813" ht="25" customHeight="1"/>
    <row r="15814" ht="25" customHeight="1"/>
    <row r="15815" ht="25" customHeight="1"/>
    <row r="15816" ht="25" customHeight="1"/>
    <row r="15817" ht="25" customHeight="1"/>
    <row r="15818" ht="25" customHeight="1"/>
    <row r="15819" ht="25" customHeight="1"/>
    <row r="15820" ht="25" customHeight="1"/>
    <row r="15821" ht="25" customHeight="1"/>
    <row r="15822" ht="25" customHeight="1"/>
    <row r="15823" ht="25" customHeight="1"/>
    <row r="15824" ht="25" customHeight="1"/>
    <row r="15825" ht="25" customHeight="1"/>
    <row r="15826" ht="25" customHeight="1"/>
    <row r="15827" ht="25" customHeight="1"/>
    <row r="15828" ht="25" customHeight="1"/>
    <row r="15829" ht="25" customHeight="1"/>
    <row r="15830" ht="25" customHeight="1"/>
    <row r="15831" ht="25" customHeight="1"/>
    <row r="15832" ht="25" customHeight="1"/>
    <row r="15833" ht="25" customHeight="1"/>
    <row r="15834" ht="25" customHeight="1"/>
    <row r="15835" ht="25" customHeight="1"/>
    <row r="15836" ht="25" customHeight="1"/>
    <row r="15837" ht="25" customHeight="1"/>
    <row r="15838" ht="25" customHeight="1"/>
    <row r="15839" ht="25" customHeight="1"/>
    <row r="15840" ht="25" customHeight="1"/>
    <row r="15841" ht="25" customHeight="1"/>
    <row r="15842" ht="25" customHeight="1"/>
    <row r="15843" ht="25" customHeight="1"/>
    <row r="15844" ht="25" customHeight="1"/>
    <row r="15845" ht="25" customHeight="1"/>
    <row r="15846" ht="25" customHeight="1"/>
    <row r="15847" ht="25" customHeight="1"/>
    <row r="15848" ht="25" customHeight="1"/>
    <row r="15849" ht="25" customHeight="1"/>
    <row r="15850" ht="25" customHeight="1"/>
    <row r="15851" ht="25" customHeight="1"/>
    <row r="15852" ht="25" customHeight="1"/>
    <row r="15853" ht="25" customHeight="1"/>
    <row r="15854" ht="25" customHeight="1"/>
    <row r="15855" ht="25" customHeight="1"/>
    <row r="15856" ht="25" customHeight="1"/>
    <row r="15857" ht="25" customHeight="1"/>
    <row r="15858" ht="25" customHeight="1"/>
    <row r="15859" ht="25" customHeight="1"/>
    <row r="15860" ht="25" customHeight="1"/>
    <row r="15861" ht="25" customHeight="1"/>
    <row r="15862" ht="25" customHeight="1"/>
    <row r="15863" ht="25" customHeight="1"/>
    <row r="15864" ht="25" customHeight="1"/>
    <row r="15865" ht="25" customHeight="1"/>
    <row r="15866" ht="25" customHeight="1"/>
    <row r="15867" ht="25" customHeight="1"/>
    <row r="15868" ht="25" customHeight="1"/>
    <row r="15869" ht="25" customHeight="1"/>
    <row r="15870" ht="25" customHeight="1"/>
    <row r="15871" ht="25" customHeight="1"/>
    <row r="15872" ht="25" customHeight="1"/>
    <row r="15873" ht="25" customHeight="1"/>
    <row r="15874" ht="25" customHeight="1"/>
    <row r="15875" ht="25" customHeight="1"/>
    <row r="15876" ht="25" customHeight="1"/>
    <row r="15877" ht="25" customHeight="1"/>
    <row r="15878" ht="25" customHeight="1"/>
    <row r="15879" ht="25" customHeight="1"/>
    <row r="15880" ht="25" customHeight="1"/>
    <row r="15881" ht="25" customHeight="1"/>
    <row r="15882" ht="25" customHeight="1"/>
    <row r="15883" ht="25" customHeight="1"/>
    <row r="15884" ht="25" customHeight="1"/>
    <row r="15885" ht="25" customHeight="1"/>
    <row r="15886" ht="25" customHeight="1"/>
    <row r="15887" ht="25" customHeight="1"/>
    <row r="15888" ht="25" customHeight="1"/>
    <row r="15889" ht="25" customHeight="1"/>
    <row r="15890" ht="25" customHeight="1"/>
    <row r="15891" ht="25" customHeight="1"/>
    <row r="15892" ht="25" customHeight="1"/>
    <row r="15893" ht="25" customHeight="1"/>
    <row r="15894" ht="25" customHeight="1"/>
    <row r="15895" ht="25" customHeight="1"/>
    <row r="15896" ht="25" customHeight="1"/>
    <row r="15897" ht="25" customHeight="1"/>
    <row r="15898" ht="25" customHeight="1"/>
    <row r="15899" ht="25" customHeight="1"/>
    <row r="15900" ht="25" customHeight="1"/>
    <row r="15901" ht="25" customHeight="1"/>
    <row r="15902" ht="25" customHeight="1"/>
    <row r="15903" ht="25" customHeight="1"/>
    <row r="15904" ht="25" customHeight="1"/>
    <row r="15905" ht="25" customHeight="1"/>
    <row r="15906" ht="25" customHeight="1"/>
    <row r="15907" ht="25" customHeight="1"/>
    <row r="15908" ht="25" customHeight="1"/>
    <row r="15909" ht="25" customHeight="1"/>
    <row r="15910" ht="25" customHeight="1"/>
    <row r="15911" ht="25" customHeight="1"/>
    <row r="15912" ht="25" customHeight="1"/>
    <row r="15913" ht="25" customHeight="1"/>
    <row r="15914" ht="25" customHeight="1"/>
    <row r="15915" ht="25" customHeight="1"/>
    <row r="15916" ht="25" customHeight="1"/>
    <row r="15917" ht="25" customHeight="1"/>
    <row r="15918" ht="25" customHeight="1"/>
    <row r="15919" ht="25" customHeight="1"/>
    <row r="15920" ht="25" customHeight="1"/>
    <row r="15921" ht="25" customHeight="1"/>
    <row r="15922" ht="25" customHeight="1"/>
    <row r="15923" ht="25" customHeight="1"/>
    <row r="15924" ht="25" customHeight="1"/>
    <row r="15925" ht="25" customHeight="1"/>
    <row r="15926" ht="25" customHeight="1"/>
    <row r="15927" ht="25" customHeight="1"/>
    <row r="15928" ht="25" customHeight="1"/>
    <row r="15929" ht="25" customHeight="1"/>
    <row r="15930" ht="25" customHeight="1"/>
    <row r="15931" ht="25" customHeight="1"/>
    <row r="15932" ht="25" customHeight="1"/>
    <row r="15933" ht="25" customHeight="1"/>
    <row r="15934" ht="25" customHeight="1"/>
    <row r="15935" ht="25" customHeight="1"/>
    <row r="15936" ht="25" customHeight="1"/>
    <row r="15937" ht="25" customHeight="1"/>
    <row r="15938" ht="25" customHeight="1"/>
    <row r="15939" ht="25" customHeight="1"/>
    <row r="15940" ht="25" customHeight="1"/>
    <row r="15941" ht="25" customHeight="1"/>
    <row r="15942" ht="25" customHeight="1"/>
    <row r="15943" ht="25" customHeight="1"/>
    <row r="15944" ht="25" customHeight="1"/>
    <row r="15945" ht="25" customHeight="1"/>
    <row r="15946" ht="25" customHeight="1"/>
    <row r="15947" ht="25" customHeight="1"/>
    <row r="15948" ht="25" customHeight="1"/>
    <row r="15949" ht="25" customHeight="1"/>
    <row r="15950" ht="25" customHeight="1"/>
    <row r="15951" ht="25" customHeight="1"/>
    <row r="15952" ht="25" customHeight="1"/>
    <row r="15953" ht="25" customHeight="1"/>
    <row r="15954" ht="25" customHeight="1"/>
    <row r="15955" ht="25" customHeight="1"/>
    <row r="15956" ht="25" customHeight="1"/>
    <row r="15957" ht="25" customHeight="1"/>
    <row r="15958" ht="25" customHeight="1"/>
    <row r="15959" ht="25" customHeight="1"/>
    <row r="15960" ht="25" customHeight="1"/>
    <row r="15961" ht="25" customHeight="1"/>
    <row r="15962" ht="25" customHeight="1"/>
    <row r="15963" ht="25" customHeight="1"/>
    <row r="15964" ht="25" customHeight="1"/>
    <row r="15965" ht="25" customHeight="1"/>
    <row r="15966" ht="25" customHeight="1"/>
    <row r="15967" ht="25" customHeight="1"/>
    <row r="15968" ht="25" customHeight="1"/>
    <row r="15969" ht="25" customHeight="1"/>
    <row r="15970" ht="25" customHeight="1"/>
    <row r="15971" ht="25" customHeight="1"/>
    <row r="15972" ht="25" customHeight="1"/>
    <row r="15973" ht="25" customHeight="1"/>
    <row r="15974" ht="25" customHeight="1"/>
    <row r="15975" ht="25" customHeight="1"/>
    <row r="15976" ht="25" customHeight="1"/>
    <row r="15977" ht="25" customHeight="1"/>
    <row r="15978" ht="25" customHeight="1"/>
    <row r="15979" ht="25" customHeight="1"/>
    <row r="15980" ht="25" customHeight="1"/>
    <row r="15981" ht="25" customHeight="1"/>
    <row r="15982" ht="25" customHeight="1"/>
    <row r="15983" ht="25" customHeight="1"/>
    <row r="15984" ht="25" customHeight="1"/>
    <row r="15985" ht="25" customHeight="1"/>
    <row r="15986" ht="25" customHeight="1"/>
    <row r="15987" ht="25" customHeight="1"/>
    <row r="15988" ht="25" customHeight="1"/>
    <row r="15989" ht="25" customHeight="1"/>
    <row r="15990" ht="25" customHeight="1"/>
    <row r="15991" ht="25" customHeight="1"/>
    <row r="15992" ht="25" customHeight="1"/>
    <row r="15993" ht="25" customHeight="1"/>
    <row r="15994" ht="25" customHeight="1"/>
    <row r="15995" ht="25" customHeight="1"/>
    <row r="15996" ht="25" customHeight="1"/>
    <row r="15997" ht="25" customHeight="1"/>
    <row r="15998" ht="25" customHeight="1"/>
    <row r="15999" ht="25" customHeight="1"/>
    <row r="16000" ht="25" customHeight="1"/>
    <row r="16001" ht="25" customHeight="1"/>
    <row r="16002" ht="25" customHeight="1"/>
    <row r="16003" ht="25" customHeight="1"/>
    <row r="16004" ht="25" customHeight="1"/>
    <row r="16005" ht="25" customHeight="1"/>
    <row r="16006" ht="25" customHeight="1"/>
    <row r="16007" ht="25" customHeight="1"/>
    <row r="16008" ht="25" customHeight="1"/>
    <row r="16009" ht="25" customHeight="1"/>
    <row r="16010" ht="25" customHeight="1"/>
    <row r="16011" ht="25" customHeight="1"/>
    <row r="16012" ht="25" customHeight="1"/>
    <row r="16013" ht="25" customHeight="1"/>
    <row r="16014" ht="25" customHeight="1"/>
    <row r="16015" ht="25" customHeight="1"/>
    <row r="16016" ht="25" customHeight="1"/>
    <row r="16017" ht="25" customHeight="1"/>
    <row r="16018" ht="25" customHeight="1"/>
    <row r="16019" ht="25" customHeight="1"/>
    <row r="16020" ht="25" customHeight="1"/>
    <row r="16021" ht="25" customHeight="1"/>
    <row r="16022" ht="25" customHeight="1"/>
    <row r="16023" ht="25" customHeight="1"/>
    <row r="16024" ht="25" customHeight="1"/>
    <row r="16025" ht="25" customHeight="1"/>
    <row r="16026" ht="25" customHeight="1"/>
    <row r="16027" ht="25" customHeight="1"/>
    <row r="16028" ht="25" customHeight="1"/>
    <row r="16029" ht="25" customHeight="1"/>
    <row r="16030" ht="25" customHeight="1"/>
    <row r="16031" ht="25" customHeight="1"/>
    <row r="16032" ht="25" customHeight="1"/>
    <row r="16033" ht="25" customHeight="1"/>
    <row r="16034" ht="25" customHeight="1"/>
    <row r="16035" ht="25" customHeight="1"/>
    <row r="16036" ht="25" customHeight="1"/>
    <row r="16037" ht="25" customHeight="1"/>
    <row r="16038" ht="25" customHeight="1"/>
    <row r="16039" ht="25" customHeight="1"/>
    <row r="16040" ht="25" customHeight="1"/>
    <row r="16041" ht="25" customHeight="1"/>
    <row r="16042" ht="25" customHeight="1"/>
    <row r="16043" ht="25" customHeight="1"/>
    <row r="16044" ht="25" customHeight="1"/>
    <row r="16045" ht="25" customHeight="1"/>
    <row r="16046" ht="25" customHeight="1"/>
    <row r="16047" ht="25" customHeight="1"/>
    <row r="16048" ht="25" customHeight="1"/>
    <row r="16049" ht="25" customHeight="1"/>
    <row r="16050" ht="25" customHeight="1"/>
    <row r="16051" ht="25" customHeight="1"/>
    <row r="16052" ht="25" customHeight="1"/>
    <row r="16053" ht="25" customHeight="1"/>
    <row r="16054" ht="25" customHeight="1"/>
    <row r="16055" ht="25" customHeight="1"/>
    <row r="16056" ht="25" customHeight="1"/>
    <row r="16057" ht="25" customHeight="1"/>
    <row r="16058" ht="25" customHeight="1"/>
    <row r="16059" ht="25" customHeight="1"/>
    <row r="16060" ht="25" customHeight="1"/>
    <row r="16061" ht="25" customHeight="1"/>
    <row r="16062" ht="25" customHeight="1"/>
    <row r="16063" ht="25" customHeight="1"/>
    <row r="16064" ht="25" customHeight="1"/>
    <row r="16065" ht="25" customHeight="1"/>
    <row r="16066" ht="25" customHeight="1"/>
    <row r="16067" ht="25" customHeight="1"/>
    <row r="16068" ht="25" customHeight="1"/>
    <row r="16069" ht="25" customHeight="1"/>
    <row r="16070" ht="25" customHeight="1"/>
    <row r="16071" ht="25" customHeight="1"/>
    <row r="16072" ht="25" customHeight="1"/>
    <row r="16073" ht="25" customHeight="1"/>
    <row r="16074" ht="25" customHeight="1"/>
    <row r="16075" ht="25" customHeight="1"/>
    <row r="16076" ht="25" customHeight="1"/>
    <row r="16077" ht="25" customHeight="1"/>
    <row r="16078" ht="25" customHeight="1"/>
    <row r="16079" ht="25" customHeight="1"/>
    <row r="16080" ht="25" customHeight="1"/>
    <row r="16081" ht="25" customHeight="1"/>
    <row r="16082" ht="25" customHeight="1"/>
    <row r="16083" ht="25" customHeight="1"/>
    <row r="16084" ht="25" customHeight="1"/>
    <row r="16085" ht="25" customHeight="1"/>
    <row r="16086" ht="25" customHeight="1"/>
    <row r="16087" ht="25" customHeight="1"/>
    <row r="16088" ht="25" customHeight="1"/>
    <row r="16089" ht="25" customHeight="1"/>
    <row r="16090" ht="25" customHeight="1"/>
    <row r="16091" ht="25" customHeight="1"/>
    <row r="16092" ht="25" customHeight="1"/>
    <row r="16093" ht="25" customHeight="1"/>
    <row r="16094" ht="25" customHeight="1"/>
    <row r="16095" ht="25" customHeight="1"/>
    <row r="16096" ht="25" customHeight="1"/>
    <row r="16097" ht="25" customHeight="1"/>
    <row r="16098" ht="25" customHeight="1"/>
    <row r="16099" ht="25" customHeight="1"/>
    <row r="16100" ht="25" customHeight="1"/>
    <row r="16101" ht="25" customHeight="1"/>
    <row r="16102" ht="25" customHeight="1"/>
    <row r="16103" ht="25" customHeight="1"/>
    <row r="16104" ht="25" customHeight="1"/>
    <row r="16105" ht="25" customHeight="1"/>
    <row r="16106" ht="25" customHeight="1"/>
    <row r="16107" ht="25" customHeight="1"/>
    <row r="16108" ht="25" customHeight="1"/>
    <row r="16109" ht="25" customHeight="1"/>
    <row r="16110" ht="25" customHeight="1"/>
    <row r="16111" ht="25" customHeight="1"/>
    <row r="16112" ht="25" customHeight="1"/>
    <row r="16113" ht="25" customHeight="1"/>
    <row r="16114" ht="25" customHeight="1"/>
    <row r="16115" ht="25" customHeight="1"/>
    <row r="16116" ht="25" customHeight="1"/>
    <row r="16117" ht="25" customHeight="1"/>
    <row r="16118" ht="25" customHeight="1"/>
    <row r="16119" ht="25" customHeight="1"/>
    <row r="16120" ht="25" customHeight="1"/>
    <row r="16121" ht="25" customHeight="1"/>
    <row r="16122" ht="25" customHeight="1"/>
    <row r="16123" ht="25" customHeight="1"/>
    <row r="16124" ht="25" customHeight="1"/>
    <row r="16125" ht="25" customHeight="1"/>
    <row r="16126" ht="25" customHeight="1"/>
    <row r="16127" ht="25" customHeight="1"/>
    <row r="16128" ht="25" customHeight="1"/>
    <row r="16129" ht="25" customHeight="1"/>
    <row r="16130" ht="25" customHeight="1"/>
    <row r="16131" ht="25" customHeight="1"/>
    <row r="16132" ht="25" customHeight="1"/>
    <row r="16133" ht="25" customHeight="1"/>
    <row r="16134" ht="25" customHeight="1"/>
    <row r="16135" ht="25" customHeight="1"/>
    <row r="16136" ht="25" customHeight="1"/>
    <row r="16137" ht="25" customHeight="1"/>
    <row r="16138" ht="25" customHeight="1"/>
    <row r="16139" ht="25" customHeight="1"/>
    <row r="16140" ht="25" customHeight="1"/>
    <row r="16141" ht="25" customHeight="1"/>
    <row r="16142" ht="25" customHeight="1"/>
    <row r="16143" ht="25" customHeight="1"/>
    <row r="16144" ht="25" customHeight="1"/>
    <row r="16145" ht="25" customHeight="1"/>
    <row r="16146" ht="25" customHeight="1"/>
    <row r="16147" ht="25" customHeight="1"/>
    <row r="16148" ht="25" customHeight="1"/>
    <row r="16149" ht="25" customHeight="1"/>
    <row r="16150" ht="25" customHeight="1"/>
    <row r="16151" ht="25" customHeight="1"/>
    <row r="16152" ht="25" customHeight="1"/>
    <row r="16153" ht="25" customHeight="1"/>
    <row r="16154" ht="25" customHeight="1"/>
    <row r="16155" ht="25" customHeight="1"/>
    <row r="16156" ht="25" customHeight="1"/>
    <row r="16157" ht="25" customHeight="1"/>
    <row r="16158" ht="25" customHeight="1"/>
    <row r="16159" ht="25" customHeight="1"/>
    <row r="16160" ht="25" customHeight="1"/>
    <row r="16161" ht="25" customHeight="1"/>
    <row r="16162" ht="25" customHeight="1"/>
    <row r="16163" ht="25" customHeight="1"/>
    <row r="16164" ht="25" customHeight="1"/>
    <row r="16165" ht="25" customHeight="1"/>
    <row r="16166" ht="25" customHeight="1"/>
    <row r="16167" ht="25" customHeight="1"/>
    <row r="16168" ht="25" customHeight="1"/>
    <row r="16169" ht="25" customHeight="1"/>
    <row r="16170" ht="25" customHeight="1"/>
    <row r="16171" ht="25" customHeight="1"/>
    <row r="16172" ht="25" customHeight="1"/>
    <row r="16173" ht="25" customHeight="1"/>
    <row r="16174" ht="25" customHeight="1"/>
    <row r="16175" ht="25" customHeight="1"/>
    <row r="16176" ht="25" customHeight="1"/>
    <row r="16177" ht="25" customHeight="1"/>
    <row r="16178" ht="25" customHeight="1"/>
    <row r="16179" ht="25" customHeight="1"/>
    <row r="16180" ht="25" customHeight="1"/>
    <row r="16181" ht="25" customHeight="1"/>
    <row r="16182" ht="25" customHeight="1"/>
    <row r="16183" ht="25" customHeight="1"/>
    <row r="16184" ht="25" customHeight="1"/>
    <row r="16185" ht="25" customHeight="1"/>
    <row r="16186" ht="25" customHeight="1"/>
    <row r="16187" ht="25" customHeight="1"/>
    <row r="16188" ht="25" customHeight="1"/>
    <row r="16189" ht="25" customHeight="1"/>
    <row r="16190" ht="25" customHeight="1"/>
    <row r="16191" ht="25" customHeight="1"/>
    <row r="16192" ht="25" customHeight="1"/>
    <row r="16193" ht="25" customHeight="1"/>
    <row r="16194" ht="25" customHeight="1"/>
    <row r="16195" ht="25" customHeight="1"/>
    <row r="16196" ht="25" customHeight="1"/>
    <row r="16197" ht="25" customHeight="1"/>
    <row r="16198" ht="25" customHeight="1"/>
    <row r="16199" ht="25" customHeight="1"/>
    <row r="16200" ht="25" customHeight="1"/>
    <row r="16201" ht="25" customHeight="1"/>
    <row r="16202" ht="25" customHeight="1"/>
    <row r="16203" ht="25" customHeight="1"/>
    <row r="16204" ht="25" customHeight="1"/>
    <row r="16205" ht="25" customHeight="1"/>
    <row r="16206" ht="25" customHeight="1"/>
    <row r="16207" ht="25" customHeight="1"/>
    <row r="16208" ht="25" customHeight="1"/>
    <row r="16209" ht="25" customHeight="1"/>
    <row r="16210" ht="25" customHeight="1"/>
    <row r="16211" ht="25" customHeight="1"/>
    <row r="16212" ht="25" customHeight="1"/>
    <row r="16213" ht="25" customHeight="1"/>
    <row r="16214" ht="25" customHeight="1"/>
    <row r="16215" ht="25" customHeight="1"/>
    <row r="16216" ht="25" customHeight="1"/>
    <row r="16217" ht="25" customHeight="1"/>
    <row r="16218" ht="25" customHeight="1"/>
    <row r="16219" ht="25" customHeight="1"/>
    <row r="16220" ht="25" customHeight="1"/>
    <row r="16221" ht="25" customHeight="1"/>
    <row r="16222" ht="25" customHeight="1"/>
    <row r="16223" ht="25" customHeight="1"/>
    <row r="16224" ht="25" customHeight="1"/>
    <row r="16225" ht="25" customHeight="1"/>
    <row r="16226" ht="25" customHeight="1"/>
    <row r="16227" ht="25" customHeight="1"/>
    <row r="16228" ht="25" customHeight="1"/>
    <row r="16229" ht="25" customHeight="1"/>
    <row r="16230" ht="25" customHeight="1"/>
    <row r="16231" ht="25" customHeight="1"/>
    <row r="16232" ht="25" customHeight="1"/>
    <row r="16233" ht="25" customHeight="1"/>
    <row r="16234" ht="25" customHeight="1"/>
    <row r="16235" ht="25" customHeight="1"/>
    <row r="16236" ht="25" customHeight="1"/>
    <row r="16237" ht="25" customHeight="1"/>
    <row r="16238" ht="25" customHeight="1"/>
    <row r="16239" ht="25" customHeight="1"/>
    <row r="16240" ht="25" customHeight="1"/>
    <row r="16241" ht="25" customHeight="1"/>
    <row r="16242" ht="25" customHeight="1"/>
    <row r="16243" ht="25" customHeight="1"/>
    <row r="16244" ht="25" customHeight="1"/>
    <row r="16245" ht="25" customHeight="1"/>
    <row r="16246" ht="25" customHeight="1"/>
    <row r="16247" ht="25" customHeight="1"/>
    <row r="16248" ht="25" customHeight="1"/>
    <row r="16249" ht="25" customHeight="1"/>
    <row r="16250" ht="25" customHeight="1"/>
    <row r="16251" ht="25" customHeight="1"/>
    <row r="16252" ht="25" customHeight="1"/>
    <row r="16253" ht="25" customHeight="1"/>
    <row r="16254" ht="25" customHeight="1"/>
    <row r="16255" ht="25" customHeight="1"/>
    <row r="16256" ht="25" customHeight="1"/>
    <row r="16257" ht="25" customHeight="1"/>
    <row r="16258" ht="25" customHeight="1"/>
    <row r="16259" ht="25" customHeight="1"/>
    <row r="16260" ht="25" customHeight="1"/>
    <row r="16261" ht="25" customHeight="1"/>
    <row r="16262" ht="25" customHeight="1"/>
    <row r="16263" ht="25" customHeight="1"/>
    <row r="16264" ht="25" customHeight="1"/>
    <row r="16265" ht="25" customHeight="1"/>
    <row r="16266" ht="25" customHeight="1"/>
    <row r="16267" ht="25" customHeight="1"/>
    <row r="16268" ht="25" customHeight="1"/>
    <row r="16269" ht="25" customHeight="1"/>
    <row r="16270" ht="25" customHeight="1"/>
    <row r="16271" ht="25" customHeight="1"/>
    <row r="16272" ht="25" customHeight="1"/>
    <row r="16273" ht="25" customHeight="1"/>
    <row r="16274" ht="25" customHeight="1"/>
    <row r="16275" ht="25" customHeight="1"/>
    <row r="16276" ht="25" customHeight="1"/>
    <row r="16277" ht="25" customHeight="1"/>
    <row r="16278" ht="25" customHeight="1"/>
    <row r="16279" ht="25" customHeight="1"/>
    <row r="16280" ht="25" customHeight="1"/>
    <row r="16281" ht="25" customHeight="1"/>
    <row r="16282" ht="25" customHeight="1"/>
    <row r="16283" ht="25" customHeight="1"/>
    <row r="16284" ht="25" customHeight="1"/>
    <row r="16285" ht="25" customHeight="1"/>
    <row r="16286" ht="25" customHeight="1"/>
    <row r="16287" ht="25" customHeight="1"/>
    <row r="16288" ht="25" customHeight="1"/>
    <row r="16289" ht="25" customHeight="1"/>
    <row r="16290" ht="25" customHeight="1"/>
    <row r="16291" ht="25" customHeight="1"/>
    <row r="16292" ht="25" customHeight="1"/>
    <row r="16293" ht="25" customHeight="1"/>
    <row r="16294" ht="25" customHeight="1"/>
    <row r="16295" ht="25" customHeight="1"/>
    <row r="16296" ht="25" customHeight="1"/>
    <row r="16297" ht="25" customHeight="1"/>
    <row r="16298" ht="25" customHeight="1"/>
    <row r="16299" ht="25" customHeight="1"/>
    <row r="16300" ht="25" customHeight="1"/>
    <row r="16301" ht="25" customHeight="1"/>
    <row r="16302" ht="25" customHeight="1"/>
    <row r="16303" ht="25" customHeight="1"/>
    <row r="16304" ht="25" customHeight="1"/>
    <row r="16305" ht="25" customHeight="1"/>
    <row r="16306" ht="25" customHeight="1"/>
    <row r="16307" ht="25" customHeight="1"/>
    <row r="16308" ht="25" customHeight="1"/>
    <row r="16309" ht="25" customHeight="1"/>
    <row r="16310" ht="25" customHeight="1"/>
    <row r="16311" ht="25" customHeight="1"/>
    <row r="16312" ht="25" customHeight="1"/>
    <row r="16313" ht="25" customHeight="1"/>
    <row r="16314" ht="25" customHeight="1"/>
    <row r="16315" ht="25" customHeight="1"/>
    <row r="16316" ht="25" customHeight="1"/>
    <row r="16317" ht="25" customHeight="1"/>
    <row r="16318" ht="25" customHeight="1"/>
    <row r="16319" ht="25" customHeight="1"/>
    <row r="16320" ht="25" customHeight="1"/>
    <row r="16321" ht="25" customHeight="1"/>
    <row r="16322" ht="25" customHeight="1"/>
    <row r="16323" ht="25" customHeight="1"/>
    <row r="16324" ht="25" customHeight="1"/>
    <row r="16325" ht="25" customHeight="1"/>
    <row r="16326" ht="25" customHeight="1"/>
    <row r="16327" ht="25" customHeight="1"/>
    <row r="16328" ht="25" customHeight="1"/>
    <row r="16329" ht="25" customHeight="1"/>
    <row r="16330" ht="25" customHeight="1"/>
    <row r="16331" ht="25" customHeight="1"/>
    <row r="16332" ht="25" customHeight="1"/>
    <row r="16333" ht="25" customHeight="1"/>
    <row r="16334" ht="25" customHeight="1"/>
    <row r="16335" ht="25" customHeight="1"/>
    <row r="16336" ht="25" customHeight="1"/>
    <row r="16337" ht="25" customHeight="1"/>
    <row r="16338" ht="25" customHeight="1"/>
    <row r="16339" ht="25" customHeight="1"/>
    <row r="16340" ht="25" customHeight="1"/>
    <row r="16341" ht="25" customHeight="1"/>
    <row r="16342" ht="25" customHeight="1"/>
    <row r="16343" ht="25" customHeight="1"/>
    <row r="16344" ht="25" customHeight="1"/>
    <row r="16345" ht="25" customHeight="1"/>
    <row r="16346" ht="25" customHeight="1"/>
    <row r="16347" ht="25" customHeight="1"/>
    <row r="16348" ht="25" customHeight="1"/>
    <row r="16349" ht="25" customHeight="1"/>
    <row r="16350" ht="25" customHeight="1"/>
    <row r="16351" ht="25" customHeight="1"/>
    <row r="16352" ht="25" customHeight="1"/>
    <row r="16353" ht="25" customHeight="1"/>
    <row r="16354" ht="25" customHeight="1"/>
    <row r="16355" ht="25" customHeight="1"/>
    <row r="16356" ht="25" customHeight="1"/>
    <row r="16357" ht="25" customHeight="1"/>
    <row r="16358" ht="25" customHeight="1"/>
    <row r="16359" ht="25" customHeight="1"/>
    <row r="16360" ht="25" customHeight="1"/>
    <row r="16361" ht="25" customHeight="1"/>
    <row r="16362" ht="25" customHeight="1"/>
    <row r="16363" ht="25" customHeight="1"/>
    <row r="16364" ht="25" customHeight="1"/>
    <row r="16365" ht="25" customHeight="1"/>
    <row r="16366" ht="25" customHeight="1"/>
    <row r="16367" ht="25" customHeight="1"/>
    <row r="16368" ht="25" customHeight="1"/>
    <row r="16369" ht="25" customHeight="1"/>
    <row r="16370" ht="25" customHeight="1"/>
    <row r="16371" ht="25" customHeight="1"/>
    <row r="16372" ht="25" customHeight="1"/>
    <row r="16373" ht="25" customHeight="1"/>
    <row r="16374" ht="25" customHeight="1"/>
    <row r="16375" ht="25" customHeight="1"/>
    <row r="16376" ht="25" customHeight="1"/>
    <row r="16377" ht="25" customHeight="1"/>
    <row r="16378" ht="25" customHeight="1"/>
    <row r="16379" ht="25" customHeight="1"/>
    <row r="16380" ht="25" customHeight="1"/>
    <row r="16381" ht="25" customHeight="1"/>
    <row r="16382" ht="25" customHeight="1"/>
    <row r="16383" ht="25" customHeight="1"/>
    <row r="16384" ht="25" customHeight="1"/>
    <row r="16385" ht="25" customHeight="1"/>
    <row r="16386" ht="25" customHeight="1"/>
    <row r="16387" ht="25" customHeight="1"/>
    <row r="16388" ht="25" customHeight="1"/>
    <row r="16389" ht="25" customHeight="1"/>
    <row r="16390" ht="25" customHeight="1"/>
    <row r="16391" ht="25" customHeight="1"/>
    <row r="16392" ht="25" customHeight="1"/>
    <row r="16393" ht="25" customHeight="1"/>
    <row r="16394" ht="25" customHeight="1"/>
    <row r="16395" ht="25" customHeight="1"/>
    <row r="16396" ht="25" customHeight="1"/>
    <row r="16397" ht="25" customHeight="1"/>
    <row r="16398" ht="25" customHeight="1"/>
    <row r="16399" ht="25" customHeight="1"/>
    <row r="16400" ht="25" customHeight="1"/>
    <row r="16401" ht="25" customHeight="1"/>
    <row r="16402" ht="25" customHeight="1"/>
    <row r="16403" ht="25" customHeight="1"/>
    <row r="16404" ht="25" customHeight="1"/>
    <row r="16405" ht="25" customHeight="1"/>
    <row r="16406" ht="25" customHeight="1"/>
    <row r="16407" ht="25" customHeight="1"/>
    <row r="16408" ht="25" customHeight="1"/>
    <row r="16409" ht="25" customHeight="1"/>
    <row r="16410" ht="25" customHeight="1"/>
    <row r="16411" ht="25" customHeight="1"/>
    <row r="16412" ht="25" customHeight="1"/>
    <row r="16413" ht="25" customHeight="1"/>
    <row r="16414" ht="25" customHeight="1"/>
    <row r="16415" ht="25" customHeight="1"/>
    <row r="16416" ht="25" customHeight="1"/>
    <row r="16417" ht="25" customHeight="1"/>
    <row r="16418" ht="25" customHeight="1"/>
    <row r="16419" ht="25" customHeight="1"/>
    <row r="16420" ht="25" customHeight="1"/>
    <row r="16421" ht="25" customHeight="1"/>
    <row r="16422" ht="25" customHeight="1"/>
    <row r="16423" ht="25" customHeight="1"/>
    <row r="16424" ht="25" customHeight="1"/>
    <row r="16425" ht="25" customHeight="1"/>
    <row r="16426" ht="25" customHeight="1"/>
    <row r="16427" ht="25" customHeight="1"/>
    <row r="16428" ht="25" customHeight="1"/>
    <row r="16429" ht="25" customHeight="1"/>
    <row r="16430" ht="25" customHeight="1"/>
    <row r="16431" ht="25" customHeight="1"/>
    <row r="16432" ht="25" customHeight="1"/>
    <row r="16433" ht="25" customHeight="1"/>
    <row r="16434" ht="25" customHeight="1"/>
    <row r="16435" ht="25" customHeight="1"/>
    <row r="16436" ht="25" customHeight="1"/>
    <row r="16437" ht="25" customHeight="1"/>
    <row r="16438" ht="25" customHeight="1"/>
    <row r="16439" ht="25" customHeight="1"/>
    <row r="16440" ht="25" customHeight="1"/>
    <row r="16441" ht="25" customHeight="1"/>
    <row r="16442" ht="25" customHeight="1"/>
    <row r="16443" ht="25" customHeight="1"/>
    <row r="16444" ht="25" customHeight="1"/>
    <row r="16445" ht="25" customHeight="1"/>
    <row r="16446" ht="25" customHeight="1"/>
    <row r="16447" ht="25" customHeight="1"/>
    <row r="16448" ht="25" customHeight="1"/>
    <row r="16449" ht="25" customHeight="1"/>
    <row r="16450" ht="25" customHeight="1"/>
    <row r="16451" ht="25" customHeight="1"/>
    <row r="16452" ht="25" customHeight="1"/>
    <row r="16453" ht="25" customHeight="1"/>
    <row r="16454" ht="25" customHeight="1"/>
    <row r="16455" ht="25" customHeight="1"/>
    <row r="16456" ht="25" customHeight="1"/>
    <row r="16457" ht="25" customHeight="1"/>
    <row r="16458" ht="25" customHeight="1"/>
    <row r="16459" ht="25" customHeight="1"/>
    <row r="16460" ht="25" customHeight="1"/>
    <row r="16461" ht="25" customHeight="1"/>
    <row r="16462" ht="25" customHeight="1"/>
    <row r="16463" ht="25" customHeight="1"/>
    <row r="16464" ht="25" customHeight="1"/>
    <row r="16465" ht="25" customHeight="1"/>
    <row r="16466" ht="25" customHeight="1"/>
    <row r="16467" ht="25" customHeight="1"/>
    <row r="16468" ht="25" customHeight="1"/>
    <row r="16469" ht="25" customHeight="1"/>
    <row r="16470" ht="25" customHeight="1"/>
    <row r="16471" ht="25" customHeight="1"/>
    <row r="16472" ht="25" customHeight="1"/>
    <row r="16473" ht="25" customHeight="1"/>
    <row r="16474" ht="25" customHeight="1"/>
    <row r="16475" ht="25" customHeight="1"/>
    <row r="16476" ht="25" customHeight="1"/>
    <row r="16477" ht="25" customHeight="1"/>
    <row r="16478" ht="25" customHeight="1"/>
    <row r="16479" ht="25" customHeight="1"/>
    <row r="16480" ht="25" customHeight="1"/>
    <row r="16481" ht="25" customHeight="1"/>
    <row r="16482" ht="25" customHeight="1"/>
    <row r="16483" ht="25" customHeight="1"/>
    <row r="16484" ht="25" customHeight="1"/>
    <row r="16485" ht="25" customHeight="1"/>
    <row r="16486" ht="25" customHeight="1"/>
    <row r="16487" ht="25" customHeight="1"/>
    <row r="16488" ht="25" customHeight="1"/>
    <row r="16489" ht="25" customHeight="1"/>
    <row r="16490" ht="25" customHeight="1"/>
    <row r="16491" ht="25" customHeight="1"/>
    <row r="16492" ht="25" customHeight="1"/>
    <row r="16493" ht="25" customHeight="1"/>
    <row r="16494" ht="25" customHeight="1"/>
    <row r="16495" ht="25" customHeight="1"/>
    <row r="16496" ht="25" customHeight="1"/>
    <row r="16497" ht="25" customHeight="1"/>
    <row r="16498" ht="25" customHeight="1"/>
    <row r="16499" ht="25" customHeight="1"/>
    <row r="16500" ht="25" customHeight="1"/>
    <row r="16501" ht="25" customHeight="1"/>
    <row r="16502" ht="25" customHeight="1"/>
    <row r="16503" ht="25" customHeight="1"/>
    <row r="16504" ht="25" customHeight="1"/>
    <row r="16505" ht="25" customHeight="1"/>
    <row r="16506" ht="25" customHeight="1"/>
    <row r="16507" ht="25" customHeight="1"/>
    <row r="16508" ht="25" customHeight="1"/>
    <row r="16509" ht="25" customHeight="1"/>
    <row r="16510" ht="25" customHeight="1"/>
    <row r="16511" ht="25" customHeight="1"/>
    <row r="16512" ht="25" customHeight="1"/>
    <row r="16513" ht="25" customHeight="1"/>
    <row r="16514" ht="25" customHeight="1"/>
    <row r="16515" ht="25" customHeight="1"/>
    <row r="16516" ht="25" customHeight="1"/>
    <row r="16517" ht="25" customHeight="1"/>
    <row r="16518" ht="25" customHeight="1"/>
    <row r="16519" ht="25" customHeight="1"/>
    <row r="16520" ht="25" customHeight="1"/>
    <row r="16521" ht="25" customHeight="1"/>
    <row r="16522" ht="25" customHeight="1"/>
    <row r="16523" ht="25" customHeight="1"/>
    <row r="16524" ht="25" customHeight="1"/>
    <row r="16525" ht="25" customHeight="1"/>
    <row r="16526" ht="25" customHeight="1"/>
    <row r="16527" ht="25" customHeight="1"/>
    <row r="16528" ht="25" customHeight="1"/>
    <row r="16529" ht="25" customHeight="1"/>
    <row r="16530" ht="25" customHeight="1"/>
    <row r="16531" ht="25" customHeight="1"/>
    <row r="16532" ht="25" customHeight="1"/>
    <row r="16533" ht="25" customHeight="1"/>
    <row r="16534" ht="25" customHeight="1"/>
    <row r="16535" ht="25" customHeight="1"/>
    <row r="16536" ht="25" customHeight="1"/>
    <row r="16537" ht="25" customHeight="1"/>
    <row r="16538" ht="25" customHeight="1"/>
    <row r="16539" ht="25" customHeight="1"/>
    <row r="16540" ht="25" customHeight="1"/>
    <row r="16541" ht="25" customHeight="1"/>
    <row r="16542" ht="25" customHeight="1"/>
    <row r="16543" ht="25" customHeight="1"/>
    <row r="16544" ht="25" customHeight="1"/>
    <row r="16545" ht="25" customHeight="1"/>
    <row r="16546" ht="25" customHeight="1"/>
    <row r="16547" ht="25" customHeight="1"/>
    <row r="16548" ht="25" customHeight="1"/>
    <row r="16549" ht="25" customHeight="1"/>
    <row r="16550" ht="25" customHeight="1"/>
    <row r="16551" ht="25" customHeight="1"/>
    <row r="16552" ht="25" customHeight="1"/>
    <row r="16553" ht="25" customHeight="1"/>
    <row r="16554" ht="25" customHeight="1"/>
    <row r="16555" ht="25" customHeight="1"/>
    <row r="16556" ht="25" customHeight="1"/>
    <row r="16557" ht="25" customHeight="1"/>
    <row r="16558" ht="25" customHeight="1"/>
    <row r="16559" ht="25" customHeight="1"/>
    <row r="16560" ht="25" customHeight="1"/>
    <row r="16561" ht="25" customHeight="1"/>
    <row r="16562" ht="25" customHeight="1"/>
    <row r="16563" ht="25" customHeight="1"/>
    <row r="16564" ht="25" customHeight="1"/>
    <row r="16565" ht="25" customHeight="1"/>
    <row r="16566" ht="25" customHeight="1"/>
    <row r="16567" ht="25" customHeight="1"/>
    <row r="16568" ht="25" customHeight="1"/>
    <row r="16569" ht="25" customHeight="1"/>
    <row r="16570" ht="25" customHeight="1"/>
    <row r="16571" ht="25" customHeight="1"/>
    <row r="16572" ht="25" customHeight="1"/>
    <row r="16573" ht="25" customHeight="1"/>
    <row r="16574" ht="25" customHeight="1"/>
    <row r="16575" ht="25" customHeight="1"/>
    <row r="16576" ht="25" customHeight="1"/>
    <row r="16577" ht="25" customHeight="1"/>
    <row r="16578" ht="25" customHeight="1"/>
    <row r="16579" ht="25" customHeight="1"/>
    <row r="16580" ht="25" customHeight="1"/>
    <row r="16581" ht="25" customHeight="1"/>
    <row r="16582" ht="25" customHeight="1"/>
    <row r="16583" ht="25" customHeight="1"/>
    <row r="16584" ht="25" customHeight="1"/>
    <row r="16585" ht="25" customHeight="1"/>
    <row r="16586" ht="25" customHeight="1"/>
    <row r="16587" ht="25" customHeight="1"/>
    <row r="16588" ht="25" customHeight="1"/>
    <row r="16589" ht="25" customHeight="1"/>
    <row r="16590" ht="25" customHeight="1"/>
    <row r="16591" ht="25" customHeight="1"/>
    <row r="16592" ht="25" customHeight="1"/>
    <row r="16593" ht="25" customHeight="1"/>
    <row r="16594" ht="25" customHeight="1"/>
    <row r="16595" ht="25" customHeight="1"/>
    <row r="16596" ht="25" customHeight="1"/>
    <row r="16597" ht="25" customHeight="1"/>
    <row r="16598" ht="25" customHeight="1"/>
    <row r="16599" ht="25" customHeight="1"/>
    <row r="16600" ht="25" customHeight="1"/>
    <row r="16601" ht="25" customHeight="1"/>
    <row r="16602" ht="25" customHeight="1"/>
    <row r="16603" ht="25" customHeight="1"/>
    <row r="16604" ht="25" customHeight="1"/>
    <row r="16605" ht="25" customHeight="1"/>
    <row r="16606" ht="25" customHeight="1"/>
    <row r="16607" ht="25" customHeight="1"/>
    <row r="16608" ht="25" customHeight="1"/>
    <row r="16609" ht="25" customHeight="1"/>
    <row r="16610" ht="25" customHeight="1"/>
    <row r="16611" ht="25" customHeight="1"/>
    <row r="16612" ht="25" customHeight="1"/>
    <row r="16613" ht="25" customHeight="1"/>
    <row r="16614" ht="25" customHeight="1"/>
    <row r="16615" ht="25" customHeight="1"/>
    <row r="16616" ht="25" customHeight="1"/>
    <row r="16617" ht="25" customHeight="1"/>
    <row r="16618" ht="25" customHeight="1"/>
    <row r="16619" ht="25" customHeight="1"/>
    <row r="16620" ht="25" customHeight="1"/>
    <row r="16621" ht="25" customHeight="1"/>
    <row r="16622" ht="25" customHeight="1"/>
    <row r="16623" ht="25" customHeight="1"/>
    <row r="16624" ht="25" customHeight="1"/>
    <row r="16625" ht="25" customHeight="1"/>
    <row r="16626" ht="25" customHeight="1"/>
    <row r="16627" ht="25" customHeight="1"/>
    <row r="16628" ht="25" customHeight="1"/>
    <row r="16629" ht="25" customHeight="1"/>
    <row r="16630" ht="25" customHeight="1"/>
    <row r="16631" ht="25" customHeight="1"/>
    <row r="16632" ht="25" customHeight="1"/>
    <row r="16633" ht="25" customHeight="1"/>
    <row r="16634" ht="25" customHeight="1"/>
    <row r="16635" ht="25" customHeight="1"/>
    <row r="16636" ht="25" customHeight="1"/>
    <row r="16637" ht="25" customHeight="1"/>
    <row r="16638" ht="25" customHeight="1"/>
    <row r="16639" ht="25" customHeight="1"/>
    <row r="16640" ht="25" customHeight="1"/>
    <row r="16641" ht="25" customHeight="1"/>
    <row r="16642" ht="25" customHeight="1"/>
    <row r="16643" ht="25" customHeight="1"/>
    <row r="16644" ht="25" customHeight="1"/>
    <row r="16645" ht="25" customHeight="1"/>
    <row r="16646" ht="25" customHeight="1"/>
    <row r="16647" ht="25" customHeight="1"/>
    <row r="16648" ht="25" customHeight="1"/>
    <row r="16649" ht="25" customHeight="1"/>
    <row r="16650" ht="25" customHeight="1"/>
    <row r="16651" ht="25" customHeight="1"/>
    <row r="16652" ht="25" customHeight="1"/>
    <row r="16653" ht="25" customHeight="1"/>
    <row r="16654" ht="25" customHeight="1"/>
    <row r="16655" ht="25" customHeight="1"/>
    <row r="16656" ht="25" customHeight="1"/>
    <row r="16657" ht="25" customHeight="1"/>
    <row r="16658" ht="25" customHeight="1"/>
    <row r="16659" ht="25" customHeight="1"/>
    <row r="16660" ht="25" customHeight="1"/>
    <row r="16661" ht="25" customHeight="1"/>
    <row r="16662" ht="25" customHeight="1"/>
    <row r="16663" ht="25" customHeight="1"/>
    <row r="16664" ht="25" customHeight="1"/>
    <row r="16665" ht="25" customHeight="1"/>
    <row r="16666" ht="25" customHeight="1"/>
    <row r="16667" ht="25" customHeight="1"/>
    <row r="16668" ht="25" customHeight="1"/>
    <row r="16669" ht="25" customHeight="1"/>
    <row r="16670" ht="25" customHeight="1"/>
    <row r="16671" ht="25" customHeight="1"/>
    <row r="16672" ht="25" customHeight="1"/>
    <row r="16673" ht="25" customHeight="1"/>
    <row r="16674" ht="25" customHeight="1"/>
    <row r="16675" ht="25" customHeight="1"/>
    <row r="16676" ht="25" customHeight="1"/>
    <row r="16677" ht="25" customHeight="1"/>
    <row r="16678" ht="25" customHeight="1"/>
    <row r="16679" ht="25" customHeight="1"/>
    <row r="16680" ht="25" customHeight="1"/>
    <row r="16681" ht="25" customHeight="1"/>
    <row r="16682" ht="25" customHeight="1"/>
    <row r="16683" ht="25" customHeight="1"/>
    <row r="16684" ht="25" customHeight="1"/>
    <row r="16685" ht="25" customHeight="1"/>
    <row r="16686" ht="25" customHeight="1"/>
    <row r="16687" ht="25" customHeight="1"/>
    <row r="16688" ht="25" customHeight="1"/>
    <row r="16689" ht="25" customHeight="1"/>
    <row r="16690" ht="25" customHeight="1"/>
    <row r="16691" ht="25" customHeight="1"/>
    <row r="16692" ht="25" customHeight="1"/>
    <row r="16693" ht="25" customHeight="1"/>
    <row r="16694" ht="25" customHeight="1"/>
    <row r="16695" ht="25" customHeight="1"/>
    <row r="16696" ht="25" customHeight="1"/>
    <row r="16697" ht="25" customHeight="1"/>
    <row r="16698" ht="25" customHeight="1"/>
    <row r="16699" ht="25" customHeight="1"/>
    <row r="16700" ht="25" customHeight="1"/>
    <row r="16701" ht="25" customHeight="1"/>
    <row r="16702" ht="25" customHeight="1"/>
    <row r="16703" ht="25" customHeight="1"/>
    <row r="16704" ht="25" customHeight="1"/>
    <row r="16705" ht="25" customHeight="1"/>
    <row r="16706" ht="25" customHeight="1"/>
    <row r="16707" ht="25" customHeight="1"/>
    <row r="16708" ht="25" customHeight="1"/>
    <row r="16709" ht="25" customHeight="1"/>
    <row r="16710" ht="25" customHeight="1"/>
    <row r="16711" ht="25" customHeight="1"/>
    <row r="16712" ht="25" customHeight="1"/>
    <row r="16713" ht="25" customHeight="1"/>
    <row r="16714" ht="25" customHeight="1"/>
    <row r="16715" ht="25" customHeight="1"/>
    <row r="16716" ht="25" customHeight="1"/>
    <row r="16717" ht="25" customHeight="1"/>
    <row r="16718" ht="25" customHeight="1"/>
    <row r="16719" ht="25" customHeight="1"/>
    <row r="16720" ht="25" customHeight="1"/>
    <row r="16721" ht="25" customHeight="1"/>
    <row r="16722" ht="25" customHeight="1"/>
    <row r="16723" ht="25" customHeight="1"/>
    <row r="16724" ht="25" customHeight="1"/>
    <row r="16725" ht="25" customHeight="1"/>
    <row r="16726" ht="25" customHeight="1"/>
    <row r="16727" ht="25" customHeight="1"/>
    <row r="16728" ht="25" customHeight="1"/>
    <row r="16729" ht="25" customHeight="1"/>
    <row r="16730" ht="25" customHeight="1"/>
    <row r="16731" ht="25" customHeight="1"/>
    <row r="16732" ht="25" customHeight="1"/>
    <row r="16733" ht="25" customHeight="1"/>
    <row r="16734" ht="25" customHeight="1"/>
    <row r="16735" ht="25" customHeight="1"/>
    <row r="16736" ht="25" customHeight="1"/>
    <row r="16737" ht="25" customHeight="1"/>
    <row r="16738" ht="25" customHeight="1"/>
    <row r="16739" ht="25" customHeight="1"/>
    <row r="16740" ht="25" customHeight="1"/>
    <row r="16741" ht="25" customHeight="1"/>
    <row r="16742" ht="25" customHeight="1"/>
    <row r="16743" ht="25" customHeight="1"/>
    <row r="16744" ht="25" customHeight="1"/>
    <row r="16745" ht="25" customHeight="1"/>
    <row r="16746" ht="25" customHeight="1"/>
    <row r="16747" ht="25" customHeight="1"/>
    <row r="16748" ht="25" customHeight="1"/>
    <row r="16749" ht="25" customHeight="1"/>
    <row r="16750" ht="25" customHeight="1"/>
    <row r="16751" ht="25" customHeight="1"/>
    <row r="16752" ht="25" customHeight="1"/>
    <row r="16753" ht="25" customHeight="1"/>
    <row r="16754" ht="25" customHeight="1"/>
    <row r="16755" ht="25" customHeight="1"/>
    <row r="16756" ht="25" customHeight="1"/>
    <row r="16757" ht="25" customHeight="1"/>
    <row r="16758" ht="25" customHeight="1"/>
    <row r="16759" ht="25" customHeight="1"/>
    <row r="16760" ht="25" customHeight="1"/>
    <row r="16761" ht="25" customHeight="1"/>
    <row r="16762" ht="25" customHeight="1"/>
    <row r="16763" ht="25" customHeight="1"/>
    <row r="16764" ht="25" customHeight="1"/>
    <row r="16765" ht="25" customHeight="1"/>
    <row r="16766" ht="25" customHeight="1"/>
    <row r="16767" ht="25" customHeight="1"/>
    <row r="16768" ht="25" customHeight="1"/>
    <row r="16769" ht="25" customHeight="1"/>
    <row r="16770" ht="25" customHeight="1"/>
    <row r="16771" ht="25" customHeight="1"/>
    <row r="16772" ht="25" customHeight="1"/>
    <row r="16773" ht="25" customHeight="1"/>
    <row r="16774" ht="25" customHeight="1"/>
    <row r="16775" ht="25" customHeight="1"/>
    <row r="16776" ht="25" customHeight="1"/>
    <row r="16777" ht="25" customHeight="1"/>
    <row r="16778" ht="25" customHeight="1"/>
    <row r="16779" ht="25" customHeight="1"/>
    <row r="16780" ht="25" customHeight="1"/>
    <row r="16781" ht="25" customHeight="1"/>
    <row r="16782" ht="25" customHeight="1"/>
    <row r="16783" ht="25" customHeight="1"/>
    <row r="16784" ht="25" customHeight="1"/>
    <row r="16785" ht="25" customHeight="1"/>
    <row r="16786" ht="25" customHeight="1"/>
    <row r="16787" ht="25" customHeight="1"/>
    <row r="16788" ht="25" customHeight="1"/>
    <row r="16789" ht="25" customHeight="1"/>
    <row r="16790" ht="25" customHeight="1"/>
    <row r="16791" ht="25" customHeight="1"/>
    <row r="16792" ht="25" customHeight="1"/>
    <row r="16793" ht="25" customHeight="1"/>
    <row r="16794" ht="25" customHeight="1"/>
    <row r="16795" ht="25" customHeight="1"/>
    <row r="16796" ht="25" customHeight="1"/>
    <row r="16797" ht="25" customHeight="1"/>
    <row r="16798" ht="25" customHeight="1"/>
    <row r="16799" ht="25" customHeight="1"/>
    <row r="16800" ht="25" customHeight="1"/>
    <row r="16801" ht="25" customHeight="1"/>
    <row r="16802" ht="25" customHeight="1"/>
    <row r="16803" ht="25" customHeight="1"/>
    <row r="16804" ht="25" customHeight="1"/>
    <row r="16805" ht="25" customHeight="1"/>
    <row r="16806" ht="25" customHeight="1"/>
    <row r="16807" ht="25" customHeight="1"/>
    <row r="16808" ht="25" customHeight="1"/>
    <row r="16809" ht="25" customHeight="1"/>
    <row r="16810" ht="25" customHeight="1"/>
    <row r="16811" ht="25" customHeight="1"/>
    <row r="16812" ht="25" customHeight="1"/>
    <row r="16813" ht="25" customHeight="1"/>
    <row r="16814" ht="25" customHeight="1"/>
    <row r="16815" ht="25" customHeight="1"/>
    <row r="16816" ht="25" customHeight="1"/>
    <row r="16817" ht="25" customHeight="1"/>
    <row r="16818" ht="25" customHeight="1"/>
    <row r="16819" ht="25" customHeight="1"/>
    <row r="16820" ht="25" customHeight="1"/>
    <row r="16821" ht="25" customHeight="1"/>
    <row r="16822" ht="25" customHeight="1"/>
    <row r="16823" ht="25" customHeight="1"/>
    <row r="16824" ht="25" customHeight="1"/>
    <row r="16825" ht="25" customHeight="1"/>
    <row r="16826" ht="25" customHeight="1"/>
    <row r="16827" ht="25" customHeight="1"/>
    <row r="16828" ht="25" customHeight="1"/>
    <row r="16829" ht="25" customHeight="1"/>
    <row r="16830" ht="25" customHeight="1"/>
    <row r="16831" ht="25" customHeight="1"/>
    <row r="16832" ht="25" customHeight="1"/>
    <row r="16833" ht="25" customHeight="1"/>
    <row r="16834" ht="25" customHeight="1"/>
    <row r="16835" ht="25" customHeight="1"/>
    <row r="16836" ht="25" customHeight="1"/>
    <row r="16837" ht="25" customHeight="1"/>
    <row r="16838" ht="25" customHeight="1"/>
    <row r="16839" ht="25" customHeight="1"/>
    <row r="16840" ht="25" customHeight="1"/>
    <row r="16841" ht="25" customHeight="1"/>
    <row r="16842" ht="25" customHeight="1"/>
    <row r="16843" ht="25" customHeight="1"/>
    <row r="16844" ht="25" customHeight="1"/>
    <row r="16845" ht="25" customHeight="1"/>
    <row r="16846" ht="25" customHeight="1"/>
    <row r="16847" ht="25" customHeight="1"/>
    <row r="16848" ht="25" customHeight="1"/>
    <row r="16849" ht="25" customHeight="1"/>
    <row r="16850" ht="25" customHeight="1"/>
    <row r="16851" ht="25" customHeight="1"/>
    <row r="16852" ht="25" customHeight="1"/>
    <row r="16853" ht="25" customHeight="1"/>
    <row r="16854" ht="25" customHeight="1"/>
    <row r="16855" ht="25" customHeight="1"/>
    <row r="16856" ht="25" customHeight="1"/>
    <row r="16857" ht="25" customHeight="1"/>
    <row r="16858" ht="25" customHeight="1"/>
    <row r="16859" ht="25" customHeight="1"/>
    <row r="16860" ht="25" customHeight="1"/>
    <row r="16861" ht="25" customHeight="1"/>
    <row r="16862" ht="25" customHeight="1"/>
    <row r="16863" ht="25" customHeight="1"/>
    <row r="16864" ht="25" customHeight="1"/>
    <row r="16865" ht="25" customHeight="1"/>
    <row r="16866" ht="25" customHeight="1"/>
    <row r="16867" ht="25" customHeight="1"/>
    <row r="16868" ht="25" customHeight="1"/>
    <row r="16869" ht="25" customHeight="1"/>
    <row r="16870" ht="25" customHeight="1"/>
    <row r="16871" ht="25" customHeight="1"/>
    <row r="16872" ht="25" customHeight="1"/>
    <row r="16873" ht="25" customHeight="1"/>
    <row r="16874" ht="25" customHeight="1"/>
    <row r="16875" ht="25" customHeight="1"/>
    <row r="16876" ht="25" customHeight="1"/>
    <row r="16877" ht="25" customHeight="1"/>
    <row r="16878" ht="25" customHeight="1"/>
    <row r="16879" ht="25" customHeight="1"/>
    <row r="16880" ht="25" customHeight="1"/>
    <row r="16881" ht="25" customHeight="1"/>
    <row r="16882" ht="25" customHeight="1"/>
    <row r="16883" ht="25" customHeight="1"/>
    <row r="16884" ht="25" customHeight="1"/>
    <row r="16885" ht="25" customHeight="1"/>
    <row r="16886" ht="25" customHeight="1"/>
    <row r="16887" ht="25" customHeight="1"/>
    <row r="16888" ht="25" customHeight="1"/>
    <row r="16889" ht="25" customHeight="1"/>
    <row r="16890" ht="25" customHeight="1"/>
    <row r="16891" ht="25" customHeight="1"/>
    <row r="16892" ht="25" customHeight="1"/>
    <row r="16893" ht="25" customHeight="1"/>
    <row r="16894" ht="25" customHeight="1"/>
    <row r="16895" ht="25" customHeight="1"/>
    <row r="16896" ht="25" customHeight="1"/>
    <row r="16897" ht="25" customHeight="1"/>
    <row r="16898" ht="25" customHeight="1"/>
    <row r="16899" ht="25" customHeight="1"/>
    <row r="16900" ht="25" customHeight="1"/>
    <row r="16901" ht="25" customHeight="1"/>
    <row r="16902" ht="25" customHeight="1"/>
    <row r="16903" ht="25" customHeight="1"/>
    <row r="16904" ht="25" customHeight="1"/>
    <row r="16905" ht="25" customHeight="1"/>
    <row r="16906" ht="25" customHeight="1"/>
    <row r="16907" ht="25" customHeight="1"/>
    <row r="16908" ht="25" customHeight="1"/>
    <row r="16909" ht="25" customHeight="1"/>
    <row r="16910" ht="25" customHeight="1"/>
    <row r="16911" ht="25" customHeight="1"/>
    <row r="16912" ht="25" customHeight="1"/>
    <row r="16913" ht="25" customHeight="1"/>
    <row r="16914" ht="25" customHeight="1"/>
    <row r="16915" ht="25" customHeight="1"/>
    <row r="16916" ht="25" customHeight="1"/>
    <row r="16917" ht="25" customHeight="1"/>
    <row r="16918" ht="25" customHeight="1"/>
    <row r="16919" ht="25" customHeight="1"/>
    <row r="16920" ht="25" customHeight="1"/>
    <row r="16921" ht="25" customHeight="1"/>
    <row r="16922" ht="25" customHeight="1"/>
    <row r="16923" ht="25" customHeight="1"/>
    <row r="16924" ht="25" customHeight="1"/>
    <row r="16925" ht="25" customHeight="1"/>
    <row r="16926" ht="25" customHeight="1"/>
    <row r="16927" ht="25" customHeight="1"/>
    <row r="16928" ht="25" customHeight="1"/>
    <row r="16929" ht="25" customHeight="1"/>
    <row r="16930" ht="25" customHeight="1"/>
    <row r="16931" ht="25" customHeight="1"/>
    <row r="16932" ht="25" customHeight="1"/>
    <row r="16933" ht="25" customHeight="1"/>
    <row r="16934" ht="25" customHeight="1"/>
    <row r="16935" ht="25" customHeight="1"/>
    <row r="16936" ht="25" customHeight="1"/>
    <row r="16937" ht="25" customHeight="1"/>
    <row r="16938" ht="25" customHeight="1"/>
    <row r="16939" ht="25" customHeight="1"/>
    <row r="16940" ht="25" customHeight="1"/>
    <row r="16941" ht="25" customHeight="1"/>
    <row r="16942" ht="25" customHeight="1"/>
    <row r="16943" ht="25" customHeight="1"/>
    <row r="16944" ht="25" customHeight="1"/>
    <row r="16945" ht="25" customHeight="1"/>
    <row r="16946" ht="25" customHeight="1"/>
    <row r="16947" ht="25" customHeight="1"/>
    <row r="16948" ht="25" customHeight="1"/>
    <row r="16949" ht="25" customHeight="1"/>
    <row r="16950" ht="25" customHeight="1"/>
    <row r="16951" ht="25" customHeight="1"/>
    <row r="16952" ht="25" customHeight="1"/>
    <row r="16953" ht="25" customHeight="1"/>
    <row r="16954" ht="25" customHeight="1"/>
    <row r="16955" ht="25" customHeight="1"/>
    <row r="16956" ht="25" customHeight="1"/>
    <row r="16957" ht="25" customHeight="1"/>
    <row r="16958" ht="25" customHeight="1"/>
    <row r="16959" ht="25" customHeight="1"/>
    <row r="16960" ht="25" customHeight="1"/>
    <row r="16961" ht="25" customHeight="1"/>
    <row r="16962" ht="25" customHeight="1"/>
    <row r="16963" ht="25" customHeight="1"/>
    <row r="16964" ht="25" customHeight="1"/>
    <row r="16965" ht="25" customHeight="1"/>
    <row r="16966" ht="25" customHeight="1"/>
    <row r="16967" ht="25" customHeight="1"/>
    <row r="16968" ht="25" customHeight="1"/>
    <row r="16969" ht="25" customHeight="1"/>
    <row r="16970" ht="25" customHeight="1"/>
    <row r="16971" ht="25" customHeight="1"/>
    <row r="16972" ht="25" customHeight="1"/>
    <row r="16973" ht="25" customHeight="1"/>
    <row r="16974" ht="25" customHeight="1"/>
    <row r="16975" ht="25" customHeight="1"/>
    <row r="16976" ht="25" customHeight="1"/>
    <row r="16977" ht="25" customHeight="1"/>
    <row r="16978" ht="25" customHeight="1"/>
    <row r="16979" ht="25" customHeight="1"/>
    <row r="16980" ht="25" customHeight="1"/>
    <row r="16981" ht="25" customHeight="1"/>
    <row r="16982" ht="25" customHeight="1"/>
    <row r="16983" ht="25" customHeight="1"/>
    <row r="16984" ht="25" customHeight="1"/>
    <row r="16985" ht="25" customHeight="1"/>
    <row r="16986" ht="25" customHeight="1"/>
    <row r="16987" ht="25" customHeight="1"/>
    <row r="16988" ht="25" customHeight="1"/>
    <row r="16989" ht="25" customHeight="1"/>
    <row r="16990" ht="25" customHeight="1"/>
    <row r="16991" ht="25" customHeight="1"/>
    <row r="16992" ht="25" customHeight="1"/>
    <row r="16993" ht="25" customHeight="1"/>
    <row r="16994" ht="25" customHeight="1"/>
    <row r="16995" ht="25" customHeight="1"/>
    <row r="16996" ht="25" customHeight="1"/>
    <row r="16997" ht="25" customHeight="1"/>
    <row r="16998" ht="25" customHeight="1"/>
    <row r="16999" ht="25" customHeight="1"/>
    <row r="17000" ht="25" customHeight="1"/>
    <row r="17001" ht="25" customHeight="1"/>
    <row r="17002" ht="25" customHeight="1"/>
    <row r="17003" ht="25" customHeight="1"/>
    <row r="17004" ht="25" customHeight="1"/>
    <row r="17005" ht="25" customHeight="1"/>
    <row r="17006" ht="25" customHeight="1"/>
    <row r="17007" ht="25" customHeight="1"/>
    <row r="17008" ht="25" customHeight="1"/>
    <row r="17009" ht="25" customHeight="1"/>
    <row r="17010" ht="25" customHeight="1"/>
    <row r="17011" ht="25" customHeight="1"/>
    <row r="17012" ht="25" customHeight="1"/>
    <row r="17013" ht="25" customHeight="1"/>
    <row r="17014" ht="25" customHeight="1"/>
    <row r="17015" ht="25" customHeight="1"/>
    <row r="17016" ht="25" customHeight="1"/>
    <row r="17017" ht="25" customHeight="1"/>
    <row r="17018" ht="25" customHeight="1"/>
    <row r="17019" ht="25" customHeight="1"/>
    <row r="17020" ht="25" customHeight="1"/>
    <row r="17021" ht="25" customHeight="1"/>
    <row r="17022" ht="25" customHeight="1"/>
    <row r="17023" ht="25" customHeight="1"/>
    <row r="17024" ht="25" customHeight="1"/>
    <row r="17025" ht="25" customHeight="1"/>
    <row r="17026" ht="25" customHeight="1"/>
    <row r="17027" ht="25" customHeight="1"/>
    <row r="17028" ht="25" customHeight="1"/>
    <row r="17029" ht="25" customHeight="1"/>
    <row r="17030" ht="25" customHeight="1"/>
    <row r="17031" ht="25" customHeight="1"/>
    <row r="17032" ht="25" customHeight="1"/>
    <row r="17033" ht="25" customHeight="1"/>
    <row r="17034" ht="25" customHeight="1"/>
    <row r="17035" ht="25" customHeight="1"/>
    <row r="17036" ht="25" customHeight="1"/>
    <row r="17037" ht="25" customHeight="1"/>
    <row r="17038" ht="25" customHeight="1"/>
    <row r="17039" ht="25" customHeight="1"/>
    <row r="17040" ht="25" customHeight="1"/>
    <row r="17041" ht="25" customHeight="1"/>
    <row r="17042" ht="25" customHeight="1"/>
    <row r="17043" ht="25" customHeight="1"/>
    <row r="17044" ht="25" customHeight="1"/>
    <row r="17045" ht="25" customHeight="1"/>
    <row r="17046" ht="25" customHeight="1"/>
    <row r="17047" ht="25" customHeight="1"/>
    <row r="17048" ht="25" customHeight="1"/>
    <row r="17049" ht="25" customHeight="1"/>
    <row r="17050" ht="25" customHeight="1"/>
    <row r="17051" ht="25" customHeight="1"/>
    <row r="17052" ht="25" customHeight="1"/>
    <row r="17053" ht="25" customHeight="1"/>
    <row r="17054" ht="25" customHeight="1"/>
    <row r="17055" ht="25" customHeight="1"/>
    <row r="17056" ht="25" customHeight="1"/>
    <row r="17057" ht="25" customHeight="1"/>
    <row r="17058" ht="25" customHeight="1"/>
    <row r="17059" ht="25" customHeight="1"/>
    <row r="17060" ht="25" customHeight="1"/>
    <row r="17061" ht="25" customHeight="1"/>
    <row r="17062" ht="25" customHeight="1"/>
    <row r="17063" ht="25" customHeight="1"/>
    <row r="17064" ht="25" customHeight="1"/>
    <row r="17065" ht="25" customHeight="1"/>
    <row r="17066" ht="25" customHeight="1"/>
    <row r="17067" ht="25" customHeight="1"/>
    <row r="17068" ht="25" customHeight="1"/>
    <row r="17069" ht="25" customHeight="1"/>
    <row r="17070" ht="25" customHeight="1"/>
    <row r="17071" ht="25" customHeight="1"/>
    <row r="17072" ht="25" customHeight="1"/>
    <row r="17073" ht="25" customHeight="1"/>
    <row r="17074" ht="25" customHeight="1"/>
    <row r="17075" ht="25" customHeight="1"/>
    <row r="17076" ht="25" customHeight="1"/>
    <row r="17077" ht="25" customHeight="1"/>
    <row r="17078" ht="25" customHeight="1"/>
    <row r="17079" ht="25" customHeight="1"/>
    <row r="17080" ht="25" customHeight="1"/>
    <row r="17081" ht="25" customHeight="1"/>
    <row r="17082" ht="25" customHeight="1"/>
    <row r="17083" ht="25" customHeight="1"/>
    <row r="17084" ht="25" customHeight="1"/>
    <row r="17085" ht="25" customHeight="1"/>
    <row r="17086" ht="25" customHeight="1"/>
    <row r="17087" ht="25" customHeight="1"/>
    <row r="17088" ht="25" customHeight="1"/>
    <row r="17089" ht="25" customHeight="1"/>
    <row r="17090" ht="25" customHeight="1"/>
    <row r="17091" ht="25" customHeight="1"/>
    <row r="17092" ht="25" customHeight="1"/>
    <row r="17093" ht="25" customHeight="1"/>
    <row r="17094" ht="25" customHeight="1"/>
    <row r="17095" ht="25" customHeight="1"/>
    <row r="17096" ht="25" customHeight="1"/>
    <row r="17097" ht="25" customHeight="1"/>
    <row r="17098" ht="25" customHeight="1"/>
    <row r="17099" ht="25" customHeight="1"/>
    <row r="17100" ht="25" customHeight="1"/>
    <row r="17101" ht="25" customHeight="1"/>
    <row r="17102" ht="25" customHeight="1"/>
    <row r="17103" ht="25" customHeight="1"/>
    <row r="17104" ht="25" customHeight="1"/>
    <row r="17105" ht="25" customHeight="1"/>
    <row r="17106" ht="25" customHeight="1"/>
    <row r="17107" ht="25" customHeight="1"/>
    <row r="17108" ht="25" customHeight="1"/>
    <row r="17109" ht="25" customHeight="1"/>
    <row r="17110" ht="25" customHeight="1"/>
    <row r="17111" ht="25" customHeight="1"/>
    <row r="17112" ht="25" customHeight="1"/>
    <row r="17113" ht="25" customHeight="1"/>
    <row r="17114" ht="25" customHeight="1"/>
    <row r="17115" ht="25" customHeight="1"/>
    <row r="17116" ht="25" customHeight="1"/>
    <row r="17117" ht="25" customHeight="1"/>
    <row r="17118" ht="25" customHeight="1"/>
    <row r="17119" ht="25" customHeight="1"/>
    <row r="17120" ht="25" customHeight="1"/>
    <row r="17121" ht="25" customHeight="1"/>
    <row r="17122" ht="25" customHeight="1"/>
    <row r="17123" ht="25" customHeight="1"/>
    <row r="17124" ht="25" customHeight="1"/>
    <row r="17125" ht="25" customHeight="1"/>
    <row r="17126" ht="25" customHeight="1"/>
    <row r="17127" ht="25" customHeight="1"/>
    <row r="17128" ht="25" customHeight="1"/>
    <row r="17129" ht="25" customHeight="1"/>
    <row r="17130" ht="25" customHeight="1"/>
    <row r="17131" ht="25" customHeight="1"/>
    <row r="17132" ht="25" customHeight="1"/>
    <row r="17133" ht="25" customHeight="1"/>
    <row r="17134" ht="25" customHeight="1"/>
    <row r="17135" ht="25" customHeight="1"/>
    <row r="17136" ht="25" customHeight="1"/>
    <row r="17137" ht="25" customHeight="1"/>
    <row r="17138" ht="25" customHeight="1"/>
    <row r="17139" ht="25" customHeight="1"/>
    <row r="17140" ht="25" customHeight="1"/>
    <row r="17141" ht="25" customHeight="1"/>
    <row r="17142" ht="25" customHeight="1"/>
    <row r="17143" ht="25" customHeight="1"/>
    <row r="17144" ht="25" customHeight="1"/>
    <row r="17145" ht="25" customHeight="1"/>
    <row r="17146" ht="25" customHeight="1"/>
    <row r="17147" ht="25" customHeight="1"/>
    <row r="17148" ht="25" customHeight="1"/>
    <row r="17149" ht="25" customHeight="1"/>
    <row r="17150" ht="25" customHeight="1"/>
    <row r="17151" ht="25" customHeight="1"/>
    <row r="17152" ht="25" customHeight="1"/>
    <row r="17153" ht="25" customHeight="1"/>
    <row r="17154" ht="25" customHeight="1"/>
    <row r="17155" ht="25" customHeight="1"/>
    <row r="17156" ht="25" customHeight="1"/>
    <row r="17157" ht="25" customHeight="1"/>
    <row r="17158" ht="25" customHeight="1"/>
    <row r="17159" ht="25" customHeight="1"/>
    <row r="17160" ht="25" customHeight="1"/>
    <row r="17161" ht="25" customHeight="1"/>
    <row r="17162" ht="25" customHeight="1"/>
    <row r="17163" ht="25" customHeight="1"/>
    <row r="17164" ht="25" customHeight="1"/>
    <row r="17165" ht="25" customHeight="1"/>
    <row r="17166" ht="25" customHeight="1"/>
    <row r="17167" ht="25" customHeight="1"/>
    <row r="17168" ht="25" customHeight="1"/>
    <row r="17169" ht="25" customHeight="1"/>
    <row r="17170" ht="25" customHeight="1"/>
    <row r="17171" ht="25" customHeight="1"/>
    <row r="17172" ht="25" customHeight="1"/>
    <row r="17173" ht="25" customHeight="1"/>
    <row r="17174" ht="25" customHeight="1"/>
    <row r="17175" ht="25" customHeight="1"/>
    <row r="17176" ht="25" customHeight="1"/>
    <row r="17177" ht="25" customHeight="1"/>
    <row r="17178" ht="25" customHeight="1"/>
    <row r="17179" ht="25" customHeight="1"/>
    <row r="17180" ht="25" customHeight="1"/>
    <row r="17181" ht="25" customHeight="1"/>
    <row r="17182" ht="25" customHeight="1"/>
    <row r="17183" ht="25" customHeight="1"/>
    <row r="17184" ht="25" customHeight="1"/>
    <row r="17185" ht="25" customHeight="1"/>
    <row r="17186" ht="25" customHeight="1"/>
    <row r="17187" ht="25" customHeight="1"/>
    <row r="17188" ht="25" customHeight="1"/>
    <row r="17189" ht="25" customHeight="1"/>
    <row r="17190" ht="25" customHeight="1"/>
    <row r="17191" ht="25" customHeight="1"/>
    <row r="17192" ht="25" customHeight="1"/>
    <row r="17193" ht="25" customHeight="1"/>
    <row r="17194" ht="25" customHeight="1"/>
    <row r="17195" ht="25" customHeight="1"/>
    <row r="17196" ht="25" customHeight="1"/>
    <row r="17197" ht="25" customHeight="1"/>
    <row r="17198" ht="25" customHeight="1"/>
    <row r="17199" ht="25" customHeight="1"/>
    <row r="17200" ht="25" customHeight="1"/>
    <row r="17201" ht="25" customHeight="1"/>
    <row r="17202" ht="25" customHeight="1"/>
    <row r="17203" ht="25" customHeight="1"/>
    <row r="17204" ht="25" customHeight="1"/>
    <row r="17205" ht="25" customHeight="1"/>
    <row r="17206" ht="25" customHeight="1"/>
    <row r="17207" ht="25" customHeight="1"/>
    <row r="17208" ht="25" customHeight="1"/>
    <row r="17209" ht="25" customHeight="1"/>
    <row r="17210" ht="25" customHeight="1"/>
    <row r="17211" ht="25" customHeight="1"/>
    <row r="17212" ht="25" customHeight="1"/>
    <row r="17213" ht="25" customHeight="1"/>
    <row r="17214" ht="25" customHeight="1"/>
    <row r="17215" ht="25" customHeight="1"/>
    <row r="17216" ht="25" customHeight="1"/>
    <row r="17217" ht="25" customHeight="1"/>
    <row r="17218" ht="25" customHeight="1"/>
    <row r="17219" ht="25" customHeight="1"/>
    <row r="17220" ht="25" customHeight="1"/>
    <row r="17221" ht="25" customHeight="1"/>
    <row r="17222" ht="25" customHeight="1"/>
    <row r="17223" ht="25" customHeight="1"/>
    <row r="17224" ht="25" customHeight="1"/>
    <row r="17225" ht="25" customHeight="1"/>
    <row r="17226" ht="25" customHeight="1"/>
    <row r="17227" ht="25" customHeight="1"/>
    <row r="17228" ht="25" customHeight="1"/>
    <row r="17229" ht="25" customHeight="1"/>
    <row r="17230" ht="25" customHeight="1"/>
    <row r="17231" ht="25" customHeight="1"/>
    <row r="17232" ht="25" customHeight="1"/>
    <row r="17233" ht="25" customHeight="1"/>
    <row r="17234" ht="25" customHeight="1"/>
    <row r="17235" ht="25" customHeight="1"/>
    <row r="17236" ht="25" customHeight="1"/>
    <row r="17237" ht="25" customHeight="1"/>
    <row r="17238" ht="25" customHeight="1"/>
    <row r="17239" ht="25" customHeight="1"/>
    <row r="17240" ht="25" customHeight="1"/>
    <row r="17241" ht="25" customHeight="1"/>
    <row r="17242" ht="25" customHeight="1"/>
    <row r="17243" ht="25" customHeight="1"/>
    <row r="17244" ht="25" customHeight="1"/>
    <row r="17245" ht="25" customHeight="1"/>
    <row r="17246" ht="25" customHeight="1"/>
    <row r="17247" ht="25" customHeight="1"/>
    <row r="17248" ht="25" customHeight="1"/>
    <row r="17249" ht="25" customHeight="1"/>
    <row r="17250" ht="25" customHeight="1"/>
    <row r="17251" ht="25" customHeight="1"/>
    <row r="17252" ht="25" customHeight="1"/>
    <row r="17253" ht="25" customHeight="1"/>
    <row r="17254" ht="25" customHeight="1"/>
    <row r="17255" ht="25" customHeight="1"/>
    <row r="17256" ht="25" customHeight="1"/>
    <row r="17257" ht="25" customHeight="1"/>
    <row r="17258" ht="25" customHeight="1"/>
    <row r="17259" ht="25" customHeight="1"/>
    <row r="17260" ht="25" customHeight="1"/>
    <row r="17261" ht="25" customHeight="1"/>
    <row r="17262" ht="25" customHeight="1"/>
    <row r="17263" ht="25" customHeight="1"/>
    <row r="17264" ht="25" customHeight="1"/>
    <row r="17265" ht="25" customHeight="1"/>
    <row r="17266" ht="25" customHeight="1"/>
    <row r="17267" ht="25" customHeight="1"/>
    <row r="17268" ht="25" customHeight="1"/>
    <row r="17269" ht="25" customHeight="1"/>
    <row r="17270" ht="25" customHeight="1"/>
    <row r="17271" ht="25" customHeight="1"/>
    <row r="17272" ht="25" customHeight="1"/>
    <row r="17273" ht="25" customHeight="1"/>
    <row r="17274" ht="25" customHeight="1"/>
    <row r="17275" ht="25" customHeight="1"/>
    <row r="17276" ht="25" customHeight="1"/>
    <row r="17277" ht="25" customHeight="1"/>
    <row r="17278" ht="25" customHeight="1"/>
    <row r="17279" ht="25" customHeight="1"/>
    <row r="17280" ht="25" customHeight="1"/>
    <row r="17281" ht="25" customHeight="1"/>
    <row r="17282" ht="25" customHeight="1"/>
    <row r="17283" ht="25" customHeight="1"/>
    <row r="17284" ht="25" customHeight="1"/>
    <row r="17285" ht="25" customHeight="1"/>
    <row r="17286" ht="25" customHeight="1"/>
    <row r="17287" ht="25" customHeight="1"/>
    <row r="17288" ht="25" customHeight="1"/>
    <row r="17289" ht="25" customHeight="1"/>
    <row r="17290" ht="25" customHeight="1"/>
    <row r="17291" ht="25" customHeight="1"/>
    <row r="17292" ht="25" customHeight="1"/>
    <row r="17293" ht="25" customHeight="1"/>
    <row r="17294" ht="25" customHeight="1"/>
    <row r="17295" ht="25" customHeight="1"/>
    <row r="17296" ht="25" customHeight="1"/>
    <row r="17297" ht="25" customHeight="1"/>
    <row r="17298" ht="25" customHeight="1"/>
    <row r="17299" ht="25" customHeight="1"/>
    <row r="17300" ht="25" customHeight="1"/>
    <row r="17301" ht="25" customHeight="1"/>
    <row r="17302" ht="25" customHeight="1"/>
    <row r="17303" ht="25" customHeight="1"/>
    <row r="17304" ht="25" customHeight="1"/>
    <row r="17305" ht="25" customHeight="1"/>
    <row r="17306" ht="25" customHeight="1"/>
    <row r="17307" ht="25" customHeight="1"/>
    <row r="17308" ht="25" customHeight="1"/>
    <row r="17309" ht="25" customHeight="1"/>
    <row r="17310" ht="25" customHeight="1"/>
    <row r="17311" ht="25" customHeight="1"/>
    <row r="17312" ht="25" customHeight="1"/>
    <row r="17313" ht="25" customHeight="1"/>
    <row r="17314" ht="25" customHeight="1"/>
    <row r="17315" ht="25" customHeight="1"/>
    <row r="17316" ht="25" customHeight="1"/>
    <row r="17317" ht="25" customHeight="1"/>
    <row r="17318" ht="25" customHeight="1"/>
    <row r="17319" ht="25" customHeight="1"/>
    <row r="17320" ht="25" customHeight="1"/>
    <row r="17321" ht="25" customHeight="1"/>
    <row r="17322" ht="25" customHeight="1"/>
    <row r="17323" ht="25" customHeight="1"/>
    <row r="17324" ht="25" customHeight="1"/>
    <row r="17325" ht="25" customHeight="1"/>
    <row r="17326" ht="25" customHeight="1"/>
    <row r="17327" ht="25" customHeight="1"/>
    <row r="17328" ht="25" customHeight="1"/>
    <row r="17329" ht="25" customHeight="1"/>
    <row r="17330" ht="25" customHeight="1"/>
    <row r="17331" ht="25" customHeight="1"/>
    <row r="17332" ht="25" customHeight="1"/>
    <row r="17333" ht="25" customHeight="1"/>
    <row r="17334" ht="25" customHeight="1"/>
    <row r="17335" ht="25" customHeight="1"/>
    <row r="17336" ht="25" customHeight="1"/>
    <row r="17337" ht="25" customHeight="1"/>
    <row r="17338" ht="25" customHeight="1"/>
    <row r="17339" ht="25" customHeight="1"/>
    <row r="17340" ht="25" customHeight="1"/>
    <row r="17341" ht="25" customHeight="1"/>
    <row r="17342" ht="25" customHeight="1"/>
    <row r="17343" ht="25" customHeight="1"/>
    <row r="17344" ht="25" customHeight="1"/>
    <row r="17345" ht="25" customHeight="1"/>
    <row r="17346" ht="25" customHeight="1"/>
    <row r="17347" ht="25" customHeight="1"/>
    <row r="17348" ht="25" customHeight="1"/>
    <row r="17349" ht="25" customHeight="1"/>
    <row r="17350" ht="25" customHeight="1"/>
    <row r="17351" ht="25" customHeight="1"/>
    <row r="17352" ht="25" customHeight="1"/>
    <row r="17353" ht="25" customHeight="1"/>
    <row r="17354" ht="25" customHeight="1"/>
    <row r="17355" ht="25" customHeight="1"/>
    <row r="17356" ht="25" customHeight="1"/>
    <row r="17357" ht="25" customHeight="1"/>
    <row r="17358" ht="25" customHeight="1"/>
    <row r="17359" ht="25" customHeight="1"/>
    <row r="17360" ht="25" customHeight="1"/>
    <row r="17361" ht="25" customHeight="1"/>
    <row r="17362" ht="25" customHeight="1"/>
    <row r="17363" ht="25" customHeight="1"/>
    <row r="17364" ht="25" customHeight="1"/>
    <row r="17365" ht="25" customHeight="1"/>
    <row r="17366" ht="25" customHeight="1"/>
    <row r="17367" ht="25" customHeight="1"/>
    <row r="17368" ht="25" customHeight="1"/>
    <row r="17369" ht="25" customHeight="1"/>
    <row r="17370" ht="25" customHeight="1"/>
    <row r="17371" ht="25" customHeight="1"/>
    <row r="17372" ht="25" customHeight="1"/>
    <row r="17373" ht="25" customHeight="1"/>
    <row r="17374" ht="25" customHeight="1"/>
    <row r="17375" ht="25" customHeight="1"/>
    <row r="17376" ht="25" customHeight="1"/>
    <row r="17377" ht="25" customHeight="1"/>
    <row r="17378" ht="25" customHeight="1"/>
    <row r="17379" ht="25" customHeight="1"/>
    <row r="17380" ht="25" customHeight="1"/>
    <row r="17381" ht="25" customHeight="1"/>
    <row r="17382" ht="25" customHeight="1"/>
    <row r="17383" ht="25" customHeight="1"/>
    <row r="17384" ht="25" customHeight="1"/>
    <row r="17385" ht="25" customHeight="1"/>
    <row r="17386" ht="25" customHeight="1"/>
    <row r="17387" ht="25" customHeight="1"/>
    <row r="17388" ht="25" customHeight="1"/>
    <row r="17389" ht="25" customHeight="1"/>
    <row r="17390" ht="25" customHeight="1"/>
    <row r="17391" ht="25" customHeight="1"/>
    <row r="17392" ht="25" customHeight="1"/>
    <row r="17393" ht="25" customHeight="1"/>
    <row r="17394" ht="25" customHeight="1"/>
    <row r="17395" ht="25" customHeight="1"/>
    <row r="17396" ht="25" customHeight="1"/>
    <row r="17397" ht="25" customHeight="1"/>
    <row r="17398" ht="25" customHeight="1"/>
    <row r="17399" ht="25" customHeight="1"/>
    <row r="17400" ht="25" customHeight="1"/>
    <row r="17401" ht="25" customHeight="1"/>
    <row r="17402" ht="25" customHeight="1"/>
    <row r="17403" ht="25" customHeight="1"/>
    <row r="17404" ht="25" customHeight="1"/>
    <row r="17405" ht="25" customHeight="1"/>
    <row r="17406" ht="25" customHeight="1"/>
    <row r="17407" ht="25" customHeight="1"/>
    <row r="17408" ht="25" customHeight="1"/>
    <row r="17409" ht="25" customHeight="1"/>
    <row r="17410" ht="25" customHeight="1"/>
    <row r="17411" ht="25" customHeight="1"/>
    <row r="17412" ht="25" customHeight="1"/>
    <row r="17413" ht="25" customHeight="1"/>
    <row r="17414" ht="25" customHeight="1"/>
    <row r="17415" ht="25" customHeight="1"/>
    <row r="17416" ht="25" customHeight="1"/>
    <row r="17417" ht="25" customHeight="1"/>
    <row r="17418" ht="25" customHeight="1"/>
    <row r="17419" ht="25" customHeight="1"/>
    <row r="17420" ht="25" customHeight="1"/>
    <row r="17421" ht="25" customHeight="1"/>
    <row r="17422" ht="25" customHeight="1"/>
    <row r="17423" ht="25" customHeight="1"/>
    <row r="17424" ht="25" customHeight="1"/>
    <row r="17425" ht="25" customHeight="1"/>
    <row r="17426" ht="25" customHeight="1"/>
    <row r="17427" ht="25" customHeight="1"/>
    <row r="17428" ht="25" customHeight="1"/>
    <row r="17429" ht="25" customHeight="1"/>
    <row r="17430" ht="25" customHeight="1"/>
    <row r="17431" ht="25" customHeight="1"/>
    <row r="17432" ht="25" customHeight="1"/>
    <row r="17433" ht="25" customHeight="1"/>
    <row r="17434" ht="25" customHeight="1"/>
    <row r="17435" ht="25" customHeight="1"/>
    <row r="17436" ht="25" customHeight="1"/>
    <row r="17437" ht="25" customHeight="1"/>
    <row r="17438" ht="25" customHeight="1"/>
    <row r="17439" ht="25" customHeight="1"/>
    <row r="17440" ht="25" customHeight="1"/>
    <row r="17441" ht="25" customHeight="1"/>
    <row r="17442" ht="25" customHeight="1"/>
    <row r="17443" ht="25" customHeight="1"/>
    <row r="17444" ht="25" customHeight="1"/>
    <row r="17445" ht="25" customHeight="1"/>
    <row r="17446" ht="25" customHeight="1"/>
    <row r="17447" ht="25" customHeight="1"/>
    <row r="17448" ht="25" customHeight="1"/>
    <row r="17449" ht="25" customHeight="1"/>
    <row r="17450" ht="25" customHeight="1"/>
    <row r="17451" ht="25" customHeight="1"/>
    <row r="17452" ht="25" customHeight="1"/>
    <row r="17453" ht="25" customHeight="1"/>
    <row r="17454" ht="25" customHeight="1"/>
    <row r="17455" ht="25" customHeight="1"/>
    <row r="17456" ht="25" customHeight="1"/>
    <row r="17457" ht="25" customHeight="1"/>
    <row r="17458" ht="25" customHeight="1"/>
    <row r="17459" ht="25" customHeight="1"/>
    <row r="17460" ht="25" customHeight="1"/>
    <row r="17461" ht="25" customHeight="1"/>
    <row r="17462" ht="25" customHeight="1"/>
    <row r="17463" ht="25" customHeight="1"/>
    <row r="17464" ht="25" customHeight="1"/>
    <row r="17465" ht="25" customHeight="1"/>
    <row r="17466" ht="25" customHeight="1"/>
    <row r="17467" ht="25" customHeight="1"/>
    <row r="17468" ht="25" customHeight="1"/>
    <row r="17469" ht="25" customHeight="1"/>
    <row r="17470" ht="25" customHeight="1"/>
    <row r="17471" ht="25" customHeight="1"/>
    <row r="17472" ht="25" customHeight="1"/>
    <row r="17473" ht="25" customHeight="1"/>
    <row r="17474" ht="25" customHeight="1"/>
    <row r="17475" ht="25" customHeight="1"/>
    <row r="17476" ht="25" customHeight="1"/>
    <row r="17477" ht="25" customHeight="1"/>
    <row r="17478" ht="25" customHeight="1"/>
    <row r="17479" ht="25" customHeight="1"/>
    <row r="17480" ht="25" customHeight="1"/>
    <row r="17481" ht="25" customHeight="1"/>
    <row r="17482" ht="25" customHeight="1"/>
    <row r="17483" ht="25" customHeight="1"/>
    <row r="17484" ht="25" customHeight="1"/>
    <row r="17485" ht="25" customHeight="1"/>
    <row r="17486" ht="25" customHeight="1"/>
    <row r="17487" ht="25" customHeight="1"/>
    <row r="17488" ht="25" customHeight="1"/>
    <row r="17489" ht="25" customHeight="1"/>
    <row r="17490" ht="25" customHeight="1"/>
    <row r="17491" ht="25" customHeight="1"/>
    <row r="17492" ht="25" customHeight="1"/>
    <row r="17493" ht="25" customHeight="1"/>
    <row r="17494" ht="25" customHeight="1"/>
    <row r="17495" ht="25" customHeight="1"/>
    <row r="17496" ht="25" customHeight="1"/>
    <row r="17497" ht="25" customHeight="1"/>
    <row r="17498" ht="25" customHeight="1"/>
    <row r="17499" ht="25" customHeight="1"/>
    <row r="17500" ht="25" customHeight="1"/>
    <row r="17501" ht="25" customHeight="1"/>
    <row r="17502" ht="25" customHeight="1"/>
    <row r="17503" ht="25" customHeight="1"/>
    <row r="17504" ht="25" customHeight="1"/>
    <row r="17505" ht="25" customHeight="1"/>
    <row r="17506" ht="25" customHeight="1"/>
    <row r="17507" ht="25" customHeight="1"/>
    <row r="17508" ht="25" customHeight="1"/>
    <row r="17509" ht="25" customHeight="1"/>
    <row r="17510" ht="25" customHeight="1"/>
    <row r="17511" ht="25" customHeight="1"/>
    <row r="17512" ht="25" customHeight="1"/>
    <row r="17513" ht="25" customHeight="1"/>
    <row r="17514" ht="25" customHeight="1"/>
    <row r="17515" ht="25" customHeight="1"/>
    <row r="17516" ht="25" customHeight="1"/>
    <row r="17517" ht="25" customHeight="1"/>
    <row r="17518" ht="25" customHeight="1"/>
    <row r="17519" ht="25" customHeight="1"/>
    <row r="17520" ht="25" customHeight="1"/>
    <row r="17521" ht="25" customHeight="1"/>
    <row r="17522" ht="25" customHeight="1"/>
    <row r="17523" ht="25" customHeight="1"/>
    <row r="17524" ht="25" customHeight="1"/>
    <row r="17525" ht="25" customHeight="1"/>
    <row r="17526" ht="25" customHeight="1"/>
    <row r="17527" ht="25" customHeight="1"/>
    <row r="17528" ht="25" customHeight="1"/>
    <row r="17529" ht="25" customHeight="1"/>
    <row r="17530" ht="25" customHeight="1"/>
    <row r="17531" ht="25" customHeight="1"/>
    <row r="17532" ht="25" customHeight="1"/>
    <row r="17533" ht="25" customHeight="1"/>
    <row r="17534" ht="25" customHeight="1"/>
    <row r="17535" ht="25" customHeight="1"/>
    <row r="17536" ht="25" customHeight="1"/>
    <row r="17537" ht="25" customHeight="1"/>
    <row r="17538" ht="25" customHeight="1"/>
    <row r="17539" ht="25" customHeight="1"/>
    <row r="17540" ht="25" customHeight="1"/>
    <row r="17541" ht="25" customHeight="1"/>
    <row r="17542" ht="25" customHeight="1"/>
    <row r="17543" ht="25" customHeight="1"/>
    <row r="17544" ht="25" customHeight="1"/>
    <row r="17545" ht="25" customHeight="1"/>
    <row r="17546" ht="25" customHeight="1"/>
    <row r="17547" ht="25" customHeight="1"/>
    <row r="17548" ht="25" customHeight="1"/>
    <row r="17549" ht="25" customHeight="1"/>
    <row r="17550" ht="25" customHeight="1"/>
    <row r="17551" ht="25" customHeight="1"/>
    <row r="17552" ht="25" customHeight="1"/>
    <row r="17553" ht="25" customHeight="1"/>
    <row r="17554" ht="25" customHeight="1"/>
    <row r="17555" ht="25" customHeight="1"/>
    <row r="17556" ht="25" customHeight="1"/>
    <row r="17557" ht="25" customHeight="1"/>
    <row r="17558" ht="25" customHeight="1"/>
    <row r="17559" ht="25" customHeight="1"/>
    <row r="17560" ht="25" customHeight="1"/>
    <row r="17561" ht="25" customHeight="1"/>
    <row r="17562" ht="25" customHeight="1"/>
    <row r="17563" ht="25" customHeight="1"/>
    <row r="17564" ht="25" customHeight="1"/>
    <row r="17565" ht="25" customHeight="1"/>
    <row r="17566" ht="25" customHeight="1"/>
    <row r="17567" ht="25" customHeight="1"/>
    <row r="17568" ht="25" customHeight="1"/>
    <row r="17569" ht="25" customHeight="1"/>
    <row r="17570" ht="25" customHeight="1"/>
    <row r="17571" ht="25" customHeight="1"/>
    <row r="17572" ht="25" customHeight="1"/>
    <row r="17573" ht="25" customHeight="1"/>
    <row r="17574" ht="25" customHeight="1"/>
    <row r="17575" ht="25" customHeight="1"/>
    <row r="17576" ht="25" customHeight="1"/>
    <row r="17577" ht="25" customHeight="1"/>
    <row r="17578" ht="25" customHeight="1"/>
    <row r="17579" ht="25" customHeight="1"/>
    <row r="17580" ht="25" customHeight="1"/>
    <row r="17581" ht="25" customHeight="1"/>
    <row r="17582" ht="25" customHeight="1"/>
    <row r="17583" ht="25" customHeight="1"/>
    <row r="17584" ht="25" customHeight="1"/>
    <row r="17585" ht="25" customHeight="1"/>
    <row r="17586" ht="25" customHeight="1"/>
    <row r="17587" ht="25" customHeight="1"/>
    <row r="17588" ht="25" customHeight="1"/>
    <row r="17589" ht="25" customHeight="1"/>
    <row r="17590" ht="25" customHeight="1"/>
    <row r="17591" ht="25" customHeight="1"/>
    <row r="17592" ht="25" customHeight="1"/>
    <row r="17593" ht="25" customHeight="1"/>
    <row r="17594" ht="25" customHeight="1"/>
    <row r="17595" ht="25" customHeight="1"/>
    <row r="17596" ht="25" customHeight="1"/>
    <row r="17597" ht="25" customHeight="1"/>
    <row r="17598" ht="25" customHeight="1"/>
    <row r="17599" ht="25" customHeight="1"/>
    <row r="17600" ht="25" customHeight="1"/>
    <row r="17601" ht="25" customHeight="1"/>
    <row r="17602" ht="25" customHeight="1"/>
    <row r="17603" ht="25" customHeight="1"/>
    <row r="17604" ht="25" customHeight="1"/>
    <row r="17605" ht="25" customHeight="1"/>
    <row r="17606" ht="25" customHeight="1"/>
    <row r="17607" ht="25" customHeight="1"/>
    <row r="17608" ht="25" customHeight="1"/>
    <row r="17609" ht="25" customHeight="1"/>
    <row r="17610" ht="25" customHeight="1"/>
    <row r="17611" ht="25" customHeight="1"/>
    <row r="17612" ht="25" customHeight="1"/>
    <row r="17613" ht="25" customHeight="1"/>
    <row r="17614" ht="25" customHeight="1"/>
    <row r="17615" ht="25" customHeight="1"/>
    <row r="17616" ht="25" customHeight="1"/>
    <row r="17617" ht="25" customHeight="1"/>
    <row r="17618" ht="25" customHeight="1"/>
    <row r="17619" ht="25" customHeight="1"/>
    <row r="17620" ht="25" customHeight="1"/>
    <row r="17621" ht="25" customHeight="1"/>
    <row r="17622" ht="25" customHeight="1"/>
    <row r="17623" ht="25" customHeight="1"/>
    <row r="17624" ht="25" customHeight="1"/>
    <row r="17625" ht="25" customHeight="1"/>
    <row r="17626" ht="25" customHeight="1"/>
    <row r="17627" ht="25" customHeight="1"/>
    <row r="17628" ht="25" customHeight="1"/>
    <row r="17629" ht="25" customHeight="1"/>
    <row r="17630" ht="25" customHeight="1"/>
    <row r="17631" ht="25" customHeight="1"/>
    <row r="17632" ht="25" customHeight="1"/>
    <row r="17633" ht="25" customHeight="1"/>
    <row r="17634" ht="25" customHeight="1"/>
    <row r="17635" ht="25" customHeight="1"/>
    <row r="17636" ht="25" customHeight="1"/>
    <row r="17637" ht="25" customHeight="1"/>
    <row r="17638" ht="25" customHeight="1"/>
    <row r="17639" ht="25" customHeight="1"/>
    <row r="17640" ht="25" customHeight="1"/>
    <row r="17641" ht="25" customHeight="1"/>
    <row r="17642" ht="25" customHeight="1"/>
    <row r="17643" ht="25" customHeight="1"/>
    <row r="17644" ht="25" customHeight="1"/>
    <row r="17645" ht="25" customHeight="1"/>
    <row r="17646" ht="25" customHeight="1"/>
    <row r="17647" ht="25" customHeight="1"/>
    <row r="17648" ht="25" customHeight="1"/>
    <row r="17649" ht="25" customHeight="1"/>
    <row r="17650" ht="25" customHeight="1"/>
    <row r="17651" ht="25" customHeight="1"/>
    <row r="17652" ht="25" customHeight="1"/>
    <row r="17653" ht="25" customHeight="1"/>
    <row r="17654" ht="25" customHeight="1"/>
    <row r="17655" ht="25" customHeight="1"/>
    <row r="17656" ht="25" customHeight="1"/>
    <row r="17657" ht="25" customHeight="1"/>
    <row r="17658" ht="25" customHeight="1"/>
    <row r="17659" ht="25" customHeight="1"/>
    <row r="17660" ht="25" customHeight="1"/>
    <row r="17661" ht="25" customHeight="1"/>
    <row r="17662" ht="25" customHeight="1"/>
    <row r="17663" ht="25" customHeight="1"/>
    <row r="17664" ht="25" customHeight="1"/>
    <row r="17665" ht="25" customHeight="1"/>
    <row r="17666" ht="25" customHeight="1"/>
    <row r="17667" ht="25" customHeight="1"/>
    <row r="17668" ht="25" customHeight="1"/>
    <row r="17669" ht="25" customHeight="1"/>
    <row r="17670" ht="25" customHeight="1"/>
    <row r="17671" ht="25" customHeight="1"/>
    <row r="17672" ht="25" customHeight="1"/>
    <row r="17673" ht="25" customHeight="1"/>
    <row r="17674" ht="25" customHeight="1"/>
    <row r="17675" ht="25" customHeight="1"/>
    <row r="17676" ht="25" customHeight="1"/>
    <row r="17677" ht="25" customHeight="1"/>
    <row r="17678" ht="25" customHeight="1"/>
    <row r="17679" ht="25" customHeight="1"/>
    <row r="17680" ht="25" customHeight="1"/>
    <row r="17681" ht="25" customHeight="1"/>
    <row r="17682" ht="25" customHeight="1"/>
    <row r="17683" ht="25" customHeight="1"/>
    <row r="17684" ht="25" customHeight="1"/>
    <row r="17685" ht="25" customHeight="1"/>
    <row r="17686" ht="25" customHeight="1"/>
    <row r="17687" ht="25" customHeight="1"/>
    <row r="17688" ht="25" customHeight="1"/>
    <row r="17689" ht="25" customHeight="1"/>
    <row r="17690" ht="25" customHeight="1"/>
    <row r="17691" ht="25" customHeight="1"/>
    <row r="17692" ht="25" customHeight="1"/>
    <row r="17693" ht="25" customHeight="1"/>
    <row r="17694" ht="25" customHeight="1"/>
    <row r="17695" ht="25" customHeight="1"/>
    <row r="17696" ht="25" customHeight="1"/>
    <row r="17697" ht="25" customHeight="1"/>
    <row r="17698" ht="25" customHeight="1"/>
    <row r="17699" ht="25" customHeight="1"/>
    <row r="17700" ht="25" customHeight="1"/>
    <row r="17701" ht="25" customHeight="1"/>
    <row r="17702" ht="25" customHeight="1"/>
    <row r="17703" ht="25" customHeight="1"/>
    <row r="17704" ht="25" customHeight="1"/>
    <row r="17705" ht="25" customHeight="1"/>
    <row r="17706" ht="25" customHeight="1"/>
    <row r="17707" ht="25" customHeight="1"/>
    <row r="17708" ht="25" customHeight="1"/>
    <row r="17709" ht="25" customHeight="1"/>
    <row r="17710" ht="25" customHeight="1"/>
    <row r="17711" ht="25" customHeight="1"/>
    <row r="17712" ht="25" customHeight="1"/>
    <row r="17713" ht="25" customHeight="1"/>
    <row r="17714" ht="25" customHeight="1"/>
    <row r="17715" ht="25" customHeight="1"/>
    <row r="17716" ht="25" customHeight="1"/>
    <row r="17717" ht="25" customHeight="1"/>
    <row r="17718" ht="25" customHeight="1"/>
    <row r="17719" ht="25" customHeight="1"/>
    <row r="17720" ht="25" customHeight="1"/>
    <row r="17721" ht="25" customHeight="1"/>
    <row r="17722" ht="25" customHeight="1"/>
    <row r="17723" ht="25" customHeight="1"/>
    <row r="17724" ht="25" customHeight="1"/>
    <row r="17725" ht="25" customHeight="1"/>
    <row r="17726" ht="25" customHeight="1"/>
    <row r="17727" ht="25" customHeight="1"/>
    <row r="17728" ht="25" customHeight="1"/>
    <row r="17729" ht="25" customHeight="1"/>
    <row r="17730" ht="25" customHeight="1"/>
    <row r="17731" ht="25" customHeight="1"/>
    <row r="17732" ht="25" customHeight="1"/>
    <row r="17733" ht="25" customHeight="1"/>
    <row r="17734" ht="25" customHeight="1"/>
    <row r="17735" ht="25" customHeight="1"/>
    <row r="17736" ht="25" customHeight="1"/>
    <row r="17737" ht="25" customHeight="1"/>
    <row r="17738" ht="25" customHeight="1"/>
    <row r="17739" ht="25" customHeight="1"/>
    <row r="17740" ht="25" customHeight="1"/>
    <row r="17741" ht="25" customHeight="1"/>
    <row r="17742" ht="25" customHeight="1"/>
    <row r="17743" ht="25" customHeight="1"/>
    <row r="17744" ht="25" customHeight="1"/>
    <row r="17745" ht="25" customHeight="1"/>
    <row r="17746" ht="25" customHeight="1"/>
    <row r="17747" ht="25" customHeight="1"/>
    <row r="17748" ht="25" customHeight="1"/>
    <row r="17749" ht="25" customHeight="1"/>
    <row r="17750" ht="25" customHeight="1"/>
    <row r="17751" ht="25" customHeight="1"/>
    <row r="17752" ht="25" customHeight="1"/>
    <row r="17753" ht="25" customHeight="1"/>
    <row r="17754" ht="25" customHeight="1"/>
    <row r="17755" ht="25" customHeight="1"/>
    <row r="17756" ht="25" customHeight="1"/>
    <row r="17757" ht="25" customHeight="1"/>
    <row r="17758" ht="25" customHeight="1"/>
    <row r="17759" ht="25" customHeight="1"/>
    <row r="17760" ht="25" customHeight="1"/>
    <row r="17761" ht="25" customHeight="1"/>
    <row r="17762" ht="25" customHeight="1"/>
    <row r="17763" ht="25" customHeight="1"/>
    <row r="17764" ht="25" customHeight="1"/>
    <row r="17765" ht="25" customHeight="1"/>
    <row r="17766" ht="25" customHeight="1"/>
    <row r="17767" ht="25" customHeight="1"/>
    <row r="17768" ht="25" customHeight="1"/>
    <row r="17769" ht="25" customHeight="1"/>
    <row r="17770" ht="25" customHeight="1"/>
    <row r="17771" ht="25" customHeight="1"/>
    <row r="17772" ht="25" customHeight="1"/>
    <row r="17773" ht="25" customHeight="1"/>
    <row r="17774" ht="25" customHeight="1"/>
    <row r="17775" ht="25" customHeight="1"/>
    <row r="17776" ht="25" customHeight="1"/>
    <row r="17777" ht="25" customHeight="1"/>
    <row r="17778" ht="25" customHeight="1"/>
    <row r="17779" ht="25" customHeight="1"/>
    <row r="17780" ht="25" customHeight="1"/>
    <row r="17781" ht="25" customHeight="1"/>
    <row r="17782" ht="25" customHeight="1"/>
    <row r="17783" ht="25" customHeight="1"/>
    <row r="17784" ht="25" customHeight="1"/>
    <row r="17785" ht="25" customHeight="1"/>
    <row r="17786" ht="25" customHeight="1"/>
    <row r="17787" ht="25" customHeight="1"/>
    <row r="17788" ht="25" customHeight="1"/>
    <row r="17789" ht="25" customHeight="1"/>
    <row r="17790" ht="25" customHeight="1"/>
    <row r="17791" ht="25" customHeight="1"/>
    <row r="17792" ht="25" customHeight="1"/>
    <row r="17793" ht="25" customHeight="1"/>
    <row r="17794" ht="25" customHeight="1"/>
    <row r="17795" ht="25" customHeight="1"/>
    <row r="17796" ht="25" customHeight="1"/>
    <row r="17797" ht="25" customHeight="1"/>
    <row r="17798" ht="25" customHeight="1"/>
    <row r="17799" ht="25" customHeight="1"/>
    <row r="17800" ht="25" customHeight="1"/>
    <row r="17801" ht="25" customHeight="1"/>
    <row r="17802" ht="25" customHeight="1"/>
    <row r="17803" ht="25" customHeight="1"/>
    <row r="17804" ht="25" customHeight="1"/>
    <row r="17805" ht="25" customHeight="1"/>
    <row r="17806" ht="25" customHeight="1"/>
    <row r="17807" ht="25" customHeight="1"/>
    <row r="17808" ht="25" customHeight="1"/>
    <row r="17809" ht="25" customHeight="1"/>
    <row r="17810" ht="25" customHeight="1"/>
    <row r="17811" ht="25" customHeight="1"/>
    <row r="17812" ht="25" customHeight="1"/>
    <row r="17813" ht="25" customHeight="1"/>
    <row r="17814" ht="25" customHeight="1"/>
    <row r="17815" ht="25" customHeight="1"/>
    <row r="17816" ht="25" customHeight="1"/>
    <row r="17817" ht="25" customHeight="1"/>
    <row r="17818" ht="25" customHeight="1"/>
    <row r="17819" ht="25" customHeight="1"/>
    <row r="17820" ht="25" customHeight="1"/>
    <row r="17821" ht="25" customHeight="1"/>
    <row r="17822" ht="25" customHeight="1"/>
    <row r="17823" ht="25" customHeight="1"/>
    <row r="17824" ht="25" customHeight="1"/>
    <row r="17825" ht="25" customHeight="1"/>
    <row r="17826" ht="25" customHeight="1"/>
    <row r="17827" ht="25" customHeight="1"/>
    <row r="17828" ht="25" customHeight="1"/>
    <row r="17829" ht="25" customHeight="1"/>
    <row r="17830" ht="25" customHeight="1"/>
    <row r="17831" ht="25" customHeight="1"/>
    <row r="17832" ht="25" customHeight="1"/>
    <row r="17833" ht="25" customHeight="1"/>
    <row r="17834" ht="25" customHeight="1"/>
    <row r="17835" ht="25" customHeight="1"/>
    <row r="17836" ht="25" customHeight="1"/>
    <row r="17837" ht="25" customHeight="1"/>
    <row r="17838" ht="25" customHeight="1"/>
    <row r="17839" ht="25" customHeight="1"/>
    <row r="17840" ht="25" customHeight="1"/>
    <row r="17841" ht="25" customHeight="1"/>
    <row r="17842" ht="25" customHeight="1"/>
    <row r="17843" ht="25" customHeight="1"/>
    <row r="17844" ht="25" customHeight="1"/>
    <row r="17845" ht="25" customHeight="1"/>
    <row r="17846" ht="25" customHeight="1"/>
    <row r="17847" ht="25" customHeight="1"/>
    <row r="17848" ht="25" customHeight="1"/>
    <row r="17849" ht="25" customHeight="1"/>
    <row r="17850" ht="25" customHeight="1"/>
    <row r="17851" ht="25" customHeight="1"/>
    <row r="17852" ht="25" customHeight="1"/>
    <row r="17853" ht="25" customHeight="1"/>
    <row r="17854" ht="25" customHeight="1"/>
    <row r="17855" ht="25" customHeight="1"/>
    <row r="17856" ht="25" customHeight="1"/>
    <row r="17857" ht="25" customHeight="1"/>
    <row r="17858" ht="25" customHeight="1"/>
    <row r="17859" ht="25" customHeight="1"/>
    <row r="17860" ht="25" customHeight="1"/>
    <row r="17861" ht="25" customHeight="1"/>
    <row r="17862" ht="25" customHeight="1"/>
    <row r="17863" ht="25" customHeight="1"/>
    <row r="17864" ht="25" customHeight="1"/>
    <row r="17865" ht="25" customHeight="1"/>
    <row r="17866" ht="25" customHeight="1"/>
    <row r="17867" ht="25" customHeight="1"/>
    <row r="17868" ht="25" customHeight="1"/>
    <row r="17869" ht="25" customHeight="1"/>
    <row r="17870" ht="25" customHeight="1"/>
    <row r="17871" ht="25" customHeight="1"/>
    <row r="17872" ht="25" customHeight="1"/>
    <row r="17873" ht="25" customHeight="1"/>
    <row r="17874" ht="25" customHeight="1"/>
    <row r="17875" ht="25" customHeight="1"/>
    <row r="17876" ht="25" customHeight="1"/>
    <row r="17877" ht="25" customHeight="1"/>
    <row r="17878" ht="25" customHeight="1"/>
    <row r="17879" ht="25" customHeight="1"/>
    <row r="17880" ht="25" customHeight="1"/>
    <row r="17881" ht="25" customHeight="1"/>
    <row r="17882" ht="25" customHeight="1"/>
    <row r="17883" ht="25" customHeight="1"/>
    <row r="17884" ht="25" customHeight="1"/>
    <row r="17885" ht="25" customHeight="1"/>
    <row r="17886" ht="25" customHeight="1"/>
    <row r="17887" ht="25" customHeight="1"/>
    <row r="17888" ht="25" customHeight="1"/>
    <row r="17889" ht="25" customHeight="1"/>
    <row r="17890" ht="25" customHeight="1"/>
    <row r="17891" ht="25" customHeight="1"/>
    <row r="17892" ht="25" customHeight="1"/>
    <row r="17893" ht="25" customHeight="1"/>
    <row r="17894" ht="25" customHeight="1"/>
    <row r="17895" ht="25" customHeight="1"/>
    <row r="17896" ht="25" customHeight="1"/>
    <row r="17897" ht="25" customHeight="1"/>
    <row r="17898" ht="25" customHeight="1"/>
    <row r="17899" ht="25" customHeight="1"/>
    <row r="17900" ht="25" customHeight="1"/>
    <row r="17901" ht="25" customHeight="1"/>
    <row r="17902" ht="25" customHeight="1"/>
    <row r="17903" ht="25" customHeight="1"/>
    <row r="17904" ht="25" customHeight="1"/>
    <row r="17905" ht="25" customHeight="1"/>
    <row r="17906" ht="25" customHeight="1"/>
    <row r="17907" ht="25" customHeight="1"/>
    <row r="17908" ht="25" customHeight="1"/>
    <row r="17909" ht="25" customHeight="1"/>
    <row r="17910" ht="25" customHeight="1"/>
    <row r="17911" ht="25" customHeight="1"/>
    <row r="17912" ht="25" customHeight="1"/>
    <row r="17913" ht="25" customHeight="1"/>
    <row r="17914" ht="25" customHeight="1"/>
    <row r="17915" ht="25" customHeight="1"/>
    <row r="17916" ht="25" customHeight="1"/>
    <row r="17917" ht="25" customHeight="1"/>
    <row r="17918" ht="25" customHeight="1"/>
    <row r="17919" ht="25" customHeight="1"/>
    <row r="17920" ht="25" customHeight="1"/>
    <row r="17921" ht="25" customHeight="1"/>
    <row r="17922" ht="25" customHeight="1"/>
    <row r="17923" ht="25" customHeight="1"/>
    <row r="17924" ht="25" customHeight="1"/>
    <row r="17925" ht="25" customHeight="1"/>
    <row r="17926" ht="25" customHeight="1"/>
    <row r="17927" ht="25" customHeight="1"/>
    <row r="17928" ht="25" customHeight="1"/>
    <row r="17929" ht="25" customHeight="1"/>
    <row r="17930" ht="25" customHeight="1"/>
    <row r="17931" ht="25" customHeight="1"/>
    <row r="17932" ht="25" customHeight="1"/>
    <row r="17933" ht="25" customHeight="1"/>
    <row r="17934" ht="25" customHeight="1"/>
    <row r="17935" ht="25" customHeight="1"/>
    <row r="17936" ht="25" customHeight="1"/>
    <row r="17937" ht="25" customHeight="1"/>
    <row r="17938" ht="25" customHeight="1"/>
    <row r="17939" ht="25" customHeight="1"/>
    <row r="17940" ht="25" customHeight="1"/>
    <row r="17941" ht="25" customHeight="1"/>
    <row r="17942" ht="25" customHeight="1"/>
    <row r="17943" ht="25" customHeight="1"/>
    <row r="17944" ht="25" customHeight="1"/>
    <row r="17945" ht="25" customHeight="1"/>
    <row r="17946" ht="25" customHeight="1"/>
    <row r="17947" ht="25" customHeight="1"/>
    <row r="17948" ht="25" customHeight="1"/>
    <row r="17949" ht="25" customHeight="1"/>
    <row r="17950" ht="25" customHeight="1"/>
    <row r="17951" ht="25" customHeight="1"/>
    <row r="17952" ht="25" customHeight="1"/>
    <row r="17953" ht="25" customHeight="1"/>
    <row r="17954" ht="25" customHeight="1"/>
    <row r="17955" ht="25" customHeight="1"/>
    <row r="17956" ht="25" customHeight="1"/>
    <row r="17957" ht="25" customHeight="1"/>
    <row r="17958" ht="25" customHeight="1"/>
    <row r="17959" ht="25" customHeight="1"/>
    <row r="17960" ht="25" customHeight="1"/>
    <row r="17961" ht="25" customHeight="1"/>
    <row r="17962" ht="25" customHeight="1"/>
    <row r="17963" ht="25" customHeight="1"/>
    <row r="17964" ht="25" customHeight="1"/>
    <row r="17965" ht="25" customHeight="1"/>
    <row r="17966" ht="25" customHeight="1"/>
    <row r="17967" ht="25" customHeight="1"/>
    <row r="17968" ht="25" customHeight="1"/>
    <row r="17969" ht="25" customHeight="1"/>
    <row r="17970" ht="25" customHeight="1"/>
    <row r="17971" ht="25" customHeight="1"/>
    <row r="17972" ht="25" customHeight="1"/>
    <row r="17973" ht="25" customHeight="1"/>
    <row r="17974" ht="25" customHeight="1"/>
    <row r="17975" ht="25" customHeight="1"/>
    <row r="17976" ht="25" customHeight="1"/>
    <row r="17977" ht="25" customHeight="1"/>
    <row r="17978" ht="25" customHeight="1"/>
    <row r="17979" ht="25" customHeight="1"/>
    <row r="17980" ht="25" customHeight="1"/>
    <row r="17981" ht="25" customHeight="1"/>
    <row r="17982" ht="25" customHeight="1"/>
    <row r="17983" ht="25" customHeight="1"/>
    <row r="17984" ht="25" customHeight="1"/>
    <row r="17985" ht="25" customHeight="1"/>
    <row r="17986" ht="25" customHeight="1"/>
    <row r="17987" ht="25" customHeight="1"/>
    <row r="17988" ht="25" customHeight="1"/>
    <row r="17989" ht="25" customHeight="1"/>
    <row r="17990" ht="25" customHeight="1"/>
    <row r="17991" ht="25" customHeight="1"/>
    <row r="17992" ht="25" customHeight="1"/>
    <row r="17993" ht="25" customHeight="1"/>
    <row r="17994" ht="25" customHeight="1"/>
    <row r="17995" ht="25" customHeight="1"/>
    <row r="17996" ht="25" customHeight="1"/>
    <row r="17997" ht="25" customHeight="1"/>
    <row r="17998" ht="25" customHeight="1"/>
    <row r="17999" ht="25" customHeight="1"/>
    <row r="18000" ht="25" customHeight="1"/>
    <row r="18001" ht="25" customHeight="1"/>
    <row r="18002" ht="25" customHeight="1"/>
    <row r="18003" ht="25" customHeight="1"/>
    <row r="18004" ht="25" customHeight="1"/>
    <row r="18005" ht="25" customHeight="1"/>
    <row r="18006" ht="25" customHeight="1"/>
    <row r="18007" ht="25" customHeight="1"/>
    <row r="18008" ht="25" customHeight="1"/>
    <row r="18009" ht="25" customHeight="1"/>
    <row r="18010" ht="25" customHeight="1"/>
    <row r="18011" ht="25" customHeight="1"/>
    <row r="18012" ht="25" customHeight="1"/>
    <row r="18013" ht="25" customHeight="1"/>
    <row r="18014" ht="25" customHeight="1"/>
    <row r="18015" ht="25" customHeight="1"/>
    <row r="18016" ht="25" customHeight="1"/>
    <row r="18017" ht="25" customHeight="1"/>
    <row r="18018" ht="25" customHeight="1"/>
    <row r="18019" ht="25" customHeight="1"/>
    <row r="18020" ht="25" customHeight="1"/>
    <row r="18021" ht="25" customHeight="1"/>
    <row r="18022" ht="25" customHeight="1"/>
    <row r="18023" ht="25" customHeight="1"/>
    <row r="18024" ht="25" customHeight="1"/>
    <row r="18025" ht="25" customHeight="1"/>
    <row r="18026" ht="25" customHeight="1"/>
    <row r="18027" ht="25" customHeight="1"/>
    <row r="18028" ht="25" customHeight="1"/>
    <row r="18029" ht="25" customHeight="1"/>
    <row r="18030" ht="25" customHeight="1"/>
    <row r="18031" ht="25" customHeight="1"/>
    <row r="18032" ht="25" customHeight="1"/>
    <row r="18033" ht="25" customHeight="1"/>
    <row r="18034" ht="25" customHeight="1"/>
    <row r="18035" ht="25" customHeight="1"/>
    <row r="18036" ht="25" customHeight="1"/>
    <row r="18037" ht="25" customHeight="1"/>
    <row r="18038" ht="25" customHeight="1"/>
    <row r="18039" ht="25" customHeight="1"/>
    <row r="18040" ht="25" customHeight="1"/>
    <row r="18041" ht="25" customHeight="1"/>
    <row r="18042" ht="25" customHeight="1"/>
    <row r="18043" ht="25" customHeight="1"/>
    <row r="18044" ht="25" customHeight="1"/>
    <row r="18045" ht="25" customHeight="1"/>
    <row r="18046" ht="25" customHeight="1"/>
    <row r="18047" ht="25" customHeight="1"/>
    <row r="18048" ht="25" customHeight="1"/>
    <row r="18049" ht="25" customHeight="1"/>
    <row r="18050" ht="25" customHeight="1"/>
    <row r="18051" ht="25" customHeight="1"/>
    <row r="18052" ht="25" customHeight="1"/>
    <row r="18053" ht="25" customHeight="1"/>
    <row r="18054" ht="25" customHeight="1"/>
    <row r="18055" ht="25" customHeight="1"/>
    <row r="18056" ht="25" customHeight="1"/>
    <row r="18057" ht="25" customHeight="1"/>
    <row r="18058" ht="25" customHeight="1"/>
    <row r="18059" ht="25" customHeight="1"/>
    <row r="18060" ht="25" customHeight="1"/>
    <row r="18061" ht="25" customHeight="1"/>
    <row r="18062" ht="25" customHeight="1"/>
    <row r="18063" ht="25" customHeight="1"/>
    <row r="18064" ht="25" customHeight="1"/>
    <row r="18065" ht="25" customHeight="1"/>
    <row r="18066" ht="25" customHeight="1"/>
    <row r="18067" ht="25" customHeight="1"/>
    <row r="18068" ht="25" customHeight="1"/>
    <row r="18069" ht="25" customHeight="1"/>
    <row r="18070" ht="25" customHeight="1"/>
    <row r="18071" ht="25" customHeight="1"/>
    <row r="18072" ht="25" customHeight="1"/>
    <row r="18073" ht="25" customHeight="1"/>
    <row r="18074" ht="25" customHeight="1"/>
    <row r="18075" ht="25" customHeight="1"/>
    <row r="18076" ht="25" customHeight="1"/>
    <row r="18077" ht="25" customHeight="1"/>
    <row r="18078" ht="25" customHeight="1"/>
    <row r="18079" ht="25" customHeight="1"/>
    <row r="18080" ht="25" customHeight="1"/>
    <row r="18081" ht="25" customHeight="1"/>
    <row r="18082" ht="25" customHeight="1"/>
    <row r="18083" ht="25" customHeight="1"/>
    <row r="18084" ht="25" customHeight="1"/>
    <row r="18085" ht="25" customHeight="1"/>
    <row r="18086" ht="25" customHeight="1"/>
    <row r="18087" ht="25" customHeight="1"/>
    <row r="18088" ht="25" customHeight="1"/>
    <row r="18089" ht="25" customHeight="1"/>
    <row r="18090" ht="25" customHeight="1"/>
    <row r="18091" ht="25" customHeight="1"/>
    <row r="18092" ht="25" customHeight="1"/>
    <row r="18093" ht="25" customHeight="1"/>
    <row r="18094" ht="25" customHeight="1"/>
    <row r="18095" ht="25" customHeight="1"/>
    <row r="18096" ht="25" customHeight="1"/>
    <row r="18097" ht="25" customHeight="1"/>
    <row r="18098" ht="25" customHeight="1"/>
    <row r="18099" ht="25" customHeight="1"/>
    <row r="18100" ht="25" customHeight="1"/>
    <row r="18101" ht="25" customHeight="1"/>
    <row r="18102" ht="25" customHeight="1"/>
    <row r="18103" ht="25" customHeight="1"/>
    <row r="18104" ht="25" customHeight="1"/>
    <row r="18105" ht="25" customHeight="1"/>
    <row r="18106" ht="25" customHeight="1"/>
    <row r="18107" ht="25" customHeight="1"/>
    <row r="18108" ht="25" customHeight="1"/>
    <row r="18109" ht="25" customHeight="1"/>
    <row r="18110" ht="25" customHeight="1"/>
    <row r="18111" ht="25" customHeight="1"/>
    <row r="18112" ht="25" customHeight="1"/>
    <row r="18113" ht="25" customHeight="1"/>
    <row r="18114" ht="25" customHeight="1"/>
    <row r="18115" ht="25" customHeight="1"/>
    <row r="18116" ht="25" customHeight="1"/>
    <row r="18117" ht="25" customHeight="1"/>
    <row r="18118" ht="25" customHeight="1"/>
    <row r="18119" ht="25" customHeight="1"/>
    <row r="18120" ht="25" customHeight="1"/>
    <row r="18121" ht="25" customHeight="1"/>
    <row r="18122" ht="25" customHeight="1"/>
    <row r="18123" ht="25" customHeight="1"/>
    <row r="18124" ht="25" customHeight="1"/>
    <row r="18125" ht="25" customHeight="1"/>
    <row r="18126" ht="25" customHeight="1"/>
    <row r="18127" ht="25" customHeight="1"/>
    <row r="18128" ht="25" customHeight="1"/>
    <row r="18129" ht="25" customHeight="1"/>
    <row r="18130" ht="25" customHeight="1"/>
    <row r="18131" ht="25" customHeight="1"/>
    <row r="18132" ht="25" customHeight="1"/>
    <row r="18133" ht="25" customHeight="1"/>
    <row r="18134" ht="25" customHeight="1"/>
    <row r="18135" ht="25" customHeight="1"/>
    <row r="18136" ht="25" customHeight="1"/>
    <row r="18137" ht="25" customHeight="1"/>
    <row r="18138" ht="25" customHeight="1"/>
    <row r="18139" ht="25" customHeight="1"/>
    <row r="18140" ht="25" customHeight="1"/>
    <row r="18141" ht="25" customHeight="1"/>
    <row r="18142" ht="25" customHeight="1"/>
    <row r="18143" ht="25" customHeight="1"/>
    <row r="18144" ht="25" customHeight="1"/>
    <row r="18145" ht="25" customHeight="1"/>
    <row r="18146" ht="25" customHeight="1"/>
    <row r="18147" ht="25" customHeight="1"/>
    <row r="18148" ht="25" customHeight="1"/>
    <row r="18149" ht="25" customHeight="1"/>
    <row r="18150" ht="25" customHeight="1"/>
    <row r="18151" ht="25" customHeight="1"/>
    <row r="18152" ht="25" customHeight="1"/>
    <row r="18153" ht="25" customHeight="1"/>
    <row r="18154" ht="25" customHeight="1"/>
    <row r="18155" ht="25" customHeight="1"/>
    <row r="18156" ht="25" customHeight="1"/>
    <row r="18157" ht="25" customHeight="1"/>
    <row r="18158" ht="25" customHeight="1"/>
    <row r="18159" ht="25" customHeight="1"/>
    <row r="18160" ht="25" customHeight="1"/>
    <row r="18161" ht="25" customHeight="1"/>
    <row r="18162" ht="25" customHeight="1"/>
    <row r="18163" ht="25" customHeight="1"/>
    <row r="18164" ht="25" customHeight="1"/>
    <row r="18165" ht="25" customHeight="1"/>
    <row r="18166" ht="25" customHeight="1"/>
    <row r="18167" ht="25" customHeight="1"/>
    <row r="18168" ht="25" customHeight="1"/>
    <row r="18169" ht="25" customHeight="1"/>
    <row r="18170" ht="25" customHeight="1"/>
    <row r="18171" ht="25" customHeight="1"/>
    <row r="18172" ht="25" customHeight="1"/>
    <row r="18173" ht="25" customHeight="1"/>
    <row r="18174" ht="25" customHeight="1"/>
    <row r="18175" ht="25" customHeight="1"/>
    <row r="18176" ht="25" customHeight="1"/>
    <row r="18177" ht="25" customHeight="1"/>
    <row r="18178" ht="25" customHeight="1"/>
    <row r="18179" ht="25" customHeight="1"/>
    <row r="18180" ht="25" customHeight="1"/>
    <row r="18181" ht="25" customHeight="1"/>
    <row r="18182" ht="25" customHeight="1"/>
    <row r="18183" ht="25" customHeight="1"/>
    <row r="18184" ht="25" customHeight="1"/>
    <row r="18185" ht="25" customHeight="1"/>
    <row r="18186" ht="25" customHeight="1"/>
    <row r="18187" ht="25" customHeight="1"/>
    <row r="18188" ht="25" customHeight="1"/>
    <row r="18189" ht="25" customHeight="1"/>
    <row r="18190" ht="25" customHeight="1"/>
    <row r="18191" ht="25" customHeight="1"/>
    <row r="18192" ht="25" customHeight="1"/>
    <row r="18193" ht="25" customHeight="1"/>
    <row r="18194" ht="25" customHeight="1"/>
    <row r="18195" ht="25" customHeight="1"/>
    <row r="18196" ht="25" customHeight="1"/>
    <row r="18197" ht="25" customHeight="1"/>
    <row r="18198" ht="25" customHeight="1"/>
    <row r="18199" ht="25" customHeight="1"/>
    <row r="18200" ht="25" customHeight="1"/>
    <row r="18201" ht="25" customHeight="1"/>
    <row r="18202" ht="25" customHeight="1"/>
    <row r="18203" ht="25" customHeight="1"/>
    <row r="18204" ht="25" customHeight="1"/>
    <row r="18205" ht="25" customHeight="1"/>
    <row r="18206" ht="25" customHeight="1"/>
    <row r="18207" ht="25" customHeight="1"/>
    <row r="18208" ht="25" customHeight="1"/>
    <row r="18209" ht="25" customHeight="1"/>
    <row r="18210" ht="25" customHeight="1"/>
    <row r="18211" ht="25" customHeight="1"/>
    <row r="18212" ht="25" customHeight="1"/>
    <row r="18213" ht="25" customHeight="1"/>
    <row r="18214" ht="25" customHeight="1"/>
    <row r="18215" ht="25" customHeight="1"/>
    <row r="18216" ht="25" customHeight="1"/>
    <row r="18217" ht="25" customHeight="1"/>
    <row r="18218" ht="25" customHeight="1"/>
    <row r="18219" ht="25" customHeight="1"/>
    <row r="18220" ht="25" customHeight="1"/>
    <row r="18221" ht="25" customHeight="1"/>
    <row r="18222" ht="25" customHeight="1"/>
    <row r="18223" ht="25" customHeight="1"/>
    <row r="18224" ht="25" customHeight="1"/>
    <row r="18225" ht="25" customHeight="1"/>
    <row r="18226" ht="25" customHeight="1"/>
    <row r="18227" ht="25" customHeight="1"/>
    <row r="18228" ht="25" customHeight="1"/>
    <row r="18229" ht="25" customHeight="1"/>
    <row r="18230" ht="25" customHeight="1"/>
    <row r="18231" ht="25" customHeight="1"/>
    <row r="18232" ht="25" customHeight="1"/>
    <row r="18233" ht="25" customHeight="1"/>
    <row r="18234" ht="25" customHeight="1"/>
    <row r="18235" ht="25" customHeight="1"/>
    <row r="18236" ht="25" customHeight="1"/>
    <row r="18237" ht="25" customHeight="1"/>
    <row r="18238" ht="25" customHeight="1"/>
    <row r="18239" ht="25" customHeight="1"/>
    <row r="18240" ht="25" customHeight="1"/>
    <row r="18241" ht="25" customHeight="1"/>
    <row r="18242" ht="25" customHeight="1"/>
    <row r="18243" ht="25" customHeight="1"/>
    <row r="18244" ht="25" customHeight="1"/>
    <row r="18245" ht="25" customHeight="1"/>
    <row r="18246" ht="25" customHeight="1"/>
    <row r="18247" ht="25" customHeight="1"/>
    <row r="18248" ht="25" customHeight="1"/>
    <row r="18249" ht="25" customHeight="1"/>
    <row r="18250" ht="25" customHeight="1"/>
    <row r="18251" ht="25" customHeight="1"/>
    <row r="18252" ht="25" customHeight="1"/>
    <row r="18253" ht="25" customHeight="1"/>
    <row r="18254" ht="25" customHeight="1"/>
    <row r="18255" ht="25" customHeight="1"/>
    <row r="18256" ht="25" customHeight="1"/>
    <row r="18257" ht="25" customHeight="1"/>
    <row r="18258" ht="25" customHeight="1"/>
    <row r="18259" ht="25" customHeight="1"/>
    <row r="18260" ht="25" customHeight="1"/>
    <row r="18261" ht="25" customHeight="1"/>
    <row r="18262" ht="25" customHeight="1"/>
    <row r="18263" ht="25" customHeight="1"/>
    <row r="18264" ht="25" customHeight="1"/>
    <row r="18265" ht="25" customHeight="1"/>
    <row r="18266" ht="25" customHeight="1"/>
    <row r="18267" ht="25" customHeight="1"/>
    <row r="18268" ht="25" customHeight="1"/>
    <row r="18269" ht="25" customHeight="1"/>
    <row r="18270" ht="25" customHeight="1"/>
    <row r="18271" ht="25" customHeight="1"/>
    <row r="18272" ht="25" customHeight="1"/>
    <row r="18273" ht="25" customHeight="1"/>
    <row r="18274" ht="25" customHeight="1"/>
    <row r="18275" ht="25" customHeight="1"/>
    <row r="18276" ht="25" customHeight="1"/>
    <row r="18277" ht="25" customHeight="1"/>
    <row r="18278" ht="25" customHeight="1"/>
    <row r="18279" ht="25" customHeight="1"/>
    <row r="18280" ht="25" customHeight="1"/>
    <row r="18281" ht="25" customHeight="1"/>
    <row r="18282" ht="25" customHeight="1"/>
    <row r="18283" ht="25" customHeight="1"/>
    <row r="18284" ht="25" customHeight="1"/>
    <row r="18285" ht="25" customHeight="1"/>
    <row r="18286" ht="25" customHeight="1"/>
    <row r="18287" ht="25" customHeight="1"/>
    <row r="18288" ht="25" customHeight="1"/>
    <row r="18289" ht="25" customHeight="1"/>
    <row r="18290" ht="25" customHeight="1"/>
    <row r="18291" ht="25" customHeight="1"/>
    <row r="18292" ht="25" customHeight="1"/>
    <row r="18293" ht="25" customHeight="1"/>
    <row r="18294" ht="25" customHeight="1"/>
    <row r="18295" ht="25" customHeight="1"/>
    <row r="18296" ht="25" customHeight="1"/>
    <row r="18297" ht="25" customHeight="1"/>
    <row r="18298" ht="25" customHeight="1"/>
    <row r="18299" ht="25" customHeight="1"/>
    <row r="18300" ht="25" customHeight="1"/>
    <row r="18301" ht="25" customHeight="1"/>
    <row r="18302" ht="25" customHeight="1"/>
    <row r="18303" ht="25" customHeight="1"/>
    <row r="18304" ht="25" customHeight="1"/>
    <row r="18305" ht="25" customHeight="1"/>
    <row r="18306" ht="25" customHeight="1"/>
    <row r="18307" ht="25" customHeight="1"/>
    <row r="18308" ht="25" customHeight="1"/>
    <row r="18309" ht="25" customHeight="1"/>
    <row r="18310" ht="25" customHeight="1"/>
    <row r="18311" ht="25" customHeight="1"/>
    <row r="18312" ht="25" customHeight="1"/>
    <row r="18313" ht="25" customHeight="1"/>
    <row r="18314" ht="25" customHeight="1"/>
    <row r="18315" ht="25" customHeight="1"/>
    <row r="18316" ht="25" customHeight="1"/>
    <row r="18317" ht="25" customHeight="1"/>
    <row r="18318" ht="25" customHeight="1"/>
    <row r="18319" ht="25" customHeight="1"/>
    <row r="18320" ht="25" customHeight="1"/>
    <row r="18321" ht="25" customHeight="1"/>
    <row r="18322" ht="25" customHeight="1"/>
    <row r="18323" ht="25" customHeight="1"/>
    <row r="18324" ht="25" customHeight="1"/>
    <row r="18325" ht="25" customHeight="1"/>
    <row r="18326" ht="25" customHeight="1"/>
    <row r="18327" ht="25" customHeight="1"/>
    <row r="18328" ht="25" customHeight="1"/>
    <row r="18329" ht="25" customHeight="1"/>
    <row r="18330" ht="25" customHeight="1"/>
    <row r="18331" ht="25" customHeight="1"/>
    <row r="18332" ht="25" customHeight="1"/>
    <row r="18333" ht="25" customHeight="1"/>
    <row r="18334" ht="25" customHeight="1"/>
    <row r="18335" ht="25" customHeight="1"/>
    <row r="18336" ht="25" customHeight="1"/>
    <row r="18337" ht="25" customHeight="1"/>
    <row r="18338" ht="25" customHeight="1"/>
    <row r="18339" ht="25" customHeight="1"/>
    <row r="18340" ht="25" customHeight="1"/>
    <row r="18341" ht="25" customHeight="1"/>
    <row r="18342" ht="25" customHeight="1"/>
    <row r="18343" ht="25" customHeight="1"/>
    <row r="18344" ht="25" customHeight="1"/>
    <row r="18345" ht="25" customHeight="1"/>
    <row r="18346" ht="25" customHeight="1"/>
    <row r="18347" ht="25" customHeight="1"/>
    <row r="18348" ht="25" customHeight="1"/>
    <row r="18349" ht="25" customHeight="1"/>
    <row r="18350" ht="25" customHeight="1"/>
    <row r="18351" ht="25" customHeight="1"/>
    <row r="18352" ht="25" customHeight="1"/>
    <row r="18353" ht="25" customHeight="1"/>
    <row r="18354" ht="25" customHeight="1"/>
    <row r="18355" ht="25" customHeight="1"/>
    <row r="18356" ht="25" customHeight="1"/>
    <row r="18357" ht="25" customHeight="1"/>
    <row r="18358" ht="25" customHeight="1"/>
    <row r="18359" ht="25" customHeight="1"/>
    <row r="18360" ht="25" customHeight="1"/>
    <row r="18361" ht="25" customHeight="1"/>
    <row r="18362" ht="25" customHeight="1"/>
    <row r="18363" ht="25" customHeight="1"/>
    <row r="18364" ht="25" customHeight="1"/>
    <row r="18365" ht="25" customHeight="1"/>
    <row r="18366" ht="25" customHeight="1"/>
    <row r="18367" ht="25" customHeight="1"/>
    <row r="18368" ht="25" customHeight="1"/>
    <row r="18369" ht="25" customHeight="1"/>
    <row r="18370" ht="25" customHeight="1"/>
    <row r="18371" ht="25" customHeight="1"/>
    <row r="18372" ht="25" customHeight="1"/>
    <row r="18373" ht="25" customHeight="1"/>
    <row r="18374" ht="25" customHeight="1"/>
    <row r="18375" ht="25" customHeight="1"/>
    <row r="18376" ht="25" customHeight="1"/>
    <row r="18377" ht="25" customHeight="1"/>
    <row r="18378" ht="25" customHeight="1"/>
    <row r="18379" ht="25" customHeight="1"/>
    <row r="18380" ht="25" customHeight="1"/>
    <row r="18381" ht="25" customHeight="1"/>
    <row r="18382" ht="25" customHeight="1"/>
    <row r="18383" ht="25" customHeight="1"/>
    <row r="18384" ht="25" customHeight="1"/>
    <row r="18385" ht="25" customHeight="1"/>
    <row r="18386" ht="25" customHeight="1"/>
    <row r="18387" ht="25" customHeight="1"/>
    <row r="18388" ht="25" customHeight="1"/>
    <row r="18389" ht="25" customHeight="1"/>
    <row r="18390" ht="25" customHeight="1"/>
    <row r="18391" ht="25" customHeight="1"/>
    <row r="18392" ht="25" customHeight="1"/>
    <row r="18393" ht="25" customHeight="1"/>
    <row r="18394" ht="25" customHeight="1"/>
    <row r="18395" ht="25" customHeight="1"/>
    <row r="18396" ht="25" customHeight="1"/>
    <row r="18397" ht="25" customHeight="1"/>
    <row r="18398" ht="25" customHeight="1"/>
    <row r="18399" ht="25" customHeight="1"/>
    <row r="18400" ht="25" customHeight="1"/>
    <row r="18401" ht="25" customHeight="1"/>
    <row r="18402" ht="25" customHeight="1"/>
    <row r="18403" ht="25" customHeight="1"/>
    <row r="18404" ht="25" customHeight="1"/>
    <row r="18405" ht="25" customHeight="1"/>
    <row r="18406" ht="25" customHeight="1"/>
    <row r="18407" ht="25" customHeight="1"/>
    <row r="18408" ht="25" customHeight="1"/>
    <row r="18409" ht="25" customHeight="1"/>
    <row r="18410" ht="25" customHeight="1"/>
    <row r="18411" ht="25" customHeight="1"/>
    <row r="18412" ht="25" customHeight="1"/>
    <row r="18413" ht="25" customHeight="1"/>
    <row r="18414" ht="25" customHeight="1"/>
    <row r="18415" ht="25" customHeight="1"/>
    <row r="18416" ht="25" customHeight="1"/>
    <row r="18417" ht="25" customHeight="1"/>
    <row r="18418" ht="25" customHeight="1"/>
    <row r="18419" ht="25" customHeight="1"/>
    <row r="18420" ht="25" customHeight="1"/>
    <row r="18421" ht="25" customHeight="1"/>
    <row r="18422" ht="25" customHeight="1"/>
    <row r="18423" ht="25" customHeight="1"/>
    <row r="18424" ht="25" customHeight="1"/>
    <row r="18425" ht="25" customHeight="1"/>
    <row r="18426" ht="25" customHeight="1"/>
    <row r="18427" ht="25" customHeight="1"/>
    <row r="18428" ht="25" customHeight="1"/>
    <row r="18429" ht="25" customHeight="1"/>
    <row r="18430" ht="25" customHeight="1"/>
    <row r="18431" ht="25" customHeight="1"/>
    <row r="18432" ht="25" customHeight="1"/>
    <row r="18433" ht="25" customHeight="1"/>
    <row r="18434" ht="25" customHeight="1"/>
    <row r="18435" ht="25" customHeight="1"/>
    <row r="18436" ht="25" customHeight="1"/>
    <row r="18437" ht="25" customHeight="1"/>
    <row r="18438" ht="25" customHeight="1"/>
    <row r="18439" ht="25" customHeight="1"/>
    <row r="18440" ht="25" customHeight="1"/>
    <row r="18441" ht="25" customHeight="1"/>
    <row r="18442" ht="25" customHeight="1"/>
    <row r="18443" ht="25" customHeight="1"/>
    <row r="18444" ht="25" customHeight="1"/>
    <row r="18445" ht="25" customHeight="1"/>
    <row r="18446" ht="25" customHeight="1"/>
    <row r="18447" ht="25" customHeight="1"/>
    <row r="18448" ht="25" customHeight="1"/>
    <row r="18449" ht="25" customHeight="1"/>
    <row r="18450" ht="25" customHeight="1"/>
    <row r="18451" ht="25" customHeight="1"/>
    <row r="18452" ht="25" customHeight="1"/>
    <row r="18453" ht="25" customHeight="1"/>
    <row r="18454" ht="25" customHeight="1"/>
    <row r="18455" ht="25" customHeight="1"/>
    <row r="18456" ht="25" customHeight="1"/>
    <row r="18457" ht="25" customHeight="1"/>
    <row r="18458" ht="25" customHeight="1"/>
    <row r="18459" ht="25" customHeight="1"/>
    <row r="18460" ht="25" customHeight="1"/>
    <row r="18461" ht="25" customHeight="1"/>
    <row r="18462" ht="25" customHeight="1"/>
    <row r="18463" ht="25" customHeight="1"/>
    <row r="18464" ht="25" customHeight="1"/>
    <row r="18465" ht="25" customHeight="1"/>
    <row r="18466" ht="25" customHeight="1"/>
    <row r="18467" ht="25" customHeight="1"/>
    <row r="18468" ht="25" customHeight="1"/>
    <row r="18469" ht="25" customHeight="1"/>
    <row r="18470" ht="25" customHeight="1"/>
    <row r="18471" ht="25" customHeight="1"/>
    <row r="18472" ht="25" customHeight="1"/>
    <row r="18473" ht="25" customHeight="1"/>
    <row r="18474" ht="25" customHeight="1"/>
    <row r="18475" ht="25" customHeight="1"/>
    <row r="18476" ht="25" customHeight="1"/>
    <row r="18477" ht="25" customHeight="1"/>
    <row r="18478" ht="25" customHeight="1"/>
    <row r="18479" ht="25" customHeight="1"/>
    <row r="18480" ht="25" customHeight="1"/>
    <row r="18481" ht="25" customHeight="1"/>
    <row r="18482" ht="25" customHeight="1"/>
    <row r="18483" ht="25" customHeight="1"/>
    <row r="18484" ht="25" customHeight="1"/>
    <row r="18485" ht="25" customHeight="1"/>
    <row r="18486" ht="25" customHeight="1"/>
    <row r="18487" ht="25" customHeight="1"/>
    <row r="18488" ht="25" customHeight="1"/>
    <row r="18489" ht="25" customHeight="1"/>
    <row r="18490" ht="25" customHeight="1"/>
    <row r="18491" ht="25" customHeight="1"/>
    <row r="18492" ht="25" customHeight="1"/>
    <row r="18493" ht="25" customHeight="1"/>
    <row r="18494" ht="25" customHeight="1"/>
    <row r="18495" ht="25" customHeight="1"/>
    <row r="18496" ht="25" customHeight="1"/>
    <row r="18497" ht="25" customHeight="1"/>
    <row r="18498" ht="25" customHeight="1"/>
    <row r="18499" ht="25" customHeight="1"/>
    <row r="18500" ht="25" customHeight="1"/>
    <row r="18501" ht="25" customHeight="1"/>
    <row r="18502" ht="25" customHeight="1"/>
    <row r="18503" ht="25" customHeight="1"/>
    <row r="18504" ht="25" customHeight="1"/>
    <row r="18505" ht="25" customHeight="1"/>
    <row r="18506" ht="25" customHeight="1"/>
    <row r="18507" ht="25" customHeight="1"/>
    <row r="18508" ht="25" customHeight="1"/>
    <row r="18509" ht="25" customHeight="1"/>
    <row r="18510" ht="25" customHeight="1"/>
    <row r="18511" ht="25" customHeight="1"/>
    <row r="18512" ht="25" customHeight="1"/>
    <row r="18513" ht="25" customHeight="1"/>
    <row r="18514" ht="25" customHeight="1"/>
    <row r="18515" ht="25" customHeight="1"/>
    <row r="18516" ht="25" customHeight="1"/>
    <row r="18517" ht="25" customHeight="1"/>
    <row r="18518" ht="25" customHeight="1"/>
    <row r="18519" ht="25" customHeight="1"/>
    <row r="18520" ht="25" customHeight="1"/>
    <row r="18521" ht="25" customHeight="1"/>
    <row r="18522" ht="25" customHeight="1"/>
    <row r="18523" ht="25" customHeight="1"/>
    <row r="18524" ht="25" customHeight="1"/>
    <row r="18525" ht="25" customHeight="1"/>
    <row r="18526" ht="25" customHeight="1"/>
    <row r="18527" ht="25" customHeight="1"/>
    <row r="18528" ht="25" customHeight="1"/>
    <row r="18529" ht="25" customHeight="1"/>
    <row r="18530" ht="25" customHeight="1"/>
    <row r="18531" ht="25" customHeight="1"/>
    <row r="18532" ht="25" customHeight="1"/>
    <row r="18533" ht="25" customHeight="1"/>
    <row r="18534" ht="25" customHeight="1"/>
    <row r="18535" ht="25" customHeight="1"/>
    <row r="18536" ht="25" customHeight="1"/>
    <row r="18537" ht="25" customHeight="1"/>
    <row r="18538" ht="25" customHeight="1"/>
    <row r="18539" ht="25" customHeight="1"/>
    <row r="18540" ht="25" customHeight="1"/>
    <row r="18541" ht="25" customHeight="1"/>
    <row r="18542" ht="25" customHeight="1"/>
    <row r="18543" ht="25" customHeight="1"/>
    <row r="18544" ht="25" customHeight="1"/>
    <row r="18545" ht="25" customHeight="1"/>
    <row r="18546" ht="25" customHeight="1"/>
    <row r="18547" ht="25" customHeight="1"/>
    <row r="18548" ht="25" customHeight="1"/>
    <row r="18549" ht="25" customHeight="1"/>
    <row r="18550" ht="25" customHeight="1"/>
    <row r="18551" ht="25" customHeight="1"/>
    <row r="18552" ht="25" customHeight="1"/>
    <row r="18553" ht="25" customHeight="1"/>
    <row r="18554" ht="25" customHeight="1"/>
    <row r="18555" ht="25" customHeight="1"/>
    <row r="18556" ht="25" customHeight="1"/>
    <row r="18557" ht="25" customHeight="1"/>
    <row r="18558" ht="25" customHeight="1"/>
    <row r="18559" ht="25" customHeight="1"/>
    <row r="18560" ht="25" customHeight="1"/>
    <row r="18561" ht="25" customHeight="1"/>
    <row r="18562" ht="25" customHeight="1"/>
    <row r="18563" ht="25" customHeight="1"/>
    <row r="18564" ht="25" customHeight="1"/>
    <row r="18565" ht="25" customHeight="1"/>
    <row r="18566" ht="25" customHeight="1"/>
    <row r="18567" ht="25" customHeight="1"/>
    <row r="18568" ht="25" customHeight="1"/>
    <row r="18569" ht="25" customHeight="1"/>
    <row r="18570" ht="25" customHeight="1"/>
    <row r="18571" ht="25" customHeight="1"/>
    <row r="18572" ht="25" customHeight="1"/>
    <row r="18573" ht="25" customHeight="1"/>
    <row r="18574" ht="25" customHeight="1"/>
    <row r="18575" ht="25" customHeight="1"/>
    <row r="18576" ht="25" customHeight="1"/>
    <row r="18577" ht="25" customHeight="1"/>
    <row r="18578" ht="25" customHeight="1"/>
    <row r="18579" ht="25" customHeight="1"/>
    <row r="18580" ht="25" customHeight="1"/>
    <row r="18581" ht="25" customHeight="1"/>
    <row r="18582" ht="25" customHeight="1"/>
    <row r="18583" ht="25" customHeight="1"/>
    <row r="18584" ht="25" customHeight="1"/>
    <row r="18585" ht="25" customHeight="1"/>
    <row r="18586" ht="25" customHeight="1"/>
    <row r="18587" ht="25" customHeight="1"/>
    <row r="18588" ht="25" customHeight="1"/>
    <row r="18589" ht="25" customHeight="1"/>
    <row r="18590" ht="25" customHeight="1"/>
    <row r="18591" ht="25" customHeight="1"/>
    <row r="18592" ht="25" customHeight="1"/>
    <row r="18593" ht="25" customHeight="1"/>
    <row r="18594" ht="25" customHeight="1"/>
    <row r="18595" ht="25" customHeight="1"/>
    <row r="18596" ht="25" customHeight="1"/>
    <row r="18597" ht="25" customHeight="1"/>
    <row r="18598" ht="25" customHeight="1"/>
    <row r="18599" ht="25" customHeight="1"/>
    <row r="18600" ht="25" customHeight="1"/>
    <row r="18601" ht="25" customHeight="1"/>
    <row r="18602" ht="25" customHeight="1"/>
    <row r="18603" ht="25" customHeight="1"/>
    <row r="18604" ht="25" customHeight="1"/>
    <row r="18605" ht="25" customHeight="1"/>
    <row r="18606" ht="25" customHeight="1"/>
    <row r="18607" ht="25" customHeight="1"/>
    <row r="18608" ht="25" customHeight="1"/>
    <row r="18609" ht="25" customHeight="1"/>
    <row r="18610" ht="25" customHeight="1"/>
    <row r="18611" ht="25" customHeight="1"/>
    <row r="18612" ht="25" customHeight="1"/>
    <row r="18613" ht="25" customHeight="1"/>
    <row r="18614" ht="25" customHeight="1"/>
    <row r="18615" ht="25" customHeight="1"/>
    <row r="18616" ht="25" customHeight="1"/>
    <row r="18617" ht="25" customHeight="1"/>
    <row r="18618" ht="25" customHeight="1"/>
    <row r="18619" ht="25" customHeight="1"/>
    <row r="18620" ht="25" customHeight="1"/>
    <row r="18621" ht="25" customHeight="1"/>
    <row r="18622" ht="25" customHeight="1"/>
    <row r="18623" ht="25" customHeight="1"/>
    <row r="18624" ht="25" customHeight="1"/>
    <row r="18625" ht="25" customHeight="1"/>
    <row r="18626" ht="25" customHeight="1"/>
    <row r="18627" ht="25" customHeight="1"/>
    <row r="18628" ht="25" customHeight="1"/>
    <row r="18629" ht="25" customHeight="1"/>
    <row r="18630" ht="25" customHeight="1"/>
    <row r="18631" ht="25" customHeight="1"/>
    <row r="18632" ht="25" customHeight="1"/>
    <row r="18633" ht="25" customHeight="1"/>
    <row r="18634" ht="25" customHeight="1"/>
    <row r="18635" ht="25" customHeight="1"/>
    <row r="18636" ht="25" customHeight="1"/>
    <row r="18637" ht="25" customHeight="1"/>
    <row r="18638" ht="25" customHeight="1"/>
    <row r="18639" ht="25" customHeight="1"/>
    <row r="18640" ht="25" customHeight="1"/>
    <row r="18641" ht="25" customHeight="1"/>
    <row r="18642" ht="25" customHeight="1"/>
    <row r="18643" ht="25" customHeight="1"/>
    <row r="18644" ht="25" customHeight="1"/>
    <row r="18645" ht="25" customHeight="1"/>
    <row r="18646" ht="25" customHeight="1"/>
    <row r="18647" ht="25" customHeight="1"/>
    <row r="18648" ht="25" customHeight="1"/>
    <row r="18649" ht="25" customHeight="1"/>
    <row r="18650" ht="25" customHeight="1"/>
    <row r="18651" ht="25" customHeight="1"/>
    <row r="18652" ht="25" customHeight="1"/>
    <row r="18653" ht="25" customHeight="1"/>
    <row r="18654" ht="25" customHeight="1"/>
    <row r="18655" ht="25" customHeight="1"/>
    <row r="18656" ht="25" customHeight="1"/>
    <row r="18657" ht="25" customHeight="1"/>
    <row r="18658" ht="25" customHeight="1"/>
    <row r="18659" ht="25" customHeight="1"/>
    <row r="18660" ht="25" customHeight="1"/>
    <row r="18661" ht="25" customHeight="1"/>
    <row r="18662" ht="25" customHeight="1"/>
    <row r="18663" ht="25" customHeight="1"/>
    <row r="18664" ht="25" customHeight="1"/>
    <row r="18665" ht="25" customHeight="1"/>
    <row r="18666" ht="25" customHeight="1"/>
    <row r="18667" ht="25" customHeight="1"/>
    <row r="18668" ht="25" customHeight="1"/>
    <row r="18669" ht="25" customHeight="1"/>
    <row r="18670" ht="25" customHeight="1"/>
    <row r="18671" ht="25" customHeight="1"/>
    <row r="18672" ht="25" customHeight="1"/>
    <row r="18673" ht="25" customHeight="1"/>
    <row r="18674" ht="25" customHeight="1"/>
    <row r="18675" ht="25" customHeight="1"/>
    <row r="18676" ht="25" customHeight="1"/>
    <row r="18677" ht="25" customHeight="1"/>
    <row r="18678" ht="25" customHeight="1"/>
    <row r="18679" ht="25" customHeight="1"/>
    <row r="18680" ht="25" customHeight="1"/>
    <row r="18681" ht="25" customHeight="1"/>
    <row r="18682" ht="25" customHeight="1"/>
    <row r="18683" ht="25" customHeight="1"/>
    <row r="18684" ht="25" customHeight="1"/>
    <row r="18685" ht="25" customHeight="1"/>
    <row r="18686" ht="25" customHeight="1"/>
    <row r="18687" ht="25" customHeight="1"/>
    <row r="18688" ht="25" customHeight="1"/>
    <row r="18689" ht="25" customHeight="1"/>
    <row r="18690" ht="25" customHeight="1"/>
    <row r="18691" ht="25" customHeight="1"/>
    <row r="18692" ht="25" customHeight="1"/>
    <row r="18693" ht="25" customHeight="1"/>
    <row r="18694" ht="25" customHeight="1"/>
    <row r="18695" ht="25" customHeight="1"/>
    <row r="18696" ht="25" customHeight="1"/>
    <row r="18697" ht="25" customHeight="1"/>
    <row r="18698" ht="25" customHeight="1"/>
    <row r="18699" ht="25" customHeight="1"/>
    <row r="18700" ht="25" customHeight="1"/>
    <row r="18701" ht="25" customHeight="1"/>
    <row r="18702" ht="25" customHeight="1"/>
    <row r="18703" ht="25" customHeight="1"/>
    <row r="18704" ht="25" customHeight="1"/>
    <row r="18705" ht="25" customHeight="1"/>
    <row r="18706" ht="25" customHeight="1"/>
    <row r="18707" ht="25" customHeight="1"/>
    <row r="18708" ht="25" customHeight="1"/>
    <row r="18709" ht="25" customHeight="1"/>
    <row r="18710" ht="25" customHeight="1"/>
    <row r="18711" ht="25" customHeight="1"/>
    <row r="18712" ht="25" customHeight="1"/>
    <row r="18713" ht="25" customHeight="1"/>
    <row r="18714" ht="25" customHeight="1"/>
    <row r="18715" ht="25" customHeight="1"/>
    <row r="18716" ht="25" customHeight="1"/>
    <row r="18717" ht="25" customHeight="1"/>
    <row r="18718" ht="25" customHeight="1"/>
    <row r="18719" ht="25" customHeight="1"/>
    <row r="18720" ht="25" customHeight="1"/>
    <row r="18721" ht="25" customHeight="1"/>
    <row r="18722" ht="25" customHeight="1"/>
    <row r="18723" ht="25" customHeight="1"/>
    <row r="18724" ht="25" customHeight="1"/>
    <row r="18725" ht="25" customHeight="1"/>
    <row r="18726" ht="25" customHeight="1"/>
    <row r="18727" ht="25" customHeight="1"/>
    <row r="18728" ht="25" customHeight="1"/>
    <row r="18729" ht="25" customHeight="1"/>
    <row r="18730" ht="25" customHeight="1"/>
    <row r="18731" ht="25" customHeight="1"/>
    <row r="18732" ht="25" customHeight="1"/>
    <row r="18733" ht="25" customHeight="1"/>
    <row r="18734" ht="25" customHeight="1"/>
    <row r="18735" ht="25" customHeight="1"/>
    <row r="18736" ht="25" customHeight="1"/>
    <row r="18737" ht="25" customHeight="1"/>
    <row r="18738" ht="25" customHeight="1"/>
    <row r="18739" ht="25" customHeight="1"/>
    <row r="18740" ht="25" customHeight="1"/>
    <row r="18741" ht="25" customHeight="1"/>
    <row r="18742" ht="25" customHeight="1"/>
    <row r="18743" ht="25" customHeight="1"/>
    <row r="18744" ht="25" customHeight="1"/>
    <row r="18745" ht="25" customHeight="1"/>
    <row r="18746" ht="25" customHeight="1"/>
    <row r="18747" ht="25" customHeight="1"/>
    <row r="18748" ht="25" customHeight="1"/>
    <row r="18749" ht="25" customHeight="1"/>
    <row r="18750" ht="25" customHeight="1"/>
    <row r="18751" ht="25" customHeight="1"/>
    <row r="18752" ht="25" customHeight="1"/>
    <row r="18753" ht="25" customHeight="1"/>
    <row r="18754" ht="25" customHeight="1"/>
    <row r="18755" ht="25" customHeight="1"/>
    <row r="18756" ht="25" customHeight="1"/>
    <row r="18757" ht="25" customHeight="1"/>
    <row r="18758" ht="25" customHeight="1"/>
    <row r="18759" ht="25" customHeight="1"/>
    <row r="18760" ht="25" customHeight="1"/>
    <row r="18761" ht="25" customHeight="1"/>
    <row r="18762" ht="25" customHeight="1"/>
    <row r="18763" ht="25" customHeight="1"/>
    <row r="18764" ht="25" customHeight="1"/>
    <row r="18765" ht="25" customHeight="1"/>
    <row r="18766" ht="25" customHeight="1"/>
    <row r="18767" ht="25" customHeight="1"/>
    <row r="18768" ht="25" customHeight="1"/>
    <row r="18769" ht="25" customHeight="1"/>
    <row r="18770" ht="25" customHeight="1"/>
    <row r="18771" ht="25" customHeight="1"/>
    <row r="18772" ht="25" customHeight="1"/>
    <row r="18773" ht="25" customHeight="1"/>
    <row r="18774" ht="25" customHeight="1"/>
    <row r="18775" ht="25" customHeight="1"/>
    <row r="18776" ht="25" customHeight="1"/>
    <row r="18777" ht="25" customHeight="1"/>
    <row r="18778" ht="25" customHeight="1"/>
    <row r="18779" ht="25" customHeight="1"/>
    <row r="18780" ht="25" customHeight="1"/>
    <row r="18781" ht="25" customHeight="1"/>
    <row r="18782" ht="25" customHeight="1"/>
    <row r="18783" ht="25" customHeight="1"/>
    <row r="18784" ht="25" customHeight="1"/>
    <row r="18785" ht="25" customHeight="1"/>
    <row r="18786" ht="25" customHeight="1"/>
    <row r="18787" ht="25" customHeight="1"/>
    <row r="18788" ht="25" customHeight="1"/>
    <row r="18789" ht="25" customHeight="1"/>
    <row r="18790" ht="25" customHeight="1"/>
    <row r="18791" ht="25" customHeight="1"/>
    <row r="18792" ht="25" customHeight="1"/>
    <row r="18793" ht="25" customHeight="1"/>
    <row r="18794" ht="25" customHeight="1"/>
    <row r="18795" ht="25" customHeight="1"/>
    <row r="18796" ht="25" customHeight="1"/>
    <row r="18797" ht="25" customHeight="1"/>
    <row r="18798" ht="25" customHeight="1"/>
    <row r="18799" ht="25" customHeight="1"/>
    <row r="18800" ht="25" customHeight="1"/>
    <row r="18801" ht="25" customHeight="1"/>
    <row r="18802" ht="25" customHeight="1"/>
    <row r="18803" ht="25" customHeight="1"/>
    <row r="18804" ht="25" customHeight="1"/>
    <row r="18805" ht="25" customHeight="1"/>
    <row r="18806" ht="25" customHeight="1"/>
    <row r="18807" ht="25" customHeight="1"/>
    <row r="18808" ht="25" customHeight="1"/>
    <row r="18809" ht="25" customHeight="1"/>
    <row r="18810" ht="25" customHeight="1"/>
    <row r="18811" ht="25" customHeight="1"/>
    <row r="18812" ht="25" customHeight="1"/>
    <row r="18813" ht="25" customHeight="1"/>
    <row r="18814" ht="25" customHeight="1"/>
    <row r="18815" ht="25" customHeight="1"/>
    <row r="18816" ht="25" customHeight="1"/>
    <row r="18817" ht="25" customHeight="1"/>
    <row r="18818" ht="25" customHeight="1"/>
    <row r="18819" ht="25" customHeight="1"/>
    <row r="18820" ht="25" customHeight="1"/>
    <row r="18821" ht="25" customHeight="1"/>
    <row r="18822" ht="25" customHeight="1"/>
    <row r="18823" ht="25" customHeight="1"/>
    <row r="18824" ht="25" customHeight="1"/>
    <row r="18825" ht="25" customHeight="1"/>
    <row r="18826" ht="25" customHeight="1"/>
    <row r="18827" ht="25" customHeight="1"/>
    <row r="18828" ht="25" customHeight="1"/>
    <row r="18829" ht="25" customHeight="1"/>
    <row r="18830" ht="25" customHeight="1"/>
    <row r="18831" ht="25" customHeight="1"/>
    <row r="18832" ht="25" customHeight="1"/>
    <row r="18833" ht="25" customHeight="1"/>
    <row r="18834" ht="25" customHeight="1"/>
    <row r="18835" ht="25" customHeight="1"/>
    <row r="18836" ht="25" customHeight="1"/>
    <row r="18837" ht="25" customHeight="1"/>
    <row r="18838" ht="25" customHeight="1"/>
    <row r="18839" ht="25" customHeight="1"/>
    <row r="18840" ht="25" customHeight="1"/>
    <row r="18841" ht="25" customHeight="1"/>
    <row r="18842" ht="25" customHeight="1"/>
    <row r="18843" ht="25" customHeight="1"/>
    <row r="18844" ht="25" customHeight="1"/>
    <row r="18845" ht="25" customHeight="1"/>
    <row r="18846" ht="25" customHeight="1"/>
    <row r="18847" ht="25" customHeight="1"/>
    <row r="18848" ht="25" customHeight="1"/>
    <row r="18849" ht="25" customHeight="1"/>
    <row r="18850" ht="25" customHeight="1"/>
    <row r="18851" ht="25" customHeight="1"/>
    <row r="18852" ht="25" customHeight="1"/>
    <row r="18853" ht="25" customHeight="1"/>
    <row r="18854" ht="25" customHeight="1"/>
    <row r="18855" ht="25" customHeight="1"/>
    <row r="18856" ht="25" customHeight="1"/>
    <row r="18857" ht="25" customHeight="1"/>
    <row r="18858" ht="25" customHeight="1"/>
    <row r="18859" ht="25" customHeight="1"/>
    <row r="18860" ht="25" customHeight="1"/>
    <row r="18861" ht="25" customHeight="1"/>
    <row r="18862" ht="25" customHeight="1"/>
    <row r="18863" ht="25" customHeight="1"/>
    <row r="18864" ht="25" customHeight="1"/>
    <row r="18865" ht="25" customHeight="1"/>
    <row r="18866" ht="25" customHeight="1"/>
    <row r="18867" ht="25" customHeight="1"/>
    <row r="18868" ht="25" customHeight="1"/>
    <row r="18869" ht="25" customHeight="1"/>
    <row r="18870" ht="25" customHeight="1"/>
    <row r="18871" ht="25" customHeight="1"/>
    <row r="18872" ht="25" customHeight="1"/>
    <row r="18873" ht="25" customHeight="1"/>
    <row r="18874" ht="25" customHeight="1"/>
    <row r="18875" ht="25" customHeight="1"/>
    <row r="18876" ht="25" customHeight="1"/>
    <row r="18877" ht="25" customHeight="1"/>
    <row r="18878" ht="25" customHeight="1"/>
    <row r="18879" ht="25" customHeight="1"/>
    <row r="18880" ht="25" customHeight="1"/>
    <row r="18881" ht="25" customHeight="1"/>
    <row r="18882" ht="25" customHeight="1"/>
    <row r="18883" ht="25" customHeight="1"/>
    <row r="18884" ht="25" customHeight="1"/>
    <row r="18885" ht="25" customHeight="1"/>
    <row r="18886" ht="25" customHeight="1"/>
    <row r="18887" ht="25" customHeight="1"/>
    <row r="18888" ht="25" customHeight="1"/>
    <row r="18889" ht="25" customHeight="1"/>
    <row r="18890" ht="25" customHeight="1"/>
    <row r="18891" ht="25" customHeight="1"/>
    <row r="18892" ht="25" customHeight="1"/>
    <row r="18893" ht="25" customHeight="1"/>
    <row r="18894" ht="25" customHeight="1"/>
    <row r="18895" ht="25" customHeight="1"/>
    <row r="18896" ht="25" customHeight="1"/>
    <row r="18897" ht="25" customHeight="1"/>
    <row r="18898" ht="25" customHeight="1"/>
    <row r="18899" ht="25" customHeight="1"/>
    <row r="18900" ht="25" customHeight="1"/>
    <row r="18901" ht="25" customHeight="1"/>
    <row r="18902" ht="25" customHeight="1"/>
    <row r="18903" ht="25" customHeight="1"/>
    <row r="18904" ht="25" customHeight="1"/>
    <row r="18905" ht="25" customHeight="1"/>
    <row r="18906" ht="25" customHeight="1"/>
    <row r="18907" ht="25" customHeight="1"/>
    <row r="18908" ht="25" customHeight="1"/>
    <row r="18909" ht="25" customHeight="1"/>
    <row r="18910" ht="25" customHeight="1"/>
    <row r="18911" ht="25" customHeight="1"/>
    <row r="18912" ht="25" customHeight="1"/>
    <row r="18913" ht="25" customHeight="1"/>
    <row r="18914" ht="25" customHeight="1"/>
    <row r="18915" ht="25" customHeight="1"/>
    <row r="18916" ht="25" customHeight="1"/>
    <row r="18917" ht="25" customHeight="1"/>
    <row r="18918" ht="25" customHeight="1"/>
    <row r="18919" ht="25" customHeight="1"/>
    <row r="18920" ht="25" customHeight="1"/>
    <row r="18921" ht="25" customHeight="1"/>
    <row r="18922" ht="25" customHeight="1"/>
    <row r="18923" ht="25" customHeight="1"/>
    <row r="18924" ht="25" customHeight="1"/>
    <row r="18925" ht="25" customHeight="1"/>
    <row r="18926" ht="25" customHeight="1"/>
    <row r="18927" ht="25" customHeight="1"/>
    <row r="18928" ht="25" customHeight="1"/>
    <row r="18929" ht="25" customHeight="1"/>
    <row r="18930" ht="25" customHeight="1"/>
    <row r="18931" ht="25" customHeight="1"/>
    <row r="18932" ht="25" customHeight="1"/>
    <row r="18933" ht="25" customHeight="1"/>
    <row r="18934" ht="25" customHeight="1"/>
    <row r="18935" ht="25" customHeight="1"/>
    <row r="18936" ht="25" customHeight="1"/>
    <row r="18937" ht="25" customHeight="1"/>
    <row r="18938" ht="25" customHeight="1"/>
    <row r="18939" ht="25" customHeight="1"/>
    <row r="18940" ht="25" customHeight="1"/>
    <row r="18941" ht="25" customHeight="1"/>
    <row r="18942" ht="25" customHeight="1"/>
    <row r="18943" ht="25" customHeight="1"/>
    <row r="18944" ht="25" customHeight="1"/>
    <row r="18945" ht="25" customHeight="1"/>
    <row r="18946" ht="25" customHeight="1"/>
    <row r="18947" ht="25" customHeight="1"/>
    <row r="18948" ht="25" customHeight="1"/>
    <row r="18949" ht="25" customHeight="1"/>
    <row r="18950" ht="25" customHeight="1"/>
    <row r="18951" ht="25" customHeight="1"/>
    <row r="18952" ht="25" customHeight="1"/>
    <row r="18953" ht="25" customHeight="1"/>
    <row r="18954" ht="25" customHeight="1"/>
    <row r="18955" ht="25" customHeight="1"/>
    <row r="18956" ht="25" customHeight="1"/>
    <row r="18957" ht="25" customHeight="1"/>
    <row r="18958" ht="25" customHeight="1"/>
    <row r="18959" ht="25" customHeight="1"/>
    <row r="18960" ht="25" customHeight="1"/>
    <row r="18961" ht="25" customHeight="1"/>
    <row r="18962" ht="25" customHeight="1"/>
    <row r="18963" ht="25" customHeight="1"/>
    <row r="18964" ht="25" customHeight="1"/>
    <row r="18965" ht="25" customHeight="1"/>
    <row r="18966" ht="25" customHeight="1"/>
    <row r="18967" ht="25" customHeight="1"/>
    <row r="18968" ht="25" customHeight="1"/>
    <row r="18969" ht="25" customHeight="1"/>
    <row r="18970" ht="25" customHeight="1"/>
    <row r="18971" ht="25" customHeight="1"/>
    <row r="18972" ht="25" customHeight="1"/>
    <row r="18973" ht="25" customHeight="1"/>
    <row r="18974" ht="25" customHeight="1"/>
    <row r="18975" ht="25" customHeight="1"/>
    <row r="18976" ht="25" customHeight="1"/>
    <row r="18977" ht="25" customHeight="1"/>
    <row r="18978" ht="25" customHeight="1"/>
    <row r="18979" ht="25" customHeight="1"/>
    <row r="18980" ht="25" customHeight="1"/>
    <row r="18981" ht="25" customHeight="1"/>
    <row r="18982" ht="25" customHeight="1"/>
    <row r="18983" ht="25" customHeight="1"/>
    <row r="18984" ht="25" customHeight="1"/>
    <row r="18985" ht="25" customHeight="1"/>
    <row r="18986" ht="25" customHeight="1"/>
    <row r="18987" ht="25" customHeight="1"/>
    <row r="18988" ht="25" customHeight="1"/>
    <row r="18989" ht="25" customHeight="1"/>
    <row r="18990" ht="25" customHeight="1"/>
    <row r="18991" ht="25" customHeight="1"/>
    <row r="18992" ht="25" customHeight="1"/>
    <row r="18993" ht="25" customHeight="1"/>
    <row r="18994" ht="25" customHeight="1"/>
    <row r="18995" ht="25" customHeight="1"/>
    <row r="18996" ht="25" customHeight="1"/>
    <row r="18997" ht="25" customHeight="1"/>
    <row r="18998" ht="25" customHeight="1"/>
    <row r="18999" ht="25" customHeight="1"/>
    <row r="19000" ht="25" customHeight="1"/>
    <row r="19001" ht="25" customHeight="1"/>
    <row r="19002" ht="25" customHeight="1"/>
    <row r="19003" ht="25" customHeight="1"/>
    <row r="19004" ht="25" customHeight="1"/>
    <row r="19005" ht="25" customHeight="1"/>
    <row r="19006" ht="25" customHeight="1"/>
    <row r="19007" ht="25" customHeight="1"/>
    <row r="19008" ht="25" customHeight="1"/>
    <row r="19009" ht="25" customHeight="1"/>
    <row r="19010" ht="25" customHeight="1"/>
    <row r="19011" ht="25" customHeight="1"/>
    <row r="19012" ht="25" customHeight="1"/>
    <row r="19013" ht="25" customHeight="1"/>
    <row r="19014" ht="25" customHeight="1"/>
    <row r="19015" ht="25" customHeight="1"/>
    <row r="19016" ht="25" customHeight="1"/>
    <row r="19017" ht="25" customHeight="1"/>
    <row r="19018" ht="25" customHeight="1"/>
    <row r="19019" ht="25" customHeight="1"/>
    <row r="19020" ht="25" customHeight="1"/>
    <row r="19021" ht="25" customHeight="1"/>
    <row r="19022" ht="25" customHeight="1"/>
    <row r="19023" ht="25" customHeight="1"/>
    <row r="19024" ht="25" customHeight="1"/>
    <row r="19025" ht="25" customHeight="1"/>
    <row r="19026" ht="25" customHeight="1"/>
    <row r="19027" ht="25" customHeight="1"/>
    <row r="19028" ht="25" customHeight="1"/>
    <row r="19029" ht="25" customHeight="1"/>
    <row r="19030" ht="25" customHeight="1"/>
    <row r="19031" ht="25" customHeight="1"/>
    <row r="19032" ht="25" customHeight="1"/>
    <row r="19033" ht="25" customHeight="1"/>
    <row r="19034" ht="25" customHeight="1"/>
    <row r="19035" ht="25" customHeight="1"/>
    <row r="19036" ht="25" customHeight="1"/>
    <row r="19037" ht="25" customHeight="1"/>
    <row r="19038" ht="25" customHeight="1"/>
    <row r="19039" ht="25" customHeight="1"/>
    <row r="19040" ht="25" customHeight="1"/>
    <row r="19041" ht="25" customHeight="1"/>
    <row r="19042" ht="25" customHeight="1"/>
    <row r="19043" ht="25" customHeight="1"/>
    <row r="19044" ht="25" customHeight="1"/>
    <row r="19045" ht="25" customHeight="1"/>
    <row r="19046" ht="25" customHeight="1"/>
    <row r="19047" ht="25" customHeight="1"/>
    <row r="19048" ht="25" customHeight="1"/>
    <row r="19049" ht="25" customHeight="1"/>
    <row r="19050" ht="25" customHeight="1"/>
    <row r="19051" ht="25" customHeight="1"/>
    <row r="19052" ht="25" customHeight="1"/>
    <row r="19053" ht="25" customHeight="1"/>
    <row r="19054" ht="25" customHeight="1"/>
    <row r="19055" ht="25" customHeight="1"/>
    <row r="19056" ht="25" customHeight="1"/>
    <row r="19057" ht="25" customHeight="1"/>
    <row r="19058" ht="25" customHeight="1"/>
    <row r="19059" ht="25" customHeight="1"/>
    <row r="19060" ht="25" customHeight="1"/>
    <row r="19061" ht="25" customHeight="1"/>
    <row r="19062" ht="25" customHeight="1"/>
    <row r="19063" ht="25" customHeight="1"/>
    <row r="19064" ht="25" customHeight="1"/>
    <row r="19065" ht="25" customHeight="1"/>
    <row r="19066" ht="25" customHeight="1"/>
    <row r="19067" ht="25" customHeight="1"/>
    <row r="19068" ht="25" customHeight="1"/>
    <row r="19069" ht="25" customHeight="1"/>
    <row r="19070" ht="25" customHeight="1"/>
    <row r="19071" ht="25" customHeight="1"/>
    <row r="19072" ht="25" customHeight="1"/>
    <row r="19073" ht="25" customHeight="1"/>
    <row r="19074" ht="25" customHeight="1"/>
    <row r="19075" ht="25" customHeight="1"/>
    <row r="19076" ht="25" customHeight="1"/>
    <row r="19077" ht="25" customHeight="1"/>
    <row r="19078" ht="25" customHeight="1"/>
    <row r="19079" ht="25" customHeight="1"/>
    <row r="19080" ht="25" customHeight="1"/>
    <row r="19081" ht="25" customHeight="1"/>
    <row r="19082" ht="25" customHeight="1"/>
    <row r="19083" ht="25" customHeight="1"/>
    <row r="19084" ht="25" customHeight="1"/>
    <row r="19085" ht="25" customHeight="1"/>
    <row r="19086" ht="25" customHeight="1"/>
    <row r="19087" ht="25" customHeight="1"/>
    <row r="19088" ht="25" customHeight="1"/>
    <row r="19089" ht="25" customHeight="1"/>
    <row r="19090" ht="25" customHeight="1"/>
    <row r="19091" ht="25" customHeight="1"/>
    <row r="19092" ht="25" customHeight="1"/>
    <row r="19093" ht="25" customHeight="1"/>
    <row r="19094" ht="25" customHeight="1"/>
    <row r="19095" ht="25" customHeight="1"/>
    <row r="19096" ht="25" customHeight="1"/>
    <row r="19097" ht="25" customHeight="1"/>
    <row r="19098" ht="25" customHeight="1"/>
    <row r="19099" ht="25" customHeight="1"/>
    <row r="19100" ht="25" customHeight="1"/>
    <row r="19101" ht="25" customHeight="1"/>
    <row r="19102" ht="25" customHeight="1"/>
    <row r="19103" ht="25" customHeight="1"/>
    <row r="19104" ht="25" customHeight="1"/>
    <row r="19105" ht="25" customHeight="1"/>
    <row r="19106" ht="25" customHeight="1"/>
    <row r="19107" ht="25" customHeight="1"/>
    <row r="19108" ht="25" customHeight="1"/>
    <row r="19109" ht="25" customHeight="1"/>
    <row r="19110" ht="25" customHeight="1"/>
    <row r="19111" ht="25" customHeight="1"/>
    <row r="19112" ht="25" customHeight="1"/>
    <row r="19113" ht="25" customHeight="1"/>
    <row r="19114" ht="25" customHeight="1"/>
    <row r="19115" ht="25" customHeight="1"/>
    <row r="19116" ht="25" customHeight="1"/>
    <row r="19117" ht="25" customHeight="1"/>
    <row r="19118" ht="25" customHeight="1"/>
    <row r="19119" ht="25" customHeight="1"/>
    <row r="19120" ht="25" customHeight="1"/>
    <row r="19121" ht="25" customHeight="1"/>
    <row r="19122" ht="25" customHeight="1"/>
    <row r="19123" ht="25" customHeight="1"/>
    <row r="19124" ht="25" customHeight="1"/>
    <row r="19125" ht="25" customHeight="1"/>
    <row r="19126" ht="25" customHeight="1"/>
    <row r="19127" ht="25" customHeight="1"/>
    <row r="19128" ht="25" customHeight="1"/>
    <row r="19129" ht="25" customHeight="1"/>
    <row r="19130" ht="25" customHeight="1"/>
    <row r="19131" ht="25" customHeight="1"/>
    <row r="19132" ht="25" customHeight="1"/>
    <row r="19133" ht="25" customHeight="1"/>
    <row r="19134" ht="25" customHeight="1"/>
    <row r="19135" ht="25" customHeight="1"/>
    <row r="19136" ht="25" customHeight="1"/>
    <row r="19137" ht="25" customHeight="1"/>
    <row r="19138" ht="25" customHeight="1"/>
    <row r="19139" ht="25" customHeight="1"/>
    <row r="19140" ht="25" customHeight="1"/>
    <row r="19141" ht="25" customHeight="1"/>
    <row r="19142" ht="25" customHeight="1"/>
    <row r="19143" ht="25" customHeight="1"/>
    <row r="19144" ht="25" customHeight="1"/>
    <row r="19145" ht="25" customHeight="1"/>
    <row r="19146" ht="25" customHeight="1"/>
    <row r="19147" ht="25" customHeight="1"/>
    <row r="19148" ht="25" customHeight="1"/>
    <row r="19149" ht="25" customHeight="1"/>
    <row r="19150" ht="25" customHeight="1"/>
    <row r="19151" ht="25" customHeight="1"/>
    <row r="19152" ht="25" customHeight="1"/>
    <row r="19153" ht="25" customHeight="1"/>
    <row r="19154" ht="25" customHeight="1"/>
    <row r="19155" ht="25" customHeight="1"/>
    <row r="19156" ht="25" customHeight="1"/>
    <row r="19157" ht="25" customHeight="1"/>
    <row r="19158" ht="25" customHeight="1"/>
    <row r="19159" ht="25" customHeight="1"/>
    <row r="19160" ht="25" customHeight="1"/>
    <row r="19161" ht="25" customHeight="1"/>
    <row r="19162" ht="25" customHeight="1"/>
    <row r="19163" ht="25" customHeight="1"/>
    <row r="19164" ht="25" customHeight="1"/>
    <row r="19165" ht="25" customHeight="1"/>
    <row r="19166" ht="25" customHeight="1"/>
    <row r="19167" ht="25" customHeight="1"/>
    <row r="19168" ht="25" customHeight="1"/>
    <row r="19169" ht="25" customHeight="1"/>
    <row r="19170" ht="25" customHeight="1"/>
    <row r="19171" ht="25" customHeight="1"/>
    <row r="19172" ht="25" customHeight="1"/>
    <row r="19173" ht="25" customHeight="1"/>
    <row r="19174" ht="25" customHeight="1"/>
    <row r="19175" ht="25" customHeight="1"/>
    <row r="19176" ht="25" customHeight="1"/>
    <row r="19177" ht="25" customHeight="1"/>
    <row r="19178" ht="25" customHeight="1"/>
    <row r="19179" ht="25" customHeight="1"/>
    <row r="19180" ht="25" customHeight="1"/>
    <row r="19181" ht="25" customHeight="1"/>
    <row r="19182" ht="25" customHeight="1"/>
    <row r="19183" ht="25" customHeight="1"/>
    <row r="19184" ht="25" customHeight="1"/>
    <row r="19185" ht="25" customHeight="1"/>
    <row r="19186" ht="25" customHeight="1"/>
    <row r="19187" ht="25" customHeight="1"/>
    <row r="19188" ht="25" customHeight="1"/>
    <row r="19189" ht="25" customHeight="1"/>
    <row r="19190" ht="25" customHeight="1"/>
    <row r="19191" ht="25" customHeight="1"/>
    <row r="19192" ht="25" customHeight="1"/>
    <row r="19193" ht="25" customHeight="1"/>
    <row r="19194" ht="25" customHeight="1"/>
    <row r="19195" ht="25" customHeight="1"/>
    <row r="19196" ht="25" customHeight="1"/>
    <row r="19197" ht="25" customHeight="1"/>
    <row r="19198" ht="25" customHeight="1"/>
    <row r="19199" ht="25" customHeight="1"/>
    <row r="19200" ht="25" customHeight="1"/>
    <row r="19201" ht="25" customHeight="1"/>
    <row r="19202" ht="25" customHeight="1"/>
    <row r="19203" ht="25" customHeight="1"/>
    <row r="19204" ht="25" customHeight="1"/>
    <row r="19205" ht="25" customHeight="1"/>
    <row r="19206" ht="25" customHeight="1"/>
    <row r="19207" ht="25" customHeight="1"/>
    <row r="19208" ht="25" customHeight="1"/>
    <row r="19209" ht="25" customHeight="1"/>
    <row r="19210" ht="25" customHeight="1"/>
    <row r="19211" ht="25" customHeight="1"/>
    <row r="19212" ht="25" customHeight="1"/>
    <row r="19213" ht="25" customHeight="1"/>
    <row r="19214" ht="25" customHeight="1"/>
    <row r="19215" ht="25" customHeight="1"/>
    <row r="19216" ht="25" customHeight="1"/>
    <row r="19217" ht="25" customHeight="1"/>
    <row r="19218" ht="25" customHeight="1"/>
    <row r="19219" ht="25" customHeight="1"/>
    <row r="19220" ht="25" customHeight="1"/>
    <row r="19221" ht="25" customHeight="1"/>
    <row r="19222" ht="25" customHeight="1"/>
    <row r="19223" ht="25" customHeight="1"/>
    <row r="19224" ht="25" customHeight="1"/>
    <row r="19225" ht="25" customHeight="1"/>
    <row r="19226" ht="25" customHeight="1"/>
    <row r="19227" ht="25" customHeight="1"/>
    <row r="19228" ht="25" customHeight="1"/>
    <row r="19229" ht="25" customHeight="1"/>
    <row r="19230" ht="25" customHeight="1"/>
    <row r="19231" ht="25" customHeight="1"/>
    <row r="19232" ht="25" customHeight="1"/>
    <row r="19233" ht="25" customHeight="1"/>
    <row r="19234" ht="25" customHeight="1"/>
    <row r="19235" ht="25" customHeight="1"/>
    <row r="19236" ht="25" customHeight="1"/>
    <row r="19237" ht="25" customHeight="1"/>
    <row r="19238" ht="25" customHeight="1"/>
    <row r="19239" ht="25" customHeight="1"/>
    <row r="19240" ht="25" customHeight="1"/>
    <row r="19241" ht="25" customHeight="1"/>
    <row r="19242" ht="25" customHeight="1"/>
    <row r="19243" ht="25" customHeight="1"/>
    <row r="19244" ht="25" customHeight="1"/>
    <row r="19245" ht="25" customHeight="1"/>
    <row r="19246" ht="25" customHeight="1"/>
    <row r="19247" ht="25" customHeight="1"/>
    <row r="19248" ht="25" customHeight="1"/>
    <row r="19249" ht="25" customHeight="1"/>
    <row r="19250" ht="25" customHeight="1"/>
    <row r="19251" ht="25" customHeight="1"/>
    <row r="19252" ht="25" customHeight="1"/>
    <row r="19253" ht="25" customHeight="1"/>
    <row r="19254" ht="25" customHeight="1"/>
    <row r="19255" ht="25" customHeight="1"/>
    <row r="19256" ht="25" customHeight="1"/>
    <row r="19257" ht="25" customHeight="1"/>
    <row r="19258" ht="25" customHeight="1"/>
    <row r="19259" ht="25" customHeight="1"/>
    <row r="19260" ht="25" customHeight="1"/>
    <row r="19261" ht="25" customHeight="1"/>
    <row r="19262" ht="25" customHeight="1"/>
    <row r="19263" ht="25" customHeight="1"/>
    <row r="19264" ht="25" customHeight="1"/>
    <row r="19265" ht="25" customHeight="1"/>
    <row r="19266" ht="25" customHeight="1"/>
    <row r="19267" ht="25" customHeight="1"/>
    <row r="19268" ht="25" customHeight="1"/>
    <row r="19269" ht="25" customHeight="1"/>
    <row r="19270" ht="25" customHeight="1"/>
    <row r="19271" ht="25" customHeight="1"/>
    <row r="19272" ht="25" customHeight="1"/>
    <row r="19273" ht="25" customHeight="1"/>
    <row r="19274" ht="25" customHeight="1"/>
    <row r="19275" ht="25" customHeight="1"/>
    <row r="19276" ht="25" customHeight="1"/>
    <row r="19277" ht="25" customHeight="1"/>
    <row r="19278" ht="25" customHeight="1"/>
    <row r="19279" ht="25" customHeight="1"/>
    <row r="19280" ht="25" customHeight="1"/>
    <row r="19281" ht="25" customHeight="1"/>
    <row r="19282" ht="25" customHeight="1"/>
    <row r="19283" ht="25" customHeight="1"/>
    <row r="19284" ht="25" customHeight="1"/>
    <row r="19285" ht="25" customHeight="1"/>
    <row r="19286" ht="25" customHeight="1"/>
    <row r="19287" ht="25" customHeight="1"/>
    <row r="19288" ht="25" customHeight="1"/>
    <row r="19289" ht="25" customHeight="1"/>
    <row r="19290" ht="25" customHeight="1"/>
    <row r="19291" ht="25" customHeight="1"/>
    <row r="19292" ht="25" customHeight="1"/>
    <row r="19293" ht="25" customHeight="1"/>
    <row r="19294" ht="25" customHeight="1"/>
    <row r="19295" ht="25" customHeight="1"/>
    <row r="19296" ht="25" customHeight="1"/>
    <row r="19297" ht="25" customHeight="1"/>
    <row r="19298" ht="25" customHeight="1"/>
    <row r="19299" ht="25" customHeight="1"/>
    <row r="19300" ht="25" customHeight="1"/>
    <row r="19301" ht="25" customHeight="1"/>
    <row r="19302" ht="25" customHeight="1"/>
    <row r="19303" ht="25" customHeight="1"/>
    <row r="19304" ht="25" customHeight="1"/>
    <row r="19305" ht="25" customHeight="1"/>
    <row r="19306" ht="25" customHeight="1"/>
    <row r="19307" ht="25" customHeight="1"/>
    <row r="19308" ht="25" customHeight="1"/>
    <row r="19309" ht="25" customHeight="1"/>
    <row r="19310" ht="25" customHeight="1"/>
    <row r="19311" ht="25" customHeight="1"/>
    <row r="19312" ht="25" customHeight="1"/>
    <row r="19313" ht="25" customHeight="1"/>
    <row r="19314" ht="25" customHeight="1"/>
    <row r="19315" ht="25" customHeight="1"/>
    <row r="19316" ht="25" customHeight="1"/>
    <row r="19317" ht="25" customHeight="1"/>
    <row r="19318" ht="25" customHeight="1"/>
    <row r="19319" ht="25" customHeight="1"/>
    <row r="19320" ht="25" customHeight="1"/>
    <row r="19321" ht="25" customHeight="1"/>
    <row r="19322" ht="25" customHeight="1"/>
    <row r="19323" ht="25" customHeight="1"/>
    <row r="19324" ht="25" customHeight="1"/>
    <row r="19325" ht="25" customHeight="1"/>
    <row r="19326" ht="25" customHeight="1"/>
    <row r="19327" ht="25" customHeight="1"/>
    <row r="19328" ht="25" customHeight="1"/>
    <row r="19329" ht="25" customHeight="1"/>
    <row r="19330" ht="25" customHeight="1"/>
    <row r="19331" ht="25" customHeight="1"/>
    <row r="19332" ht="25" customHeight="1"/>
    <row r="19333" ht="25" customHeight="1"/>
    <row r="19334" ht="25" customHeight="1"/>
    <row r="19335" ht="25" customHeight="1"/>
    <row r="19336" ht="25" customHeight="1"/>
    <row r="19337" ht="25" customHeight="1"/>
    <row r="19338" ht="25" customHeight="1"/>
    <row r="19339" ht="25" customHeight="1"/>
    <row r="19340" ht="25" customHeight="1"/>
    <row r="19341" ht="25" customHeight="1"/>
    <row r="19342" ht="25" customHeight="1"/>
    <row r="19343" ht="25" customHeight="1"/>
    <row r="19344" ht="25" customHeight="1"/>
    <row r="19345" ht="25" customHeight="1"/>
    <row r="19346" ht="25" customHeight="1"/>
    <row r="19347" ht="25" customHeight="1"/>
    <row r="19348" ht="25" customHeight="1"/>
    <row r="19349" ht="25" customHeight="1"/>
    <row r="19350" ht="25" customHeight="1"/>
    <row r="19351" ht="25" customHeight="1"/>
    <row r="19352" ht="25" customHeight="1"/>
    <row r="19353" ht="25" customHeight="1"/>
    <row r="19354" ht="25" customHeight="1"/>
    <row r="19355" ht="25" customHeight="1"/>
    <row r="19356" ht="25" customHeight="1"/>
    <row r="19357" ht="25" customHeight="1"/>
    <row r="19358" ht="25" customHeight="1"/>
    <row r="19359" ht="25" customHeight="1"/>
    <row r="19360" ht="25" customHeight="1"/>
    <row r="19361" ht="25" customHeight="1"/>
    <row r="19362" ht="25" customHeight="1"/>
    <row r="19363" ht="25" customHeight="1"/>
    <row r="19364" ht="25" customHeight="1"/>
    <row r="19365" ht="25" customHeight="1"/>
    <row r="19366" ht="25" customHeight="1"/>
    <row r="19367" ht="25" customHeight="1"/>
    <row r="19368" ht="25" customHeight="1"/>
    <row r="19369" ht="25" customHeight="1"/>
    <row r="19370" ht="25" customHeight="1"/>
    <row r="19371" ht="25" customHeight="1"/>
    <row r="19372" ht="25" customHeight="1"/>
    <row r="19373" ht="25" customHeight="1"/>
    <row r="19374" ht="25" customHeight="1"/>
    <row r="19375" ht="25" customHeight="1"/>
    <row r="19376" ht="25" customHeight="1"/>
    <row r="19377" ht="25" customHeight="1"/>
    <row r="19378" ht="25" customHeight="1"/>
    <row r="19379" ht="25" customHeight="1"/>
    <row r="19380" ht="25" customHeight="1"/>
    <row r="19381" ht="25" customHeight="1"/>
    <row r="19382" ht="25" customHeight="1"/>
    <row r="19383" ht="25" customHeight="1"/>
    <row r="19384" ht="25" customHeight="1"/>
    <row r="19385" ht="25" customHeight="1"/>
    <row r="19386" ht="25" customHeight="1"/>
    <row r="19387" ht="25" customHeight="1"/>
    <row r="19388" ht="25" customHeight="1"/>
    <row r="19389" ht="25" customHeight="1"/>
    <row r="19390" ht="25" customHeight="1"/>
    <row r="19391" ht="25" customHeight="1"/>
    <row r="19392" ht="25" customHeight="1"/>
    <row r="19393" ht="25" customHeight="1"/>
    <row r="19394" ht="25" customHeight="1"/>
    <row r="19395" ht="25" customHeight="1"/>
    <row r="19396" ht="25" customHeight="1"/>
    <row r="19397" ht="25" customHeight="1"/>
    <row r="19398" ht="25" customHeight="1"/>
    <row r="19399" ht="25" customHeight="1"/>
    <row r="19400" ht="25" customHeight="1"/>
    <row r="19401" ht="25" customHeight="1"/>
    <row r="19402" ht="25" customHeight="1"/>
    <row r="19403" ht="25" customHeight="1"/>
    <row r="19404" ht="25" customHeight="1"/>
    <row r="19405" ht="25" customHeight="1"/>
    <row r="19406" ht="25" customHeight="1"/>
    <row r="19407" ht="25" customHeight="1"/>
    <row r="19408" ht="25" customHeight="1"/>
    <row r="19409" ht="25" customHeight="1"/>
    <row r="19410" ht="25" customHeight="1"/>
    <row r="19411" ht="25" customHeight="1"/>
    <row r="19412" ht="25" customHeight="1"/>
    <row r="19413" ht="25" customHeight="1"/>
    <row r="19414" ht="25" customHeight="1"/>
    <row r="19415" ht="25" customHeight="1"/>
    <row r="19416" ht="25" customHeight="1"/>
    <row r="19417" ht="25" customHeight="1"/>
    <row r="19418" ht="25" customHeight="1"/>
    <row r="19419" ht="25" customHeight="1"/>
    <row r="19420" ht="25" customHeight="1"/>
    <row r="19421" ht="25" customHeight="1"/>
    <row r="19422" ht="25" customHeight="1"/>
    <row r="19423" ht="25" customHeight="1"/>
    <row r="19424" ht="25" customHeight="1"/>
    <row r="19425" ht="25" customHeight="1"/>
    <row r="19426" ht="25" customHeight="1"/>
    <row r="19427" ht="25" customHeight="1"/>
    <row r="19428" ht="25" customHeight="1"/>
    <row r="19429" ht="25" customHeight="1"/>
    <row r="19430" ht="25" customHeight="1"/>
    <row r="19431" ht="25" customHeight="1"/>
    <row r="19432" ht="25" customHeight="1"/>
    <row r="19433" ht="25" customHeight="1"/>
    <row r="19434" ht="25" customHeight="1"/>
    <row r="19435" ht="25" customHeight="1"/>
    <row r="19436" ht="25" customHeight="1"/>
    <row r="19437" ht="25" customHeight="1"/>
    <row r="19438" ht="25" customHeight="1"/>
    <row r="19439" ht="25" customHeight="1"/>
    <row r="19440" ht="25" customHeight="1"/>
    <row r="19441" ht="25" customHeight="1"/>
    <row r="19442" ht="25" customHeight="1"/>
    <row r="19443" ht="25" customHeight="1"/>
    <row r="19444" ht="25" customHeight="1"/>
    <row r="19445" ht="25" customHeight="1"/>
    <row r="19446" ht="25" customHeight="1"/>
    <row r="19447" ht="25" customHeight="1"/>
    <row r="19448" ht="25" customHeight="1"/>
    <row r="19449" ht="25" customHeight="1"/>
    <row r="19450" ht="25" customHeight="1"/>
    <row r="19451" ht="25" customHeight="1"/>
    <row r="19452" ht="25" customHeight="1"/>
    <row r="19453" ht="25" customHeight="1"/>
    <row r="19454" ht="25" customHeight="1"/>
    <row r="19455" ht="25" customHeight="1"/>
    <row r="19456" ht="25" customHeight="1"/>
    <row r="19457" ht="25" customHeight="1"/>
    <row r="19458" ht="25" customHeight="1"/>
    <row r="19459" ht="25" customHeight="1"/>
    <row r="19460" ht="25" customHeight="1"/>
    <row r="19461" ht="25" customHeight="1"/>
    <row r="19462" ht="25" customHeight="1"/>
    <row r="19463" ht="25" customHeight="1"/>
    <row r="19464" ht="25" customHeight="1"/>
    <row r="19465" ht="25" customHeight="1"/>
    <row r="19466" ht="25" customHeight="1"/>
    <row r="19467" ht="25" customHeight="1"/>
    <row r="19468" ht="25" customHeight="1"/>
    <row r="19469" ht="25" customHeight="1"/>
    <row r="19470" ht="25" customHeight="1"/>
    <row r="19471" ht="25" customHeight="1"/>
    <row r="19472" ht="25" customHeight="1"/>
    <row r="19473" ht="25" customHeight="1"/>
    <row r="19474" ht="25" customHeight="1"/>
    <row r="19475" ht="25" customHeight="1"/>
    <row r="19476" ht="25" customHeight="1"/>
    <row r="19477" ht="25" customHeight="1"/>
    <row r="19478" ht="25" customHeight="1"/>
    <row r="19479" ht="25" customHeight="1"/>
    <row r="19480" ht="25" customHeight="1"/>
    <row r="19481" ht="25" customHeight="1"/>
    <row r="19482" ht="25" customHeight="1"/>
    <row r="19483" ht="25" customHeight="1"/>
    <row r="19484" ht="25" customHeight="1"/>
    <row r="19485" ht="25" customHeight="1"/>
    <row r="19486" ht="25" customHeight="1"/>
    <row r="19487" ht="25" customHeight="1"/>
    <row r="19488" ht="25" customHeight="1"/>
    <row r="19489" ht="25" customHeight="1"/>
    <row r="19490" ht="25" customHeight="1"/>
    <row r="19491" ht="25" customHeight="1"/>
    <row r="19492" ht="25" customHeight="1"/>
    <row r="19493" ht="25" customHeight="1"/>
    <row r="19494" ht="25" customHeight="1"/>
    <row r="19495" ht="25" customHeight="1"/>
    <row r="19496" ht="25" customHeight="1"/>
    <row r="19497" ht="25" customHeight="1"/>
    <row r="19498" ht="25" customHeight="1"/>
    <row r="19499" ht="25" customHeight="1"/>
    <row r="19500" ht="25" customHeight="1"/>
    <row r="19501" ht="25" customHeight="1"/>
    <row r="19502" ht="25" customHeight="1"/>
    <row r="19503" ht="25" customHeight="1"/>
    <row r="19504" ht="25" customHeight="1"/>
    <row r="19505" ht="25" customHeight="1"/>
    <row r="19506" ht="25" customHeight="1"/>
    <row r="19507" ht="25" customHeight="1"/>
    <row r="19508" ht="25" customHeight="1"/>
    <row r="19509" ht="25" customHeight="1"/>
    <row r="19510" ht="25" customHeight="1"/>
    <row r="19511" ht="25" customHeight="1"/>
    <row r="19512" ht="25" customHeight="1"/>
    <row r="19513" ht="25" customHeight="1"/>
    <row r="19514" ht="25" customHeight="1"/>
    <row r="19515" ht="25" customHeight="1"/>
    <row r="19516" ht="25" customHeight="1"/>
    <row r="19517" ht="25" customHeight="1"/>
    <row r="19518" ht="25" customHeight="1"/>
    <row r="19519" ht="25" customHeight="1"/>
    <row r="19520" ht="25" customHeight="1"/>
    <row r="19521" ht="25" customHeight="1"/>
    <row r="19522" ht="25" customHeight="1"/>
    <row r="19523" ht="25" customHeight="1"/>
    <row r="19524" ht="25" customHeight="1"/>
    <row r="19525" ht="25" customHeight="1"/>
    <row r="19526" ht="25" customHeight="1"/>
    <row r="19527" ht="25" customHeight="1"/>
    <row r="19528" ht="25" customHeight="1"/>
    <row r="19529" ht="25" customHeight="1"/>
    <row r="19530" ht="25" customHeight="1"/>
    <row r="19531" ht="25" customHeight="1"/>
    <row r="19532" ht="25" customHeight="1"/>
    <row r="19533" ht="25" customHeight="1"/>
    <row r="19534" ht="25" customHeight="1"/>
    <row r="19535" ht="25" customHeight="1"/>
    <row r="19536" ht="25" customHeight="1"/>
    <row r="19537" ht="25" customHeight="1"/>
    <row r="19538" ht="25" customHeight="1"/>
    <row r="19539" ht="25" customHeight="1"/>
    <row r="19540" ht="25" customHeight="1"/>
    <row r="19541" ht="25" customHeight="1"/>
    <row r="19542" ht="25" customHeight="1"/>
    <row r="19543" ht="25" customHeight="1"/>
    <row r="19544" ht="25" customHeight="1"/>
    <row r="19545" ht="25" customHeight="1"/>
    <row r="19546" ht="25" customHeight="1"/>
    <row r="19547" ht="25" customHeight="1"/>
    <row r="19548" ht="25" customHeight="1"/>
    <row r="19549" ht="25" customHeight="1"/>
    <row r="19550" ht="25" customHeight="1"/>
    <row r="19551" ht="25" customHeight="1"/>
    <row r="19552" ht="25" customHeight="1"/>
    <row r="19553" ht="25" customHeight="1"/>
    <row r="19554" ht="25" customHeight="1"/>
    <row r="19555" ht="25" customHeight="1"/>
    <row r="19556" ht="25" customHeight="1"/>
    <row r="19557" ht="25" customHeight="1"/>
    <row r="19558" ht="25" customHeight="1"/>
    <row r="19559" ht="25" customHeight="1"/>
    <row r="19560" ht="25" customHeight="1"/>
    <row r="19561" ht="25" customHeight="1"/>
    <row r="19562" ht="25" customHeight="1"/>
    <row r="19563" ht="25" customHeight="1"/>
    <row r="19564" ht="25" customHeight="1"/>
    <row r="19565" ht="25" customHeight="1"/>
    <row r="19566" ht="25" customHeight="1"/>
    <row r="19567" ht="25" customHeight="1"/>
    <row r="19568" ht="25" customHeight="1"/>
    <row r="19569" ht="25" customHeight="1"/>
    <row r="19570" ht="25" customHeight="1"/>
    <row r="19571" ht="25" customHeight="1"/>
    <row r="19572" ht="25" customHeight="1"/>
    <row r="19573" ht="25" customHeight="1"/>
    <row r="19574" ht="25" customHeight="1"/>
    <row r="19575" ht="25" customHeight="1"/>
    <row r="19576" ht="25" customHeight="1"/>
    <row r="19577" ht="25" customHeight="1"/>
    <row r="19578" ht="25" customHeight="1"/>
    <row r="19579" ht="25" customHeight="1"/>
    <row r="19580" ht="25" customHeight="1"/>
    <row r="19581" ht="25" customHeight="1"/>
    <row r="19582" ht="25" customHeight="1"/>
    <row r="19583" ht="25" customHeight="1"/>
    <row r="19584" ht="25" customHeight="1"/>
    <row r="19585" ht="25" customHeight="1"/>
    <row r="19586" ht="25" customHeight="1"/>
    <row r="19587" ht="25" customHeight="1"/>
    <row r="19588" ht="25" customHeight="1"/>
    <row r="19589" ht="25" customHeight="1"/>
    <row r="19590" ht="25" customHeight="1"/>
    <row r="19591" ht="25" customHeight="1"/>
    <row r="19592" ht="25" customHeight="1"/>
    <row r="19593" ht="25" customHeight="1"/>
    <row r="19594" ht="25" customHeight="1"/>
    <row r="19595" ht="25" customHeight="1"/>
    <row r="19596" ht="25" customHeight="1"/>
    <row r="19597" ht="25" customHeight="1"/>
    <row r="19598" ht="25" customHeight="1"/>
    <row r="19599" ht="25" customHeight="1"/>
    <row r="19600" ht="25" customHeight="1"/>
    <row r="19601" ht="25" customHeight="1"/>
    <row r="19602" ht="25" customHeight="1"/>
    <row r="19603" ht="25" customHeight="1"/>
    <row r="19604" ht="25" customHeight="1"/>
    <row r="19605" ht="25" customHeight="1"/>
    <row r="19606" ht="25" customHeight="1"/>
    <row r="19607" ht="25" customHeight="1"/>
    <row r="19608" ht="25" customHeight="1"/>
    <row r="19609" ht="25" customHeight="1"/>
    <row r="19610" ht="25" customHeight="1"/>
    <row r="19611" ht="25" customHeight="1"/>
    <row r="19612" ht="25" customHeight="1"/>
    <row r="19613" ht="25" customHeight="1"/>
    <row r="19614" ht="25" customHeight="1"/>
    <row r="19615" ht="25" customHeight="1"/>
    <row r="19616" ht="25" customHeight="1"/>
    <row r="19617" ht="25" customHeight="1"/>
    <row r="19618" ht="25" customHeight="1"/>
    <row r="19619" ht="25" customHeight="1"/>
    <row r="19620" ht="25" customHeight="1"/>
    <row r="19621" ht="25" customHeight="1"/>
    <row r="19622" ht="25" customHeight="1"/>
    <row r="19623" ht="25" customHeight="1"/>
    <row r="19624" ht="25" customHeight="1"/>
    <row r="19625" ht="25" customHeight="1"/>
    <row r="19626" ht="25" customHeight="1"/>
    <row r="19627" ht="25" customHeight="1"/>
    <row r="19628" ht="25" customHeight="1"/>
    <row r="19629" ht="25" customHeight="1"/>
    <row r="19630" ht="25" customHeight="1"/>
    <row r="19631" ht="25" customHeight="1"/>
    <row r="19632" ht="25" customHeight="1"/>
    <row r="19633" ht="25" customHeight="1"/>
    <row r="19634" ht="25" customHeight="1"/>
    <row r="19635" ht="25" customHeight="1"/>
    <row r="19636" ht="25" customHeight="1"/>
    <row r="19637" ht="25" customHeight="1"/>
    <row r="19638" ht="25" customHeight="1"/>
    <row r="19639" ht="25" customHeight="1"/>
    <row r="19640" ht="25" customHeight="1"/>
    <row r="19641" ht="25" customHeight="1"/>
    <row r="19642" ht="25" customHeight="1"/>
    <row r="19643" ht="25" customHeight="1"/>
    <row r="19644" ht="25" customHeight="1"/>
    <row r="19645" ht="25" customHeight="1"/>
    <row r="19646" ht="25" customHeight="1"/>
    <row r="19647" ht="25" customHeight="1"/>
    <row r="19648" ht="25" customHeight="1"/>
    <row r="19649" ht="25" customHeight="1"/>
    <row r="19650" ht="25" customHeight="1"/>
    <row r="19651" ht="25" customHeight="1"/>
    <row r="19652" ht="25" customHeight="1"/>
    <row r="19653" ht="25" customHeight="1"/>
    <row r="19654" ht="25" customHeight="1"/>
    <row r="19655" ht="25" customHeight="1"/>
    <row r="19656" ht="25" customHeight="1"/>
    <row r="19657" ht="25" customHeight="1"/>
    <row r="19658" ht="25" customHeight="1"/>
    <row r="19659" ht="25" customHeight="1"/>
    <row r="19660" ht="25" customHeight="1"/>
    <row r="19661" ht="25" customHeight="1"/>
    <row r="19662" ht="25" customHeight="1"/>
    <row r="19663" ht="25" customHeight="1"/>
    <row r="19664" ht="25" customHeight="1"/>
    <row r="19665" ht="25" customHeight="1"/>
    <row r="19666" ht="25" customHeight="1"/>
    <row r="19667" ht="25" customHeight="1"/>
    <row r="19668" ht="25" customHeight="1"/>
    <row r="19669" ht="25" customHeight="1"/>
    <row r="19670" ht="25" customHeight="1"/>
    <row r="19671" ht="25" customHeight="1"/>
    <row r="19672" ht="25" customHeight="1"/>
    <row r="19673" ht="25" customHeight="1"/>
    <row r="19674" ht="25" customHeight="1"/>
    <row r="19675" ht="25" customHeight="1"/>
    <row r="19676" ht="25" customHeight="1"/>
    <row r="19677" ht="25" customHeight="1"/>
    <row r="19678" ht="25" customHeight="1"/>
    <row r="19679" ht="25" customHeight="1"/>
    <row r="19680" ht="25" customHeight="1"/>
    <row r="19681" ht="25" customHeight="1"/>
    <row r="19682" ht="25" customHeight="1"/>
    <row r="19683" ht="25" customHeight="1"/>
    <row r="19684" ht="25" customHeight="1"/>
    <row r="19685" ht="25" customHeight="1"/>
    <row r="19686" ht="25" customHeight="1"/>
    <row r="19687" ht="25" customHeight="1"/>
    <row r="19688" ht="25" customHeight="1"/>
    <row r="19689" ht="25" customHeight="1"/>
    <row r="19690" ht="25" customHeight="1"/>
    <row r="19691" ht="25" customHeight="1"/>
    <row r="19692" ht="25" customHeight="1"/>
    <row r="19693" ht="25" customHeight="1"/>
    <row r="19694" ht="25" customHeight="1"/>
    <row r="19695" ht="25" customHeight="1"/>
    <row r="19696" ht="25" customHeight="1"/>
    <row r="19697" ht="25" customHeight="1"/>
    <row r="19698" ht="25" customHeight="1"/>
    <row r="19699" ht="25" customHeight="1"/>
    <row r="19700" ht="25" customHeight="1"/>
    <row r="19701" ht="25" customHeight="1"/>
    <row r="19702" ht="25" customHeight="1"/>
    <row r="19703" ht="25" customHeight="1"/>
    <row r="19704" ht="25" customHeight="1"/>
    <row r="19705" ht="25" customHeight="1"/>
    <row r="19706" ht="25" customHeight="1"/>
    <row r="19707" ht="25" customHeight="1"/>
    <row r="19708" ht="25" customHeight="1"/>
    <row r="19709" ht="25" customHeight="1"/>
    <row r="19710" ht="25" customHeight="1"/>
    <row r="19711" ht="25" customHeight="1"/>
    <row r="19712" ht="25" customHeight="1"/>
    <row r="19713" ht="25" customHeight="1"/>
    <row r="19714" ht="25" customHeight="1"/>
    <row r="19715" ht="25" customHeight="1"/>
    <row r="19716" ht="25" customHeight="1"/>
    <row r="19717" ht="25" customHeight="1"/>
    <row r="19718" ht="25" customHeight="1"/>
    <row r="19719" ht="25" customHeight="1"/>
    <row r="19720" ht="25" customHeight="1"/>
    <row r="19721" ht="25" customHeight="1"/>
    <row r="19722" ht="25" customHeight="1"/>
    <row r="19723" ht="25" customHeight="1"/>
    <row r="19724" ht="25" customHeight="1"/>
    <row r="19725" ht="25" customHeight="1"/>
    <row r="19726" ht="25" customHeight="1"/>
    <row r="19727" ht="25" customHeight="1"/>
    <row r="19728" ht="25" customHeight="1"/>
    <row r="19729" ht="25" customHeight="1"/>
    <row r="19730" ht="25" customHeight="1"/>
    <row r="19731" ht="25" customHeight="1"/>
    <row r="19732" ht="25" customHeight="1"/>
    <row r="19733" ht="25" customHeight="1"/>
    <row r="19734" ht="25" customHeight="1"/>
    <row r="19735" ht="25" customHeight="1"/>
    <row r="19736" ht="25" customHeight="1"/>
    <row r="19737" ht="25" customHeight="1"/>
    <row r="19738" ht="25" customHeight="1"/>
    <row r="19739" ht="25" customHeight="1"/>
    <row r="19740" ht="25" customHeight="1"/>
    <row r="19741" ht="25" customHeight="1"/>
    <row r="19742" ht="25" customHeight="1"/>
    <row r="19743" ht="25" customHeight="1"/>
    <row r="19744" ht="25" customHeight="1"/>
    <row r="19745" ht="25" customHeight="1"/>
    <row r="19746" ht="25" customHeight="1"/>
    <row r="19747" ht="25" customHeight="1"/>
    <row r="19748" ht="25" customHeight="1"/>
    <row r="19749" ht="25" customHeight="1"/>
    <row r="19750" ht="25" customHeight="1"/>
    <row r="19751" ht="25" customHeight="1"/>
    <row r="19752" ht="25" customHeight="1"/>
    <row r="19753" ht="25" customHeight="1"/>
    <row r="19754" ht="25" customHeight="1"/>
    <row r="19755" ht="25" customHeight="1"/>
    <row r="19756" ht="25" customHeight="1"/>
    <row r="19757" ht="25" customHeight="1"/>
    <row r="19758" ht="25" customHeight="1"/>
    <row r="19759" ht="25" customHeight="1"/>
    <row r="19760" ht="25" customHeight="1"/>
    <row r="19761" ht="25" customHeight="1"/>
    <row r="19762" ht="25" customHeight="1"/>
    <row r="19763" ht="25" customHeight="1"/>
    <row r="19764" ht="25" customHeight="1"/>
    <row r="19765" ht="25" customHeight="1"/>
    <row r="19766" ht="25" customHeight="1"/>
    <row r="19767" ht="25" customHeight="1"/>
    <row r="19768" ht="25" customHeight="1"/>
    <row r="19769" ht="25" customHeight="1"/>
    <row r="19770" ht="25" customHeight="1"/>
    <row r="19771" ht="25" customHeight="1"/>
    <row r="19772" ht="25" customHeight="1"/>
    <row r="19773" ht="25" customHeight="1"/>
    <row r="19774" ht="25" customHeight="1"/>
    <row r="19775" ht="25" customHeight="1"/>
    <row r="19776" ht="25" customHeight="1"/>
    <row r="19777" ht="25" customHeight="1"/>
    <row r="19778" ht="25" customHeight="1"/>
    <row r="19779" ht="25" customHeight="1"/>
    <row r="19780" ht="25" customHeight="1"/>
    <row r="19781" ht="25" customHeight="1"/>
    <row r="19782" ht="25" customHeight="1"/>
    <row r="19783" ht="25" customHeight="1"/>
    <row r="19784" ht="25" customHeight="1"/>
    <row r="19785" ht="25" customHeight="1"/>
    <row r="19786" ht="25" customHeight="1"/>
    <row r="19787" ht="25" customHeight="1"/>
    <row r="19788" ht="25" customHeight="1"/>
    <row r="19789" ht="25" customHeight="1"/>
    <row r="19790" ht="25" customHeight="1"/>
    <row r="19791" ht="25" customHeight="1"/>
    <row r="19792" ht="25" customHeight="1"/>
    <row r="19793" ht="25" customHeight="1"/>
    <row r="19794" ht="25" customHeight="1"/>
    <row r="19795" ht="25" customHeight="1"/>
    <row r="19796" ht="25" customHeight="1"/>
    <row r="19797" ht="25" customHeight="1"/>
    <row r="19798" ht="25" customHeight="1"/>
    <row r="19799" ht="25" customHeight="1"/>
    <row r="19800" ht="25" customHeight="1"/>
    <row r="19801" ht="25" customHeight="1"/>
    <row r="19802" ht="25" customHeight="1"/>
    <row r="19803" ht="25" customHeight="1"/>
    <row r="19804" ht="25" customHeight="1"/>
    <row r="19805" ht="25" customHeight="1"/>
    <row r="19806" ht="25" customHeight="1"/>
    <row r="19807" ht="25" customHeight="1"/>
    <row r="19808" ht="25" customHeight="1"/>
    <row r="19809" ht="25" customHeight="1"/>
    <row r="19810" ht="25" customHeight="1"/>
    <row r="19811" ht="25" customHeight="1"/>
    <row r="19812" ht="25" customHeight="1"/>
    <row r="19813" ht="25" customHeight="1"/>
    <row r="19814" ht="25" customHeight="1"/>
    <row r="19815" ht="25" customHeight="1"/>
    <row r="19816" ht="25" customHeight="1"/>
    <row r="19817" ht="25" customHeight="1"/>
    <row r="19818" ht="25" customHeight="1"/>
    <row r="19819" ht="25" customHeight="1"/>
    <row r="19820" ht="25" customHeight="1"/>
    <row r="19821" ht="25" customHeight="1"/>
    <row r="19822" ht="25" customHeight="1"/>
    <row r="19823" ht="25" customHeight="1"/>
    <row r="19824" ht="25" customHeight="1"/>
    <row r="19825" ht="25" customHeight="1"/>
    <row r="19826" ht="25" customHeight="1"/>
    <row r="19827" ht="25" customHeight="1"/>
    <row r="19828" ht="25" customHeight="1"/>
    <row r="19829" ht="25" customHeight="1"/>
    <row r="19830" ht="25" customHeight="1"/>
    <row r="19831" ht="25" customHeight="1"/>
    <row r="19832" ht="25" customHeight="1"/>
    <row r="19833" ht="25" customHeight="1"/>
    <row r="19834" ht="25" customHeight="1"/>
    <row r="19835" ht="25" customHeight="1"/>
    <row r="19836" ht="25" customHeight="1"/>
    <row r="19837" ht="25" customHeight="1"/>
    <row r="19838" ht="25" customHeight="1"/>
    <row r="19839" ht="25" customHeight="1"/>
    <row r="19840" ht="25" customHeight="1"/>
    <row r="19841" ht="25" customHeight="1"/>
    <row r="19842" ht="25" customHeight="1"/>
    <row r="19843" ht="25" customHeight="1"/>
    <row r="19844" ht="25" customHeight="1"/>
    <row r="19845" ht="25" customHeight="1"/>
    <row r="19846" ht="25" customHeight="1"/>
    <row r="19847" ht="25" customHeight="1"/>
    <row r="19848" ht="25" customHeight="1"/>
    <row r="19849" ht="25" customHeight="1"/>
    <row r="19850" ht="25" customHeight="1"/>
    <row r="19851" ht="25" customHeight="1"/>
    <row r="19852" ht="25" customHeight="1"/>
    <row r="19853" ht="25" customHeight="1"/>
    <row r="19854" ht="25" customHeight="1"/>
    <row r="19855" ht="25" customHeight="1"/>
    <row r="19856" ht="25" customHeight="1"/>
    <row r="19857" ht="25" customHeight="1"/>
    <row r="19858" ht="25" customHeight="1"/>
    <row r="19859" ht="25" customHeight="1"/>
    <row r="19860" ht="25" customHeight="1"/>
    <row r="19861" ht="25" customHeight="1"/>
    <row r="19862" ht="25" customHeight="1"/>
    <row r="19863" ht="25" customHeight="1"/>
    <row r="19864" ht="25" customHeight="1"/>
    <row r="19865" ht="25" customHeight="1"/>
    <row r="19866" ht="25" customHeight="1"/>
    <row r="19867" ht="25" customHeight="1"/>
    <row r="19868" ht="25" customHeight="1"/>
    <row r="19869" ht="25" customHeight="1"/>
    <row r="19870" ht="25" customHeight="1"/>
    <row r="19871" ht="25" customHeight="1"/>
    <row r="19872" ht="25" customHeight="1"/>
    <row r="19873" ht="25" customHeight="1"/>
    <row r="19874" ht="25" customHeight="1"/>
    <row r="19875" ht="25" customHeight="1"/>
    <row r="19876" ht="25" customHeight="1"/>
    <row r="19877" ht="25" customHeight="1"/>
    <row r="19878" ht="25" customHeight="1"/>
    <row r="19879" ht="25" customHeight="1"/>
    <row r="19880" ht="25" customHeight="1"/>
    <row r="19881" ht="25" customHeight="1"/>
    <row r="19882" ht="25" customHeight="1"/>
    <row r="19883" ht="25" customHeight="1"/>
    <row r="19884" ht="25" customHeight="1"/>
    <row r="19885" ht="25" customHeight="1"/>
    <row r="19886" ht="25" customHeight="1"/>
    <row r="19887" ht="25" customHeight="1"/>
    <row r="19888" ht="25" customHeight="1"/>
    <row r="19889" ht="25" customHeight="1"/>
    <row r="19890" ht="25" customHeight="1"/>
    <row r="19891" ht="25" customHeight="1"/>
    <row r="19892" ht="25" customHeight="1"/>
    <row r="19893" ht="25" customHeight="1"/>
    <row r="19894" ht="25" customHeight="1"/>
    <row r="19895" ht="25" customHeight="1"/>
    <row r="19896" ht="25" customHeight="1"/>
    <row r="19897" ht="25" customHeight="1"/>
    <row r="19898" ht="25" customHeight="1"/>
    <row r="19899" ht="25" customHeight="1"/>
    <row r="19900" ht="25" customHeight="1"/>
    <row r="19901" ht="25" customHeight="1"/>
    <row r="19902" ht="25" customHeight="1"/>
    <row r="19903" ht="25" customHeight="1"/>
    <row r="19904" ht="25" customHeight="1"/>
    <row r="19905" ht="25" customHeight="1"/>
    <row r="19906" ht="25" customHeight="1"/>
    <row r="19907" ht="25" customHeight="1"/>
    <row r="19908" ht="25" customHeight="1"/>
    <row r="19909" ht="25" customHeight="1"/>
    <row r="19910" ht="25" customHeight="1"/>
    <row r="19911" ht="25" customHeight="1"/>
    <row r="19912" ht="25" customHeight="1"/>
    <row r="19913" ht="25" customHeight="1"/>
    <row r="19914" ht="25" customHeight="1"/>
    <row r="19915" ht="25" customHeight="1"/>
    <row r="19916" ht="25" customHeight="1"/>
    <row r="19917" ht="25" customHeight="1"/>
    <row r="19918" ht="25" customHeight="1"/>
    <row r="19919" ht="25" customHeight="1"/>
    <row r="19920" ht="25" customHeight="1"/>
    <row r="19921" ht="25" customHeight="1"/>
    <row r="19922" ht="25" customHeight="1"/>
    <row r="19923" ht="25" customHeight="1"/>
    <row r="19924" ht="25" customHeight="1"/>
    <row r="19925" ht="25" customHeight="1"/>
    <row r="19926" ht="25" customHeight="1"/>
    <row r="19927" ht="25" customHeight="1"/>
    <row r="19928" ht="25" customHeight="1"/>
    <row r="19929" ht="25" customHeight="1"/>
    <row r="19930" ht="25" customHeight="1"/>
    <row r="19931" ht="25" customHeight="1"/>
    <row r="19932" ht="25" customHeight="1"/>
    <row r="19933" ht="25" customHeight="1"/>
    <row r="19934" ht="25" customHeight="1"/>
    <row r="19935" ht="25" customHeight="1"/>
    <row r="19936" ht="25" customHeight="1"/>
    <row r="19937" ht="25" customHeight="1"/>
    <row r="19938" ht="25" customHeight="1"/>
    <row r="19939" ht="25" customHeight="1"/>
    <row r="19940" ht="25" customHeight="1"/>
    <row r="19941" ht="25" customHeight="1"/>
    <row r="19942" ht="25" customHeight="1"/>
    <row r="19943" ht="25" customHeight="1"/>
    <row r="19944" ht="25" customHeight="1"/>
    <row r="19945" ht="25" customHeight="1"/>
    <row r="19946" ht="25" customHeight="1"/>
    <row r="19947" ht="25" customHeight="1"/>
    <row r="19948" ht="25" customHeight="1"/>
    <row r="19949" ht="25" customHeight="1"/>
    <row r="19950" ht="25" customHeight="1"/>
    <row r="19951" ht="25" customHeight="1"/>
    <row r="19952" ht="25" customHeight="1"/>
    <row r="19953" ht="25" customHeight="1"/>
    <row r="19954" ht="25" customHeight="1"/>
    <row r="19955" ht="25" customHeight="1"/>
    <row r="19956" ht="25" customHeight="1"/>
    <row r="19957" ht="25" customHeight="1"/>
    <row r="19958" ht="25" customHeight="1"/>
    <row r="19959" ht="25" customHeight="1"/>
    <row r="19960" ht="25" customHeight="1"/>
    <row r="19961" ht="25" customHeight="1"/>
    <row r="19962" ht="25" customHeight="1"/>
    <row r="19963" ht="25" customHeight="1"/>
    <row r="19964" ht="25" customHeight="1"/>
    <row r="19965" ht="25" customHeight="1"/>
    <row r="19966" ht="25" customHeight="1"/>
    <row r="19967" ht="25" customHeight="1"/>
    <row r="19968" ht="25" customHeight="1"/>
    <row r="19969" ht="25" customHeight="1"/>
    <row r="19970" ht="25" customHeight="1"/>
    <row r="19971" ht="25" customHeight="1"/>
    <row r="19972" ht="25" customHeight="1"/>
    <row r="19973" ht="25" customHeight="1"/>
    <row r="19974" ht="25" customHeight="1"/>
    <row r="19975" ht="25" customHeight="1"/>
    <row r="19976" ht="25" customHeight="1"/>
    <row r="19977" ht="25" customHeight="1"/>
    <row r="19978" ht="25" customHeight="1"/>
    <row r="19979" ht="25" customHeight="1"/>
    <row r="19980" ht="25" customHeight="1"/>
    <row r="19981" ht="25" customHeight="1"/>
    <row r="19982" ht="25" customHeight="1"/>
    <row r="19983" ht="25" customHeight="1"/>
    <row r="19984" ht="25" customHeight="1"/>
    <row r="19985" ht="25" customHeight="1"/>
    <row r="19986" ht="25" customHeight="1"/>
    <row r="19987" ht="25" customHeight="1"/>
    <row r="19988" ht="25" customHeight="1"/>
    <row r="19989" ht="25" customHeight="1"/>
    <row r="19990" ht="25" customHeight="1"/>
    <row r="19991" ht="25" customHeight="1"/>
    <row r="19992" ht="25" customHeight="1"/>
    <row r="19993" ht="25" customHeight="1"/>
    <row r="19994" ht="25" customHeight="1"/>
    <row r="19995" ht="25" customHeight="1"/>
    <row r="19996" ht="25" customHeight="1"/>
    <row r="19997" ht="25" customHeight="1"/>
    <row r="19998" ht="25" customHeight="1"/>
    <row r="19999" ht="25" customHeight="1"/>
    <row r="20000" ht="25" customHeight="1"/>
    <row r="20001" ht="25" customHeight="1"/>
    <row r="20002" ht="25" customHeight="1"/>
    <row r="20003" ht="25" customHeight="1"/>
    <row r="20004" ht="25" customHeight="1"/>
    <row r="20005" ht="25" customHeight="1"/>
    <row r="20006" ht="25" customHeight="1"/>
    <row r="20007" ht="25" customHeight="1"/>
    <row r="20008" ht="25" customHeight="1"/>
    <row r="20009" ht="25" customHeight="1"/>
    <row r="20010" ht="25" customHeight="1"/>
    <row r="20011" ht="25" customHeight="1"/>
    <row r="20012" ht="25" customHeight="1"/>
    <row r="20013" ht="25" customHeight="1"/>
    <row r="20014" ht="25" customHeight="1"/>
    <row r="20015" ht="25" customHeight="1"/>
    <row r="20016" ht="25" customHeight="1"/>
    <row r="20017" ht="25" customHeight="1"/>
    <row r="20018" ht="25" customHeight="1"/>
    <row r="20019" ht="25" customHeight="1"/>
    <row r="20020" ht="25" customHeight="1"/>
    <row r="20021" ht="25" customHeight="1"/>
    <row r="20022" ht="25" customHeight="1"/>
    <row r="20023" ht="25" customHeight="1"/>
    <row r="20024" ht="25" customHeight="1"/>
    <row r="20025" ht="25" customHeight="1"/>
    <row r="20026" ht="25" customHeight="1"/>
    <row r="20027" ht="25" customHeight="1"/>
    <row r="20028" ht="25" customHeight="1"/>
    <row r="20029" ht="25" customHeight="1"/>
    <row r="20030" ht="25" customHeight="1"/>
    <row r="20031" ht="25" customHeight="1"/>
    <row r="20032" ht="25" customHeight="1"/>
    <row r="20033" ht="25" customHeight="1"/>
    <row r="20034" ht="25" customHeight="1"/>
    <row r="20035" ht="25" customHeight="1"/>
    <row r="20036" ht="25" customHeight="1"/>
    <row r="20037" ht="25" customHeight="1"/>
    <row r="20038" ht="25" customHeight="1"/>
    <row r="20039" ht="25" customHeight="1"/>
    <row r="20040" ht="25" customHeight="1"/>
    <row r="20041" ht="25" customHeight="1"/>
    <row r="20042" ht="25" customHeight="1"/>
    <row r="20043" ht="25" customHeight="1"/>
    <row r="20044" ht="25" customHeight="1"/>
    <row r="20045" ht="25" customHeight="1"/>
    <row r="20046" ht="25" customHeight="1"/>
    <row r="20047" ht="25" customHeight="1"/>
    <row r="20048" ht="25" customHeight="1"/>
    <row r="20049" ht="25" customHeight="1"/>
    <row r="20050" ht="25" customHeight="1"/>
    <row r="20051" ht="25" customHeight="1"/>
    <row r="20052" ht="25" customHeight="1"/>
    <row r="20053" ht="25" customHeight="1"/>
    <row r="20054" ht="25" customHeight="1"/>
    <row r="20055" ht="25" customHeight="1"/>
    <row r="20056" ht="25" customHeight="1"/>
    <row r="20057" ht="25" customHeight="1"/>
    <row r="20058" ht="25" customHeight="1"/>
    <row r="20059" ht="25" customHeight="1"/>
    <row r="20060" ht="25" customHeight="1"/>
    <row r="20061" ht="25" customHeight="1"/>
    <row r="20062" ht="25" customHeight="1"/>
    <row r="20063" ht="25" customHeight="1"/>
    <row r="20064" ht="25" customHeight="1"/>
    <row r="20065" ht="25" customHeight="1"/>
    <row r="20066" ht="25" customHeight="1"/>
    <row r="20067" ht="25" customHeight="1"/>
    <row r="20068" ht="25" customHeight="1"/>
    <row r="20069" ht="25" customHeight="1"/>
    <row r="20070" ht="25" customHeight="1"/>
    <row r="20071" ht="25" customHeight="1"/>
    <row r="20072" ht="25" customHeight="1"/>
    <row r="20073" ht="25" customHeight="1"/>
    <row r="20074" ht="25" customHeight="1"/>
    <row r="20075" ht="25" customHeight="1"/>
    <row r="20076" ht="25" customHeight="1"/>
    <row r="20077" ht="25" customHeight="1"/>
    <row r="20078" ht="25" customHeight="1"/>
    <row r="20079" ht="25" customHeight="1"/>
    <row r="20080" ht="25" customHeight="1"/>
    <row r="20081" ht="25" customHeight="1"/>
    <row r="20082" ht="25" customHeight="1"/>
    <row r="20083" ht="25" customHeight="1"/>
    <row r="20084" ht="25" customHeight="1"/>
    <row r="20085" ht="25" customHeight="1"/>
    <row r="20086" ht="25" customHeight="1"/>
    <row r="20087" ht="25" customHeight="1"/>
    <row r="20088" ht="25" customHeight="1"/>
    <row r="20089" ht="25" customHeight="1"/>
    <row r="20090" ht="25" customHeight="1"/>
    <row r="20091" ht="25" customHeight="1"/>
    <row r="20092" ht="25" customHeight="1"/>
    <row r="20093" ht="25" customHeight="1"/>
    <row r="20094" ht="25" customHeight="1"/>
    <row r="20095" ht="25" customHeight="1"/>
    <row r="20096" ht="25" customHeight="1"/>
    <row r="20097" ht="25" customHeight="1"/>
    <row r="20098" ht="25" customHeight="1"/>
    <row r="20099" ht="25" customHeight="1"/>
    <row r="20100" ht="25" customHeight="1"/>
    <row r="20101" ht="25" customHeight="1"/>
    <row r="20102" ht="25" customHeight="1"/>
    <row r="20103" ht="25" customHeight="1"/>
    <row r="20104" ht="25" customHeight="1"/>
    <row r="20105" ht="25" customHeight="1"/>
    <row r="20106" ht="25" customHeight="1"/>
    <row r="20107" ht="25" customHeight="1"/>
    <row r="20108" ht="25" customHeight="1"/>
    <row r="20109" ht="25" customHeight="1"/>
    <row r="20110" ht="25" customHeight="1"/>
    <row r="20111" ht="25" customHeight="1"/>
    <row r="20112" ht="25" customHeight="1"/>
    <row r="20113" ht="25" customHeight="1"/>
    <row r="20114" ht="25" customHeight="1"/>
    <row r="20115" ht="25" customHeight="1"/>
    <row r="20116" ht="25" customHeight="1"/>
    <row r="20117" ht="25" customHeight="1"/>
    <row r="20118" ht="25" customHeight="1"/>
    <row r="20119" ht="25" customHeight="1"/>
    <row r="20120" ht="25" customHeight="1"/>
    <row r="20121" ht="25" customHeight="1"/>
    <row r="20122" ht="25" customHeight="1"/>
    <row r="20123" ht="25" customHeight="1"/>
    <row r="20124" ht="25" customHeight="1"/>
    <row r="20125" ht="25" customHeight="1"/>
    <row r="20126" ht="25" customHeight="1"/>
    <row r="20127" ht="25" customHeight="1"/>
    <row r="20128" ht="25" customHeight="1"/>
    <row r="20129" ht="25" customHeight="1"/>
    <row r="20130" ht="25" customHeight="1"/>
    <row r="20131" ht="25" customHeight="1"/>
    <row r="20132" ht="25" customHeight="1"/>
    <row r="20133" ht="25" customHeight="1"/>
    <row r="20134" ht="25" customHeight="1"/>
    <row r="20135" ht="25" customHeight="1"/>
    <row r="20136" ht="25" customHeight="1"/>
    <row r="20137" ht="25" customHeight="1"/>
    <row r="20138" ht="25" customHeight="1"/>
    <row r="20139" ht="25" customHeight="1"/>
    <row r="20140" ht="25" customHeight="1"/>
    <row r="20141" ht="25" customHeight="1"/>
    <row r="20142" ht="25" customHeight="1"/>
    <row r="20143" ht="25" customHeight="1"/>
    <row r="20144" ht="25" customHeight="1"/>
    <row r="20145" ht="25" customHeight="1"/>
    <row r="20146" ht="25" customHeight="1"/>
    <row r="20147" ht="25" customHeight="1"/>
    <row r="20148" ht="25" customHeight="1"/>
    <row r="20149" ht="25" customHeight="1"/>
    <row r="20150" ht="25" customHeight="1"/>
    <row r="20151" ht="25" customHeight="1"/>
    <row r="20152" ht="25" customHeight="1"/>
    <row r="20153" ht="25" customHeight="1"/>
    <row r="20154" ht="25" customHeight="1"/>
    <row r="20155" ht="25" customHeight="1"/>
    <row r="20156" ht="25" customHeight="1"/>
    <row r="20157" ht="25" customHeight="1"/>
    <row r="20158" ht="25" customHeight="1"/>
    <row r="20159" ht="25" customHeight="1"/>
    <row r="20160" ht="25" customHeight="1"/>
    <row r="20161" ht="25" customHeight="1"/>
    <row r="20162" ht="25" customHeight="1"/>
    <row r="20163" ht="25" customHeight="1"/>
    <row r="20164" ht="25" customHeight="1"/>
    <row r="20165" ht="25" customHeight="1"/>
    <row r="20166" ht="25" customHeight="1"/>
    <row r="20167" ht="25" customHeight="1"/>
    <row r="20168" ht="25" customHeight="1"/>
    <row r="20169" ht="25" customHeight="1"/>
    <row r="20170" ht="25" customHeight="1"/>
    <row r="20171" ht="25" customHeight="1"/>
    <row r="20172" ht="25" customHeight="1"/>
    <row r="20173" ht="25" customHeight="1"/>
    <row r="20174" ht="25" customHeight="1"/>
    <row r="20175" ht="25" customHeight="1"/>
    <row r="20176" ht="25" customHeight="1"/>
    <row r="20177" ht="25" customHeight="1"/>
    <row r="20178" ht="25" customHeight="1"/>
    <row r="20179" ht="25" customHeight="1"/>
    <row r="20180" ht="25" customHeight="1"/>
    <row r="20181" ht="25" customHeight="1"/>
    <row r="20182" ht="25" customHeight="1"/>
    <row r="20183" ht="25" customHeight="1"/>
    <row r="20184" ht="25" customHeight="1"/>
    <row r="20185" ht="25" customHeight="1"/>
    <row r="20186" ht="25" customHeight="1"/>
    <row r="20187" ht="25" customHeight="1"/>
    <row r="20188" ht="25" customHeight="1"/>
    <row r="20189" ht="25" customHeight="1"/>
    <row r="20190" ht="25" customHeight="1"/>
    <row r="20191" ht="25" customHeight="1"/>
    <row r="20192" ht="25" customHeight="1"/>
    <row r="20193" ht="25" customHeight="1"/>
    <row r="20194" ht="25" customHeight="1"/>
    <row r="20195" ht="25" customHeight="1"/>
    <row r="20196" ht="25" customHeight="1"/>
    <row r="20197" ht="25" customHeight="1"/>
    <row r="20198" ht="25" customHeight="1"/>
    <row r="20199" ht="25" customHeight="1"/>
    <row r="20200" ht="25" customHeight="1"/>
    <row r="20201" ht="25" customHeight="1"/>
    <row r="20202" ht="25" customHeight="1"/>
    <row r="20203" ht="25" customHeight="1"/>
    <row r="20204" ht="25" customHeight="1"/>
    <row r="20205" ht="25" customHeight="1"/>
    <row r="20206" ht="25" customHeight="1"/>
    <row r="20207" ht="25" customHeight="1"/>
    <row r="20208" ht="25" customHeight="1"/>
    <row r="20209" ht="25" customHeight="1"/>
    <row r="20210" ht="25" customHeight="1"/>
    <row r="20211" ht="25" customHeight="1"/>
    <row r="20212" ht="25" customHeight="1"/>
    <row r="20213" ht="25" customHeight="1"/>
    <row r="20214" ht="25" customHeight="1"/>
    <row r="20215" ht="25" customHeight="1"/>
    <row r="20216" ht="25" customHeight="1"/>
    <row r="20217" ht="25" customHeight="1"/>
    <row r="20218" ht="25" customHeight="1"/>
    <row r="20219" ht="25" customHeight="1"/>
    <row r="20220" ht="25" customHeight="1"/>
    <row r="20221" ht="25" customHeight="1"/>
    <row r="20222" ht="25" customHeight="1"/>
    <row r="20223" ht="25" customHeight="1"/>
    <row r="20224" ht="25" customHeight="1"/>
    <row r="20225" ht="25" customHeight="1"/>
    <row r="20226" ht="25" customHeight="1"/>
    <row r="20227" ht="25" customHeight="1"/>
    <row r="20228" ht="25" customHeight="1"/>
    <row r="20229" ht="25" customHeight="1"/>
    <row r="20230" ht="25" customHeight="1"/>
    <row r="20231" ht="25" customHeight="1"/>
    <row r="20232" ht="25" customHeight="1"/>
    <row r="20233" ht="25" customHeight="1"/>
    <row r="20234" ht="25" customHeight="1"/>
    <row r="20235" ht="25" customHeight="1"/>
    <row r="20236" ht="25" customHeight="1"/>
    <row r="20237" ht="25" customHeight="1"/>
    <row r="20238" ht="25" customHeight="1"/>
    <row r="20239" ht="25" customHeight="1"/>
    <row r="20240" ht="25" customHeight="1"/>
    <row r="20241" ht="25" customHeight="1"/>
    <row r="20242" ht="25" customHeight="1"/>
    <row r="20243" ht="25" customHeight="1"/>
    <row r="20244" ht="25" customHeight="1"/>
    <row r="20245" ht="25" customHeight="1"/>
    <row r="20246" ht="25" customHeight="1"/>
    <row r="20247" ht="25" customHeight="1"/>
    <row r="20248" ht="25" customHeight="1"/>
    <row r="20249" ht="25" customHeight="1"/>
    <row r="20250" ht="25" customHeight="1"/>
    <row r="20251" ht="25" customHeight="1"/>
    <row r="20252" ht="25" customHeight="1"/>
    <row r="20253" ht="25" customHeight="1"/>
    <row r="20254" ht="25" customHeight="1"/>
    <row r="20255" ht="25" customHeight="1"/>
    <row r="20256" ht="25" customHeight="1"/>
    <row r="20257" ht="25" customHeight="1"/>
    <row r="20258" ht="25" customHeight="1"/>
    <row r="20259" ht="25" customHeight="1"/>
    <row r="20260" ht="25" customHeight="1"/>
    <row r="20261" ht="25" customHeight="1"/>
    <row r="20262" ht="25" customHeight="1"/>
    <row r="20263" ht="25" customHeight="1"/>
    <row r="20264" ht="25" customHeight="1"/>
    <row r="20265" ht="25" customHeight="1"/>
    <row r="20266" ht="25" customHeight="1"/>
    <row r="20267" ht="25" customHeight="1"/>
    <row r="20268" ht="25" customHeight="1"/>
    <row r="20269" ht="25" customHeight="1"/>
    <row r="20270" ht="25" customHeight="1"/>
    <row r="20271" ht="25" customHeight="1"/>
    <row r="20272" ht="25" customHeight="1"/>
    <row r="20273" ht="25" customHeight="1"/>
    <row r="20274" ht="25" customHeight="1"/>
    <row r="20275" ht="25" customHeight="1"/>
    <row r="20276" ht="25" customHeight="1"/>
    <row r="20277" ht="25" customHeight="1"/>
    <row r="20278" ht="25" customHeight="1"/>
    <row r="20279" ht="25" customHeight="1"/>
    <row r="20280" ht="25" customHeight="1"/>
    <row r="20281" ht="25" customHeight="1"/>
    <row r="20282" ht="25" customHeight="1"/>
    <row r="20283" ht="25" customHeight="1"/>
    <row r="20284" ht="25" customHeight="1"/>
    <row r="20285" ht="25" customHeight="1"/>
    <row r="20286" ht="25" customHeight="1"/>
    <row r="20287" ht="25" customHeight="1"/>
    <row r="20288" ht="25" customHeight="1"/>
    <row r="20289" ht="25" customHeight="1"/>
    <row r="20290" ht="25" customHeight="1"/>
    <row r="20291" ht="25" customHeight="1"/>
    <row r="20292" ht="25" customHeight="1"/>
    <row r="20293" ht="25" customHeight="1"/>
    <row r="20294" ht="25" customHeight="1"/>
    <row r="20295" ht="25" customHeight="1"/>
    <row r="20296" ht="25" customHeight="1"/>
    <row r="20297" ht="25" customHeight="1"/>
    <row r="20298" ht="25" customHeight="1"/>
    <row r="20299" ht="25" customHeight="1"/>
    <row r="20300" ht="25" customHeight="1"/>
    <row r="20301" ht="25" customHeight="1"/>
    <row r="20302" ht="25" customHeight="1"/>
    <row r="20303" ht="25" customHeight="1"/>
    <row r="20304" ht="25" customHeight="1"/>
    <row r="20305" ht="25" customHeight="1"/>
    <row r="20306" ht="25" customHeight="1"/>
    <row r="20307" ht="25" customHeight="1"/>
    <row r="20308" ht="25" customHeight="1"/>
    <row r="20309" ht="25" customHeight="1"/>
    <row r="20310" ht="25" customHeight="1"/>
    <row r="20311" ht="25" customHeight="1"/>
    <row r="20312" ht="25" customHeight="1"/>
    <row r="20313" ht="25" customHeight="1"/>
    <row r="20314" ht="25" customHeight="1"/>
    <row r="20315" ht="25" customHeight="1"/>
    <row r="20316" ht="25" customHeight="1"/>
    <row r="20317" ht="25" customHeight="1"/>
    <row r="20318" ht="25" customHeight="1"/>
    <row r="20319" ht="25" customHeight="1"/>
    <row r="20320" ht="25" customHeight="1"/>
    <row r="20321" ht="25" customHeight="1"/>
    <row r="20322" ht="25" customHeight="1"/>
    <row r="20323" ht="25" customHeight="1"/>
    <row r="20324" ht="25" customHeight="1"/>
    <row r="20325" ht="25" customHeight="1"/>
    <row r="20326" ht="25" customHeight="1"/>
    <row r="20327" ht="25" customHeight="1"/>
    <row r="20328" ht="25" customHeight="1"/>
    <row r="20329" ht="25" customHeight="1"/>
    <row r="20330" ht="25" customHeight="1"/>
    <row r="20331" ht="25" customHeight="1"/>
    <row r="20332" ht="25" customHeight="1"/>
    <row r="20333" ht="25" customHeight="1"/>
    <row r="20334" ht="25" customHeight="1"/>
    <row r="20335" ht="25" customHeight="1"/>
    <row r="20336" ht="25" customHeight="1"/>
    <row r="20337" ht="25" customHeight="1"/>
    <row r="20338" ht="25" customHeight="1"/>
    <row r="20339" ht="25" customHeight="1"/>
    <row r="20340" ht="25" customHeight="1"/>
    <row r="20341" ht="25" customHeight="1"/>
    <row r="20342" ht="25" customHeight="1"/>
    <row r="20343" ht="25" customHeight="1"/>
    <row r="20344" ht="25" customHeight="1"/>
    <row r="20345" ht="25" customHeight="1"/>
    <row r="20346" ht="25" customHeight="1"/>
    <row r="20347" ht="25" customHeight="1"/>
    <row r="20348" ht="25" customHeight="1"/>
    <row r="20349" ht="25" customHeight="1"/>
    <row r="20350" ht="25" customHeight="1"/>
    <row r="20351" ht="25" customHeight="1"/>
    <row r="20352" ht="25" customHeight="1"/>
    <row r="20353" ht="25" customHeight="1"/>
    <row r="20354" ht="25" customHeight="1"/>
    <row r="20355" ht="25" customHeight="1"/>
    <row r="20356" ht="25" customHeight="1"/>
    <row r="20357" ht="25" customHeight="1"/>
    <row r="20358" ht="25" customHeight="1"/>
    <row r="20359" ht="25" customHeight="1"/>
    <row r="20360" ht="25" customHeight="1"/>
    <row r="20361" ht="25" customHeight="1"/>
    <row r="20362" ht="25" customHeight="1"/>
    <row r="20363" ht="25" customHeight="1"/>
    <row r="20364" ht="25" customHeight="1"/>
    <row r="20365" ht="25" customHeight="1"/>
    <row r="20366" ht="25" customHeight="1"/>
    <row r="20367" ht="25" customHeight="1"/>
    <row r="20368" ht="25" customHeight="1"/>
    <row r="20369" ht="25" customHeight="1"/>
    <row r="20370" ht="25" customHeight="1"/>
    <row r="20371" ht="25" customHeight="1"/>
    <row r="20372" ht="25" customHeight="1"/>
    <row r="20373" ht="25" customHeight="1"/>
    <row r="20374" ht="25" customHeight="1"/>
    <row r="20375" ht="25" customHeight="1"/>
    <row r="20376" ht="25" customHeight="1"/>
    <row r="20377" ht="25" customHeight="1"/>
    <row r="20378" ht="25" customHeight="1"/>
    <row r="20379" ht="25" customHeight="1"/>
    <row r="20380" ht="25" customHeight="1"/>
    <row r="20381" ht="25" customHeight="1"/>
    <row r="20382" ht="25" customHeight="1"/>
    <row r="20383" ht="25" customHeight="1"/>
    <row r="20384" ht="25" customHeight="1"/>
    <row r="20385" ht="25" customHeight="1"/>
    <row r="20386" ht="25" customHeight="1"/>
    <row r="20387" ht="25" customHeight="1"/>
    <row r="20388" ht="25" customHeight="1"/>
    <row r="20389" ht="25" customHeight="1"/>
    <row r="20390" ht="25" customHeight="1"/>
    <row r="20391" ht="25" customHeight="1"/>
    <row r="20392" ht="25" customHeight="1"/>
    <row r="20393" ht="25" customHeight="1"/>
    <row r="20394" ht="25" customHeight="1"/>
    <row r="20395" ht="25" customHeight="1"/>
    <row r="20396" ht="25" customHeight="1"/>
    <row r="20397" ht="25" customHeight="1"/>
    <row r="20398" ht="25" customHeight="1"/>
    <row r="20399" ht="25" customHeight="1"/>
    <row r="20400" ht="25" customHeight="1"/>
    <row r="20401" ht="25" customHeight="1"/>
    <row r="20402" ht="25" customHeight="1"/>
    <row r="20403" ht="25" customHeight="1"/>
    <row r="20404" ht="25" customHeight="1"/>
    <row r="20405" ht="25" customHeight="1"/>
    <row r="20406" ht="25" customHeight="1"/>
    <row r="20407" ht="25" customHeight="1"/>
    <row r="20408" ht="25" customHeight="1"/>
    <row r="20409" ht="25" customHeight="1"/>
    <row r="20410" ht="25" customHeight="1"/>
    <row r="20411" ht="25" customHeight="1"/>
    <row r="20412" ht="25" customHeight="1"/>
    <row r="20413" ht="25" customHeight="1"/>
    <row r="20414" ht="25" customHeight="1"/>
    <row r="20415" ht="25" customHeight="1"/>
    <row r="20416" ht="25" customHeight="1"/>
    <row r="20417" ht="25" customHeight="1"/>
    <row r="20418" ht="25" customHeight="1"/>
    <row r="20419" ht="25" customHeight="1"/>
    <row r="20420" ht="25" customHeight="1"/>
    <row r="20421" ht="25" customHeight="1"/>
    <row r="20422" ht="25" customHeight="1"/>
    <row r="20423" ht="25" customHeight="1"/>
    <row r="20424" ht="25" customHeight="1"/>
    <row r="20425" ht="25" customHeight="1"/>
    <row r="20426" ht="25" customHeight="1"/>
    <row r="20427" ht="25" customHeight="1"/>
    <row r="20428" ht="25" customHeight="1"/>
    <row r="20429" ht="25" customHeight="1"/>
    <row r="20430" ht="25" customHeight="1"/>
    <row r="20431" ht="25" customHeight="1"/>
    <row r="20432" ht="25" customHeight="1"/>
    <row r="20433" ht="25" customHeight="1"/>
    <row r="20434" ht="25" customHeight="1"/>
    <row r="20435" ht="25" customHeight="1"/>
    <row r="20436" ht="25" customHeight="1"/>
    <row r="20437" ht="25" customHeight="1"/>
    <row r="20438" ht="25" customHeight="1"/>
    <row r="20439" ht="25" customHeight="1"/>
    <row r="20440" ht="25" customHeight="1"/>
    <row r="20441" ht="25" customHeight="1"/>
    <row r="20442" ht="25" customHeight="1"/>
    <row r="20443" ht="25" customHeight="1"/>
    <row r="20444" ht="25" customHeight="1"/>
    <row r="20445" ht="25" customHeight="1"/>
    <row r="20446" ht="25" customHeight="1"/>
    <row r="20447" ht="25" customHeight="1"/>
    <row r="20448" ht="25" customHeight="1"/>
    <row r="20449" ht="25" customHeight="1"/>
    <row r="20450" ht="25" customHeight="1"/>
    <row r="20451" ht="25" customHeight="1"/>
    <row r="20452" ht="25" customHeight="1"/>
    <row r="20453" ht="25" customHeight="1"/>
    <row r="20454" ht="25" customHeight="1"/>
    <row r="20455" ht="25" customHeight="1"/>
    <row r="20456" ht="25" customHeight="1"/>
    <row r="20457" ht="25" customHeight="1"/>
    <row r="20458" ht="25" customHeight="1"/>
    <row r="20459" ht="25" customHeight="1"/>
    <row r="20460" ht="25" customHeight="1"/>
    <row r="20461" ht="25" customHeight="1"/>
    <row r="20462" ht="25" customHeight="1"/>
    <row r="20463" ht="25" customHeight="1"/>
    <row r="20464" ht="25" customHeight="1"/>
    <row r="20465" ht="25" customHeight="1"/>
    <row r="20466" ht="25" customHeight="1"/>
    <row r="20467" ht="25" customHeight="1"/>
    <row r="20468" ht="25" customHeight="1"/>
    <row r="20469" ht="25" customHeight="1"/>
    <row r="20470" ht="25" customHeight="1"/>
    <row r="20471" ht="25" customHeight="1"/>
    <row r="20472" ht="25" customHeight="1"/>
    <row r="20473" ht="25" customHeight="1"/>
    <row r="20474" ht="25" customHeight="1"/>
    <row r="20475" ht="25" customHeight="1"/>
    <row r="20476" ht="25" customHeight="1"/>
    <row r="20477" ht="25" customHeight="1"/>
    <row r="20478" ht="25" customHeight="1"/>
    <row r="20479" ht="25" customHeight="1"/>
    <row r="20480" ht="25" customHeight="1"/>
    <row r="20481" ht="25" customHeight="1"/>
    <row r="20482" ht="25" customHeight="1"/>
    <row r="20483" ht="25" customHeight="1"/>
    <row r="20484" ht="25" customHeight="1"/>
    <row r="20485" ht="25" customHeight="1"/>
    <row r="20486" ht="25" customHeight="1"/>
    <row r="20487" ht="25" customHeight="1"/>
    <row r="20488" ht="25" customHeight="1"/>
    <row r="20489" ht="25" customHeight="1"/>
    <row r="20490" ht="25" customHeight="1"/>
    <row r="20491" ht="25" customHeight="1"/>
    <row r="20492" ht="25" customHeight="1"/>
    <row r="20493" ht="25" customHeight="1"/>
    <row r="20494" ht="25" customHeight="1"/>
    <row r="20495" ht="25" customHeight="1"/>
    <row r="20496" ht="25" customHeight="1"/>
    <row r="20497" ht="25" customHeight="1"/>
    <row r="20498" ht="25" customHeight="1"/>
    <row r="20499" ht="25" customHeight="1"/>
    <row r="20500" ht="25" customHeight="1"/>
    <row r="20501" ht="25" customHeight="1"/>
    <row r="20502" ht="25" customHeight="1"/>
    <row r="20503" ht="25" customHeight="1"/>
    <row r="20504" ht="25" customHeight="1"/>
    <row r="20505" ht="25" customHeight="1"/>
    <row r="20506" ht="25" customHeight="1"/>
    <row r="20507" ht="25" customHeight="1"/>
    <row r="20508" ht="25" customHeight="1"/>
    <row r="20509" ht="25" customHeight="1"/>
    <row r="20510" ht="25" customHeight="1"/>
    <row r="20511" ht="25" customHeight="1"/>
    <row r="20512" ht="25" customHeight="1"/>
    <row r="20513" ht="25" customHeight="1"/>
    <row r="20514" ht="25" customHeight="1"/>
    <row r="20515" ht="25" customHeight="1"/>
    <row r="20516" ht="25" customHeight="1"/>
    <row r="20517" ht="25" customHeight="1"/>
    <row r="20518" ht="25" customHeight="1"/>
    <row r="20519" ht="25" customHeight="1"/>
    <row r="20520" ht="25" customHeight="1"/>
    <row r="20521" ht="25" customHeight="1"/>
    <row r="20522" ht="25" customHeight="1"/>
    <row r="20523" ht="25" customHeight="1"/>
    <row r="20524" ht="25" customHeight="1"/>
    <row r="20525" ht="25" customHeight="1"/>
    <row r="20526" ht="25" customHeight="1"/>
    <row r="20527" ht="25" customHeight="1"/>
    <row r="20528" ht="25" customHeight="1"/>
    <row r="20529" ht="25" customHeight="1"/>
    <row r="20530" ht="25" customHeight="1"/>
    <row r="20531" ht="25" customHeight="1"/>
    <row r="20532" ht="25" customHeight="1"/>
    <row r="20533" ht="25" customHeight="1"/>
    <row r="20534" ht="25" customHeight="1"/>
    <row r="20535" ht="25" customHeight="1"/>
    <row r="20536" ht="25" customHeight="1"/>
    <row r="20537" ht="25" customHeight="1"/>
    <row r="20538" ht="25" customHeight="1"/>
    <row r="20539" ht="25" customHeight="1"/>
    <row r="20540" ht="25" customHeight="1"/>
    <row r="20541" ht="25" customHeight="1"/>
    <row r="20542" ht="25" customHeight="1"/>
    <row r="20543" ht="25" customHeight="1"/>
    <row r="20544" ht="25" customHeight="1"/>
    <row r="20545" ht="25" customHeight="1"/>
    <row r="20546" ht="25" customHeight="1"/>
    <row r="20547" ht="25" customHeight="1"/>
    <row r="20548" ht="25" customHeight="1"/>
    <row r="20549" ht="25" customHeight="1"/>
    <row r="20550" ht="25" customHeight="1"/>
    <row r="20551" ht="25" customHeight="1"/>
    <row r="20552" ht="25" customHeight="1"/>
    <row r="20553" ht="25" customHeight="1"/>
    <row r="20554" ht="25" customHeight="1"/>
    <row r="20555" ht="25" customHeight="1"/>
    <row r="20556" ht="25" customHeight="1"/>
    <row r="20557" ht="25" customHeight="1"/>
    <row r="20558" ht="25" customHeight="1"/>
    <row r="20559" ht="25" customHeight="1"/>
    <row r="20560" ht="25" customHeight="1"/>
    <row r="20561" ht="25" customHeight="1"/>
    <row r="20562" ht="25" customHeight="1"/>
    <row r="20563" ht="25" customHeight="1"/>
    <row r="20564" ht="25" customHeight="1"/>
    <row r="20565" ht="25" customHeight="1"/>
    <row r="20566" ht="25" customHeight="1"/>
    <row r="20567" ht="25" customHeight="1"/>
    <row r="20568" ht="25" customHeight="1"/>
    <row r="20569" ht="25" customHeight="1"/>
    <row r="20570" ht="25" customHeight="1"/>
    <row r="20571" ht="25" customHeight="1"/>
    <row r="20572" ht="25" customHeight="1"/>
    <row r="20573" ht="25" customHeight="1"/>
    <row r="20574" ht="25" customHeight="1"/>
    <row r="20575" ht="25" customHeight="1"/>
    <row r="20576" ht="25" customHeight="1"/>
    <row r="20577" ht="25" customHeight="1"/>
    <row r="20578" ht="25" customHeight="1"/>
    <row r="20579" ht="25" customHeight="1"/>
    <row r="20580" ht="25" customHeight="1"/>
    <row r="20581" ht="25" customHeight="1"/>
    <row r="20582" ht="25" customHeight="1"/>
    <row r="20583" ht="25" customHeight="1"/>
    <row r="20584" ht="25" customHeight="1"/>
    <row r="20585" ht="25" customHeight="1"/>
    <row r="20586" ht="25" customHeight="1"/>
    <row r="20587" ht="25" customHeight="1"/>
    <row r="20588" ht="25" customHeight="1"/>
    <row r="20589" ht="25" customHeight="1"/>
    <row r="20590" ht="25" customHeight="1"/>
    <row r="20591" ht="25" customHeight="1"/>
    <row r="20592" ht="25" customHeight="1"/>
    <row r="20593" ht="25" customHeight="1"/>
    <row r="20594" ht="25" customHeight="1"/>
    <row r="20595" ht="25" customHeight="1"/>
    <row r="20596" ht="25" customHeight="1"/>
    <row r="20597" ht="25" customHeight="1"/>
    <row r="20598" ht="25" customHeight="1"/>
    <row r="20599" ht="25" customHeight="1"/>
    <row r="20600" ht="25" customHeight="1"/>
    <row r="20601" ht="25" customHeight="1"/>
    <row r="20602" ht="25" customHeight="1"/>
    <row r="20603" ht="25" customHeight="1"/>
    <row r="20604" ht="25" customHeight="1"/>
    <row r="20605" ht="25" customHeight="1"/>
    <row r="20606" ht="25" customHeight="1"/>
    <row r="20607" ht="25" customHeight="1"/>
    <row r="20608" ht="25" customHeight="1"/>
    <row r="20609" ht="25" customHeight="1"/>
    <row r="20610" ht="25" customHeight="1"/>
    <row r="20611" ht="25" customHeight="1"/>
    <row r="20612" ht="25" customHeight="1"/>
    <row r="20613" ht="25" customHeight="1"/>
    <row r="20614" ht="25" customHeight="1"/>
    <row r="20615" ht="25" customHeight="1"/>
    <row r="20616" ht="25" customHeight="1"/>
    <row r="20617" ht="25" customHeight="1"/>
    <row r="20618" ht="25" customHeight="1"/>
    <row r="20619" ht="25" customHeight="1"/>
    <row r="20620" ht="25" customHeight="1"/>
    <row r="20621" ht="25" customHeight="1"/>
    <row r="20622" ht="25" customHeight="1"/>
    <row r="20623" ht="25" customHeight="1"/>
    <row r="20624" ht="25" customHeight="1"/>
    <row r="20625" ht="25" customHeight="1"/>
    <row r="20626" ht="25" customHeight="1"/>
    <row r="20627" ht="25" customHeight="1"/>
    <row r="20628" ht="25" customHeight="1"/>
    <row r="20629" ht="25" customHeight="1"/>
    <row r="20630" ht="25" customHeight="1"/>
    <row r="20631" ht="25" customHeight="1"/>
    <row r="20632" ht="25" customHeight="1"/>
    <row r="20633" ht="25" customHeight="1"/>
    <row r="20634" ht="25" customHeight="1"/>
    <row r="20635" ht="25" customHeight="1"/>
    <row r="20636" ht="25" customHeight="1"/>
    <row r="20637" ht="25" customHeight="1"/>
    <row r="20638" ht="25" customHeight="1"/>
    <row r="20639" ht="25" customHeight="1"/>
    <row r="20640" ht="25" customHeight="1"/>
    <row r="20641" ht="25" customHeight="1"/>
    <row r="20642" ht="25" customHeight="1"/>
    <row r="20643" ht="25" customHeight="1"/>
    <row r="20644" ht="25" customHeight="1"/>
    <row r="20645" ht="25" customHeight="1"/>
    <row r="20646" ht="25" customHeight="1"/>
    <row r="20647" ht="25" customHeight="1"/>
    <row r="20648" ht="25" customHeight="1"/>
    <row r="20649" ht="25" customHeight="1"/>
    <row r="20650" ht="25" customHeight="1"/>
    <row r="20651" ht="25" customHeight="1"/>
    <row r="20652" ht="25" customHeight="1"/>
    <row r="20653" ht="25" customHeight="1"/>
    <row r="20654" ht="25" customHeight="1"/>
    <row r="20655" ht="25" customHeight="1"/>
    <row r="20656" ht="25" customHeight="1"/>
    <row r="20657" ht="25" customHeight="1"/>
    <row r="20658" ht="25" customHeight="1"/>
    <row r="20659" ht="25" customHeight="1"/>
    <row r="20660" ht="25" customHeight="1"/>
    <row r="20661" ht="25" customHeight="1"/>
    <row r="20662" ht="25" customHeight="1"/>
    <row r="20663" ht="25" customHeight="1"/>
    <row r="20664" ht="25" customHeight="1"/>
    <row r="20665" ht="25" customHeight="1"/>
    <row r="20666" ht="25" customHeight="1"/>
    <row r="20667" ht="25" customHeight="1"/>
    <row r="20668" ht="25" customHeight="1"/>
    <row r="20669" ht="25" customHeight="1"/>
    <row r="20670" ht="25" customHeight="1"/>
    <row r="20671" ht="25" customHeight="1"/>
    <row r="20672" ht="25" customHeight="1"/>
    <row r="20673" ht="25" customHeight="1"/>
    <row r="20674" ht="25" customHeight="1"/>
    <row r="20675" ht="25" customHeight="1"/>
    <row r="20676" ht="25" customHeight="1"/>
    <row r="20677" ht="25" customHeight="1"/>
    <row r="20678" ht="25" customHeight="1"/>
    <row r="20679" ht="25" customHeight="1"/>
    <row r="20680" ht="25" customHeight="1"/>
    <row r="20681" ht="25" customHeight="1"/>
    <row r="20682" ht="25" customHeight="1"/>
    <row r="20683" ht="25" customHeight="1"/>
    <row r="20684" ht="25" customHeight="1"/>
    <row r="20685" ht="25" customHeight="1"/>
    <row r="20686" ht="25" customHeight="1"/>
    <row r="20687" ht="25" customHeight="1"/>
    <row r="20688" ht="25" customHeight="1"/>
    <row r="20689" ht="25" customHeight="1"/>
    <row r="20690" ht="25" customHeight="1"/>
    <row r="20691" ht="25" customHeight="1"/>
    <row r="20692" ht="25" customHeight="1"/>
    <row r="20693" ht="25" customHeight="1"/>
    <row r="20694" ht="25" customHeight="1"/>
    <row r="20695" ht="25" customHeight="1"/>
    <row r="20696" ht="25" customHeight="1"/>
    <row r="20697" ht="25" customHeight="1"/>
    <row r="20698" ht="25" customHeight="1"/>
    <row r="20699" ht="25" customHeight="1"/>
    <row r="20700" ht="25" customHeight="1"/>
    <row r="20701" ht="25" customHeight="1"/>
    <row r="20702" ht="25" customHeight="1"/>
    <row r="20703" ht="25" customHeight="1"/>
    <row r="20704" ht="25" customHeight="1"/>
    <row r="20705" ht="25" customHeight="1"/>
    <row r="20706" ht="25" customHeight="1"/>
    <row r="20707" ht="25" customHeight="1"/>
    <row r="20708" ht="25" customHeight="1"/>
    <row r="20709" ht="25" customHeight="1"/>
    <row r="20710" ht="25" customHeight="1"/>
    <row r="20711" ht="25" customHeight="1"/>
    <row r="20712" ht="25" customHeight="1"/>
    <row r="20713" ht="25" customHeight="1"/>
    <row r="20714" ht="25" customHeight="1"/>
    <row r="20715" ht="25" customHeight="1"/>
    <row r="20716" ht="25" customHeight="1"/>
    <row r="20717" ht="25" customHeight="1"/>
    <row r="20718" ht="25" customHeight="1"/>
    <row r="20719" ht="25" customHeight="1"/>
    <row r="20720" ht="25" customHeight="1"/>
    <row r="20721" ht="25" customHeight="1"/>
    <row r="20722" ht="25" customHeight="1"/>
    <row r="20723" ht="25" customHeight="1"/>
    <row r="20724" ht="25" customHeight="1"/>
    <row r="20725" ht="25" customHeight="1"/>
    <row r="20726" ht="25" customHeight="1"/>
    <row r="20727" ht="25" customHeight="1"/>
    <row r="20728" ht="25" customHeight="1"/>
    <row r="20729" ht="25" customHeight="1"/>
    <row r="20730" ht="25" customHeight="1"/>
    <row r="20731" ht="25" customHeight="1"/>
    <row r="20732" ht="25" customHeight="1"/>
    <row r="20733" ht="25" customHeight="1"/>
    <row r="20734" ht="25" customHeight="1"/>
    <row r="20735" ht="25" customHeight="1"/>
    <row r="20736" ht="25" customHeight="1"/>
    <row r="20737" ht="25" customHeight="1"/>
    <row r="20738" ht="25" customHeight="1"/>
    <row r="20739" ht="25" customHeight="1"/>
    <row r="20740" ht="25" customHeight="1"/>
    <row r="20741" ht="25" customHeight="1"/>
    <row r="20742" ht="25" customHeight="1"/>
    <row r="20743" ht="25" customHeight="1"/>
    <row r="20744" ht="25" customHeight="1"/>
    <row r="20745" ht="25" customHeight="1"/>
    <row r="20746" ht="25" customHeight="1"/>
    <row r="20747" ht="25" customHeight="1"/>
    <row r="20748" ht="25" customHeight="1"/>
    <row r="20749" ht="25" customHeight="1"/>
    <row r="20750" ht="25" customHeight="1"/>
    <row r="20751" ht="25" customHeight="1"/>
    <row r="20752" ht="25" customHeight="1"/>
    <row r="20753" ht="25" customHeight="1"/>
    <row r="20754" ht="25" customHeight="1"/>
    <row r="20755" ht="25" customHeight="1"/>
    <row r="20756" ht="25" customHeight="1"/>
    <row r="20757" ht="25" customHeight="1"/>
    <row r="20758" ht="25" customHeight="1"/>
    <row r="20759" ht="25" customHeight="1"/>
    <row r="20760" ht="25" customHeight="1"/>
    <row r="20761" ht="25" customHeight="1"/>
    <row r="20762" ht="25" customHeight="1"/>
    <row r="20763" ht="25" customHeight="1"/>
    <row r="20764" ht="25" customHeight="1"/>
    <row r="20765" ht="25" customHeight="1"/>
    <row r="20766" ht="25" customHeight="1"/>
    <row r="20767" ht="25" customHeight="1"/>
    <row r="20768" ht="25" customHeight="1"/>
    <row r="20769" ht="25" customHeight="1"/>
    <row r="20770" ht="25" customHeight="1"/>
    <row r="20771" ht="25" customHeight="1"/>
    <row r="20772" ht="25" customHeight="1"/>
    <row r="20773" ht="25" customHeight="1"/>
    <row r="20774" ht="25" customHeight="1"/>
    <row r="20775" ht="25" customHeight="1"/>
    <row r="20776" ht="25" customHeight="1"/>
    <row r="20777" ht="25" customHeight="1"/>
    <row r="20778" ht="25" customHeight="1"/>
    <row r="20779" ht="25" customHeight="1"/>
    <row r="20780" ht="25" customHeight="1"/>
    <row r="20781" ht="25" customHeight="1"/>
    <row r="20782" ht="25" customHeight="1"/>
    <row r="20783" ht="25" customHeight="1"/>
    <row r="20784" ht="25" customHeight="1"/>
    <row r="20785" ht="25" customHeight="1"/>
    <row r="20786" ht="25" customHeight="1"/>
    <row r="20787" ht="25" customHeight="1"/>
    <row r="20788" ht="25" customHeight="1"/>
    <row r="20789" ht="25" customHeight="1"/>
    <row r="20790" ht="25" customHeight="1"/>
    <row r="20791" ht="25" customHeight="1"/>
    <row r="20792" ht="25" customHeight="1"/>
    <row r="20793" ht="25" customHeight="1"/>
    <row r="20794" ht="25" customHeight="1"/>
    <row r="20795" ht="25" customHeight="1"/>
    <row r="20796" ht="25" customHeight="1"/>
    <row r="20797" ht="25" customHeight="1"/>
    <row r="20798" ht="25" customHeight="1"/>
    <row r="20799" ht="25" customHeight="1"/>
    <row r="20800" ht="25" customHeight="1"/>
    <row r="20801" ht="25" customHeight="1"/>
    <row r="20802" ht="25" customHeight="1"/>
    <row r="20803" ht="25" customHeight="1"/>
    <row r="20804" ht="25" customHeight="1"/>
    <row r="20805" ht="25" customHeight="1"/>
    <row r="20806" ht="25" customHeight="1"/>
    <row r="20807" ht="25" customHeight="1"/>
    <row r="20808" ht="25" customHeight="1"/>
    <row r="20809" ht="25" customHeight="1"/>
    <row r="20810" ht="25" customHeight="1"/>
    <row r="20811" ht="25" customHeight="1"/>
    <row r="20812" ht="25" customHeight="1"/>
    <row r="20813" ht="25" customHeight="1"/>
    <row r="20814" ht="25" customHeight="1"/>
    <row r="20815" ht="25" customHeight="1"/>
    <row r="20816" ht="25" customHeight="1"/>
    <row r="20817" ht="25" customHeight="1"/>
    <row r="20818" ht="25" customHeight="1"/>
    <row r="20819" ht="25" customHeight="1"/>
    <row r="20820" ht="25" customHeight="1"/>
    <row r="20821" ht="25" customHeight="1"/>
    <row r="20822" ht="25" customHeight="1"/>
    <row r="20823" ht="25" customHeight="1"/>
    <row r="20824" ht="25" customHeight="1"/>
    <row r="20825" ht="25" customHeight="1"/>
    <row r="20826" ht="25" customHeight="1"/>
    <row r="20827" ht="25" customHeight="1"/>
    <row r="20828" ht="25" customHeight="1"/>
    <row r="20829" ht="25" customHeight="1"/>
    <row r="20830" ht="25" customHeight="1"/>
    <row r="20831" ht="25" customHeight="1"/>
    <row r="20832" ht="25" customHeight="1"/>
    <row r="20833" ht="25" customHeight="1"/>
    <row r="20834" ht="25" customHeight="1"/>
    <row r="20835" ht="25" customHeight="1"/>
    <row r="20836" ht="25" customHeight="1"/>
    <row r="20837" ht="25" customHeight="1"/>
    <row r="20838" ht="25" customHeight="1"/>
    <row r="20839" ht="25" customHeight="1"/>
    <row r="20840" ht="25" customHeight="1"/>
    <row r="20841" ht="25" customHeight="1"/>
    <row r="20842" ht="25" customHeight="1"/>
    <row r="20843" ht="25" customHeight="1"/>
    <row r="20844" ht="25" customHeight="1"/>
    <row r="20845" ht="25" customHeight="1"/>
    <row r="20846" ht="25" customHeight="1"/>
    <row r="20847" ht="25" customHeight="1"/>
    <row r="20848" ht="25" customHeight="1"/>
    <row r="20849" ht="25" customHeight="1"/>
    <row r="20850" ht="25" customHeight="1"/>
    <row r="20851" ht="25" customHeight="1"/>
    <row r="20852" ht="25" customHeight="1"/>
    <row r="20853" ht="25" customHeight="1"/>
    <row r="20854" ht="25" customHeight="1"/>
    <row r="20855" ht="25" customHeight="1"/>
    <row r="20856" ht="25" customHeight="1"/>
    <row r="20857" ht="25" customHeight="1"/>
    <row r="20858" ht="25" customHeight="1"/>
    <row r="20859" ht="25" customHeight="1"/>
    <row r="20860" ht="25" customHeight="1"/>
    <row r="20861" ht="25" customHeight="1"/>
    <row r="20862" ht="25" customHeight="1"/>
    <row r="20863" ht="25" customHeight="1"/>
    <row r="20864" ht="25" customHeight="1"/>
    <row r="20865" ht="25" customHeight="1"/>
    <row r="20866" ht="25" customHeight="1"/>
    <row r="20867" ht="25" customHeight="1"/>
    <row r="20868" ht="25" customHeight="1"/>
    <row r="20869" ht="25" customHeight="1"/>
    <row r="20870" ht="25" customHeight="1"/>
    <row r="20871" ht="25" customHeight="1"/>
    <row r="20872" ht="25" customHeight="1"/>
    <row r="20873" ht="25" customHeight="1"/>
    <row r="20874" ht="25" customHeight="1"/>
    <row r="20875" ht="25" customHeight="1"/>
    <row r="20876" ht="25" customHeight="1"/>
    <row r="20877" ht="25" customHeight="1"/>
    <row r="20878" ht="25" customHeight="1"/>
    <row r="20879" ht="25" customHeight="1"/>
    <row r="20880" ht="25" customHeight="1"/>
    <row r="20881" ht="25" customHeight="1"/>
    <row r="20882" ht="25" customHeight="1"/>
    <row r="20883" ht="25" customHeight="1"/>
    <row r="20884" ht="25" customHeight="1"/>
    <row r="20885" ht="25" customHeight="1"/>
    <row r="20886" ht="25" customHeight="1"/>
    <row r="20887" ht="25" customHeight="1"/>
    <row r="20888" ht="25" customHeight="1"/>
    <row r="20889" ht="25" customHeight="1"/>
    <row r="20890" ht="25" customHeight="1"/>
    <row r="20891" ht="25" customHeight="1"/>
    <row r="20892" ht="25" customHeight="1"/>
    <row r="20893" ht="25" customHeight="1"/>
    <row r="20894" ht="25" customHeight="1"/>
    <row r="20895" ht="25" customHeight="1"/>
    <row r="20896" ht="25" customHeight="1"/>
    <row r="20897" ht="25" customHeight="1"/>
    <row r="20898" ht="25" customHeight="1"/>
    <row r="20899" ht="25" customHeight="1"/>
    <row r="20900" ht="25" customHeight="1"/>
    <row r="20901" ht="25" customHeight="1"/>
    <row r="20902" ht="25" customHeight="1"/>
    <row r="20903" ht="25" customHeight="1"/>
    <row r="20904" ht="25" customHeight="1"/>
    <row r="20905" ht="25" customHeight="1"/>
    <row r="20906" ht="25" customHeight="1"/>
    <row r="20907" ht="25" customHeight="1"/>
    <row r="20908" ht="25" customHeight="1"/>
    <row r="20909" ht="25" customHeight="1"/>
    <row r="20910" ht="25" customHeight="1"/>
    <row r="20911" ht="25" customHeight="1"/>
    <row r="20912" ht="25" customHeight="1"/>
    <row r="20913" ht="25" customHeight="1"/>
    <row r="20914" ht="25" customHeight="1"/>
    <row r="20915" ht="25" customHeight="1"/>
    <row r="20916" ht="25" customHeight="1"/>
    <row r="20917" ht="25" customHeight="1"/>
    <row r="20918" ht="25" customHeight="1"/>
    <row r="20919" ht="25" customHeight="1"/>
    <row r="20920" ht="25" customHeight="1"/>
    <row r="20921" ht="25" customHeight="1"/>
    <row r="20922" ht="25" customHeight="1"/>
    <row r="20923" ht="25" customHeight="1"/>
    <row r="20924" ht="25" customHeight="1"/>
    <row r="20925" ht="25" customHeight="1"/>
    <row r="20926" ht="25" customHeight="1"/>
    <row r="20927" ht="25" customHeight="1"/>
    <row r="20928" ht="25" customHeight="1"/>
    <row r="20929" ht="25" customHeight="1"/>
    <row r="20930" ht="25" customHeight="1"/>
    <row r="20931" ht="25" customHeight="1"/>
    <row r="20932" ht="25" customHeight="1"/>
    <row r="20933" ht="25" customHeight="1"/>
    <row r="20934" ht="25" customHeight="1"/>
    <row r="20935" ht="25" customHeight="1"/>
    <row r="20936" ht="25" customHeight="1"/>
    <row r="20937" ht="25" customHeight="1"/>
    <row r="20938" ht="25" customHeight="1"/>
    <row r="20939" ht="25" customHeight="1"/>
    <row r="20940" ht="25" customHeight="1"/>
    <row r="20941" ht="25" customHeight="1"/>
    <row r="20942" ht="25" customHeight="1"/>
    <row r="20943" ht="25" customHeight="1"/>
    <row r="20944" ht="25" customHeight="1"/>
    <row r="20945" ht="25" customHeight="1"/>
    <row r="20946" ht="25" customHeight="1"/>
    <row r="20947" ht="25" customHeight="1"/>
    <row r="20948" ht="25" customHeight="1"/>
    <row r="20949" ht="25" customHeight="1"/>
    <row r="20950" ht="25" customHeight="1"/>
    <row r="20951" ht="25" customHeight="1"/>
    <row r="20952" ht="25" customHeight="1"/>
    <row r="20953" ht="25" customHeight="1"/>
    <row r="20954" ht="25" customHeight="1"/>
    <row r="20955" ht="25" customHeight="1"/>
    <row r="20956" ht="25" customHeight="1"/>
    <row r="20957" ht="25" customHeight="1"/>
    <row r="20958" ht="25" customHeight="1"/>
    <row r="20959" ht="25" customHeight="1"/>
    <row r="20960" ht="25" customHeight="1"/>
    <row r="20961" ht="25" customHeight="1"/>
    <row r="20962" ht="25" customHeight="1"/>
    <row r="20963" ht="25" customHeight="1"/>
    <row r="20964" ht="25" customHeight="1"/>
    <row r="20965" ht="25" customHeight="1"/>
    <row r="20966" ht="25" customHeight="1"/>
    <row r="20967" ht="25" customHeight="1"/>
    <row r="20968" ht="25" customHeight="1"/>
    <row r="20969" ht="25" customHeight="1"/>
    <row r="20970" ht="25" customHeight="1"/>
    <row r="20971" ht="25" customHeight="1"/>
    <row r="20972" ht="25" customHeight="1"/>
    <row r="20973" ht="25" customHeight="1"/>
    <row r="20974" ht="25" customHeight="1"/>
    <row r="20975" ht="25" customHeight="1"/>
    <row r="20976" ht="25" customHeight="1"/>
    <row r="20977" ht="25" customHeight="1"/>
    <row r="20978" ht="25" customHeight="1"/>
    <row r="20979" ht="25" customHeight="1"/>
    <row r="20980" ht="25" customHeight="1"/>
    <row r="20981" ht="25" customHeight="1"/>
    <row r="20982" ht="25" customHeight="1"/>
    <row r="20983" ht="25" customHeight="1"/>
    <row r="20984" ht="25" customHeight="1"/>
    <row r="20985" ht="25" customHeight="1"/>
    <row r="20986" ht="25" customHeight="1"/>
    <row r="20987" ht="25" customHeight="1"/>
    <row r="20988" ht="25" customHeight="1"/>
    <row r="20989" ht="25" customHeight="1"/>
    <row r="20990" ht="25" customHeight="1"/>
    <row r="20991" ht="25" customHeight="1"/>
    <row r="20992" ht="25" customHeight="1"/>
    <row r="20993" ht="25" customHeight="1"/>
    <row r="20994" ht="25" customHeight="1"/>
    <row r="20995" ht="25" customHeight="1"/>
    <row r="20996" ht="25" customHeight="1"/>
    <row r="20997" ht="25" customHeight="1"/>
    <row r="20998" ht="25" customHeight="1"/>
    <row r="20999" ht="25" customHeight="1"/>
    <row r="21000" ht="25" customHeight="1"/>
    <row r="21001" ht="25" customHeight="1"/>
    <row r="21002" ht="25" customHeight="1"/>
    <row r="21003" ht="25" customHeight="1"/>
    <row r="21004" ht="25" customHeight="1"/>
    <row r="21005" ht="25" customHeight="1"/>
    <row r="21006" ht="25" customHeight="1"/>
    <row r="21007" ht="25" customHeight="1"/>
    <row r="21008" ht="25" customHeight="1"/>
    <row r="21009" ht="25" customHeight="1"/>
    <row r="21010" ht="25" customHeight="1"/>
    <row r="21011" ht="25" customHeight="1"/>
    <row r="21012" ht="25" customHeight="1"/>
    <row r="21013" ht="25" customHeight="1"/>
    <row r="21014" ht="25" customHeight="1"/>
    <row r="21015" ht="25" customHeight="1"/>
    <row r="21016" ht="25" customHeight="1"/>
    <row r="21017" ht="25" customHeight="1"/>
    <row r="21018" ht="25" customHeight="1"/>
    <row r="21019" ht="25" customHeight="1"/>
    <row r="21020" ht="25" customHeight="1"/>
    <row r="21021" ht="25" customHeight="1"/>
    <row r="21022" ht="25" customHeight="1"/>
    <row r="21023" ht="25" customHeight="1"/>
    <row r="21024" ht="25" customHeight="1"/>
    <row r="21025" ht="25" customHeight="1"/>
    <row r="21026" ht="25" customHeight="1"/>
    <row r="21027" ht="25" customHeight="1"/>
    <row r="21028" ht="25" customHeight="1"/>
    <row r="21029" ht="25" customHeight="1"/>
    <row r="21030" ht="25" customHeight="1"/>
    <row r="21031" ht="25" customHeight="1"/>
    <row r="21032" ht="25" customHeight="1"/>
    <row r="21033" ht="25" customHeight="1"/>
    <row r="21034" ht="25" customHeight="1"/>
    <row r="21035" ht="25" customHeight="1"/>
    <row r="21036" ht="25" customHeight="1"/>
    <row r="21037" ht="25" customHeight="1"/>
    <row r="21038" ht="25" customHeight="1"/>
    <row r="21039" ht="25" customHeight="1"/>
    <row r="21040" ht="25" customHeight="1"/>
    <row r="21041" ht="25" customHeight="1"/>
    <row r="21042" ht="25" customHeight="1"/>
    <row r="21043" ht="25" customHeight="1"/>
    <row r="21044" ht="25" customHeight="1"/>
    <row r="21045" ht="25" customHeight="1"/>
    <row r="21046" ht="25" customHeight="1"/>
    <row r="21047" ht="25" customHeight="1"/>
    <row r="21048" ht="25" customHeight="1"/>
    <row r="21049" ht="25" customHeight="1"/>
    <row r="21050" ht="25" customHeight="1"/>
    <row r="21051" ht="25" customHeight="1"/>
    <row r="21052" ht="25" customHeight="1"/>
    <row r="21053" ht="25" customHeight="1"/>
    <row r="21054" ht="25" customHeight="1"/>
    <row r="21055" ht="25" customHeight="1"/>
    <row r="21056" ht="25" customHeight="1"/>
    <row r="21057" ht="25" customHeight="1"/>
    <row r="21058" ht="25" customHeight="1"/>
    <row r="21059" ht="25" customHeight="1"/>
    <row r="21060" ht="25" customHeight="1"/>
    <row r="21061" ht="25" customHeight="1"/>
    <row r="21062" ht="25" customHeight="1"/>
    <row r="21063" ht="25" customHeight="1"/>
    <row r="21064" ht="25" customHeight="1"/>
    <row r="21065" ht="25" customHeight="1"/>
    <row r="21066" ht="25" customHeight="1"/>
    <row r="21067" ht="25" customHeight="1"/>
    <row r="21068" ht="25" customHeight="1"/>
    <row r="21069" ht="25" customHeight="1"/>
    <row r="21070" ht="25" customHeight="1"/>
    <row r="21071" ht="25" customHeight="1"/>
    <row r="21072" ht="25" customHeight="1"/>
    <row r="21073" ht="25" customHeight="1"/>
    <row r="21074" ht="25" customHeight="1"/>
    <row r="21075" ht="25" customHeight="1"/>
    <row r="21076" ht="25" customHeight="1"/>
    <row r="21077" ht="25" customHeight="1"/>
    <row r="21078" ht="25" customHeight="1"/>
    <row r="21079" ht="25" customHeight="1"/>
    <row r="21080" ht="25" customHeight="1"/>
    <row r="21081" ht="25" customHeight="1"/>
    <row r="21082" ht="25" customHeight="1"/>
    <row r="21083" ht="25" customHeight="1"/>
    <row r="21084" ht="25" customHeight="1"/>
    <row r="21085" ht="25" customHeight="1"/>
    <row r="21086" ht="25" customHeight="1"/>
    <row r="21087" ht="25" customHeight="1"/>
    <row r="21088" ht="25" customHeight="1"/>
    <row r="21089" ht="25" customHeight="1"/>
    <row r="21090" ht="25" customHeight="1"/>
    <row r="21091" ht="25" customHeight="1"/>
    <row r="21092" ht="25" customHeight="1"/>
    <row r="21093" ht="25" customHeight="1"/>
    <row r="21094" ht="25" customHeight="1"/>
    <row r="21095" ht="25" customHeight="1"/>
    <row r="21096" ht="25" customHeight="1"/>
    <row r="21097" ht="25" customHeight="1"/>
    <row r="21098" ht="25" customHeight="1"/>
    <row r="21099" ht="25" customHeight="1"/>
    <row r="21100" ht="25" customHeight="1"/>
    <row r="21101" ht="25" customHeight="1"/>
    <row r="21102" ht="25" customHeight="1"/>
    <row r="21103" ht="25" customHeight="1"/>
    <row r="21104" ht="25" customHeight="1"/>
    <row r="21105" ht="25" customHeight="1"/>
    <row r="21106" ht="25" customHeight="1"/>
    <row r="21107" ht="25" customHeight="1"/>
    <row r="21108" ht="25" customHeight="1"/>
    <row r="21109" ht="25" customHeight="1"/>
    <row r="21110" ht="25" customHeight="1"/>
    <row r="21111" ht="25" customHeight="1"/>
    <row r="21112" ht="25" customHeight="1"/>
    <row r="21113" ht="25" customHeight="1"/>
    <row r="21114" ht="25" customHeight="1"/>
    <row r="21115" ht="25" customHeight="1"/>
    <row r="21116" ht="25" customHeight="1"/>
    <row r="21117" ht="25" customHeight="1"/>
    <row r="21118" ht="25" customHeight="1"/>
    <row r="21119" ht="25" customHeight="1"/>
    <row r="21120" ht="25" customHeight="1"/>
    <row r="21121" ht="25" customHeight="1"/>
    <row r="21122" ht="25" customHeight="1"/>
    <row r="21123" ht="25" customHeight="1"/>
    <row r="21124" ht="25" customHeight="1"/>
    <row r="21125" ht="25" customHeight="1"/>
    <row r="21126" ht="25" customHeight="1"/>
    <row r="21127" ht="25" customHeight="1"/>
    <row r="21128" ht="25" customHeight="1"/>
    <row r="21129" ht="25" customHeight="1"/>
    <row r="21130" ht="25" customHeight="1"/>
    <row r="21131" ht="25" customHeight="1"/>
    <row r="21132" ht="25" customHeight="1"/>
    <row r="21133" ht="25" customHeight="1"/>
    <row r="21134" ht="25" customHeight="1"/>
    <row r="21135" ht="25" customHeight="1"/>
    <row r="21136" ht="25" customHeight="1"/>
    <row r="21137" ht="25" customHeight="1"/>
    <row r="21138" ht="25" customHeight="1"/>
    <row r="21139" ht="25" customHeight="1"/>
    <row r="21140" ht="25" customHeight="1"/>
    <row r="21141" ht="25" customHeight="1"/>
    <row r="21142" ht="25" customHeight="1"/>
    <row r="21143" ht="25" customHeight="1"/>
    <row r="21144" ht="25" customHeight="1"/>
    <row r="21145" ht="25" customHeight="1"/>
    <row r="21146" ht="25" customHeight="1"/>
    <row r="21147" ht="25" customHeight="1"/>
    <row r="21148" ht="25" customHeight="1"/>
    <row r="21149" ht="25" customHeight="1"/>
    <row r="21150" ht="25" customHeight="1"/>
    <row r="21151" ht="25" customHeight="1"/>
    <row r="21152" ht="25" customHeight="1"/>
    <row r="21153" ht="25" customHeight="1"/>
    <row r="21154" ht="25" customHeight="1"/>
    <row r="21155" ht="25" customHeight="1"/>
    <row r="21156" ht="25" customHeight="1"/>
    <row r="21157" ht="25" customHeight="1"/>
    <row r="21158" ht="25" customHeight="1"/>
    <row r="21159" ht="25" customHeight="1"/>
    <row r="21160" ht="25" customHeight="1"/>
    <row r="21161" ht="25" customHeight="1"/>
    <row r="21162" ht="25" customHeight="1"/>
    <row r="21163" ht="25" customHeight="1"/>
    <row r="21164" ht="25" customHeight="1"/>
    <row r="21165" ht="25" customHeight="1"/>
    <row r="21166" ht="25" customHeight="1"/>
    <row r="21167" ht="25" customHeight="1"/>
    <row r="21168" ht="25" customHeight="1"/>
    <row r="21169" ht="25" customHeight="1"/>
    <row r="21170" ht="25" customHeight="1"/>
    <row r="21171" ht="25" customHeight="1"/>
    <row r="21172" ht="25" customHeight="1"/>
    <row r="21173" ht="25" customHeight="1"/>
    <row r="21174" ht="25" customHeight="1"/>
    <row r="21175" ht="25" customHeight="1"/>
    <row r="21176" ht="25" customHeight="1"/>
    <row r="21177" ht="25" customHeight="1"/>
    <row r="21178" ht="25" customHeight="1"/>
    <row r="21179" ht="25" customHeight="1"/>
    <row r="21180" ht="25" customHeight="1"/>
    <row r="21181" ht="25" customHeight="1"/>
    <row r="21182" ht="25" customHeight="1"/>
    <row r="21183" ht="25" customHeight="1"/>
    <row r="21184" ht="25" customHeight="1"/>
    <row r="21185" ht="25" customHeight="1"/>
    <row r="21186" ht="25" customHeight="1"/>
    <row r="21187" ht="25" customHeight="1"/>
    <row r="21188" ht="25" customHeight="1"/>
    <row r="21189" ht="25" customHeight="1"/>
    <row r="21190" ht="25" customHeight="1"/>
    <row r="21191" ht="25" customHeight="1"/>
    <row r="21192" ht="25" customHeight="1"/>
    <row r="21193" ht="25" customHeight="1"/>
    <row r="21194" ht="25" customHeight="1"/>
    <row r="21195" ht="25" customHeight="1"/>
    <row r="21196" ht="25" customHeight="1"/>
    <row r="21197" ht="25" customHeight="1"/>
    <row r="21198" ht="25" customHeight="1"/>
    <row r="21199" ht="25" customHeight="1"/>
    <row r="21200" ht="25" customHeight="1"/>
    <row r="21201" ht="25" customHeight="1"/>
    <row r="21202" ht="25" customHeight="1"/>
    <row r="21203" ht="25" customHeight="1"/>
    <row r="21204" ht="25" customHeight="1"/>
    <row r="21205" ht="25" customHeight="1"/>
    <row r="21206" ht="25" customHeight="1"/>
    <row r="21207" ht="25" customHeight="1"/>
    <row r="21208" ht="25" customHeight="1"/>
    <row r="21209" ht="25" customHeight="1"/>
    <row r="21210" ht="25" customHeight="1"/>
    <row r="21211" ht="25" customHeight="1"/>
    <row r="21212" ht="25" customHeight="1"/>
    <row r="21213" ht="25" customHeight="1"/>
    <row r="21214" ht="25" customHeight="1"/>
    <row r="21215" ht="25" customHeight="1"/>
    <row r="21216" ht="25" customHeight="1"/>
    <row r="21217" ht="25" customHeight="1"/>
    <row r="21218" ht="25" customHeight="1"/>
    <row r="21219" ht="25" customHeight="1"/>
    <row r="21220" ht="25" customHeight="1"/>
    <row r="21221" ht="25" customHeight="1"/>
    <row r="21222" ht="25" customHeight="1"/>
    <row r="21223" ht="25" customHeight="1"/>
    <row r="21224" ht="25" customHeight="1"/>
    <row r="21225" ht="25" customHeight="1"/>
    <row r="21226" ht="25" customHeight="1"/>
    <row r="21227" ht="25" customHeight="1"/>
    <row r="21228" ht="25" customHeight="1"/>
    <row r="21229" ht="25" customHeight="1"/>
    <row r="21230" ht="25" customHeight="1"/>
    <row r="21231" ht="25" customHeight="1"/>
    <row r="21232" ht="25" customHeight="1"/>
    <row r="21233" ht="25" customHeight="1"/>
    <row r="21234" ht="25" customHeight="1"/>
    <row r="21235" ht="25" customHeight="1"/>
    <row r="21236" ht="25" customHeight="1"/>
    <row r="21237" ht="25" customHeight="1"/>
    <row r="21238" ht="25" customHeight="1"/>
    <row r="21239" ht="25" customHeight="1"/>
    <row r="21240" ht="25" customHeight="1"/>
    <row r="21241" ht="25" customHeight="1"/>
    <row r="21242" ht="25" customHeight="1"/>
    <row r="21243" ht="25" customHeight="1"/>
    <row r="21244" ht="25" customHeight="1"/>
    <row r="21245" ht="25" customHeight="1"/>
    <row r="21246" ht="25" customHeight="1"/>
    <row r="21247" ht="25" customHeight="1"/>
    <row r="21248" ht="25" customHeight="1"/>
    <row r="21249" ht="25" customHeight="1"/>
    <row r="21250" ht="25" customHeight="1"/>
    <row r="21251" ht="25" customHeight="1"/>
    <row r="21252" ht="25" customHeight="1"/>
    <row r="21253" ht="25" customHeight="1"/>
    <row r="21254" ht="25" customHeight="1"/>
    <row r="21255" ht="25" customHeight="1"/>
    <row r="21256" ht="25" customHeight="1"/>
    <row r="21257" ht="25" customHeight="1"/>
    <row r="21258" ht="25" customHeight="1"/>
    <row r="21259" ht="25" customHeight="1"/>
    <row r="21260" ht="25" customHeight="1"/>
    <row r="21261" ht="25" customHeight="1"/>
    <row r="21262" ht="25" customHeight="1"/>
    <row r="21263" ht="25" customHeight="1"/>
    <row r="21264" ht="25" customHeight="1"/>
    <row r="21265" ht="25" customHeight="1"/>
    <row r="21266" ht="25" customHeight="1"/>
    <row r="21267" ht="25" customHeight="1"/>
    <row r="21268" ht="25" customHeight="1"/>
    <row r="21269" ht="25" customHeight="1"/>
    <row r="21270" ht="25" customHeight="1"/>
    <row r="21271" ht="25" customHeight="1"/>
    <row r="21272" ht="25" customHeight="1"/>
    <row r="21273" ht="25" customHeight="1"/>
    <row r="21274" ht="25" customHeight="1"/>
    <row r="21275" ht="25" customHeight="1"/>
    <row r="21276" ht="25" customHeight="1"/>
    <row r="21277" ht="25" customHeight="1"/>
    <row r="21278" ht="25" customHeight="1"/>
    <row r="21279" ht="25" customHeight="1"/>
    <row r="21280" ht="25" customHeight="1"/>
    <row r="21281" ht="25" customHeight="1"/>
    <row r="21282" ht="25" customHeight="1"/>
    <row r="21283" ht="25" customHeight="1"/>
    <row r="21284" ht="25" customHeight="1"/>
    <row r="21285" ht="25" customHeight="1"/>
    <row r="21286" ht="25" customHeight="1"/>
    <row r="21287" ht="25" customHeight="1"/>
    <row r="21288" ht="25" customHeight="1"/>
    <row r="21289" ht="25" customHeight="1"/>
    <row r="21290" ht="25" customHeight="1"/>
    <row r="21291" ht="25" customHeight="1"/>
    <row r="21292" ht="25" customHeight="1"/>
    <row r="21293" ht="25" customHeight="1"/>
    <row r="21294" ht="25" customHeight="1"/>
    <row r="21295" ht="25" customHeight="1"/>
    <row r="21296" ht="25" customHeight="1"/>
    <row r="21297" ht="25" customHeight="1"/>
    <row r="21298" ht="25" customHeight="1"/>
    <row r="21299" ht="25" customHeight="1"/>
    <row r="21300" ht="25" customHeight="1"/>
    <row r="21301" ht="25" customHeight="1"/>
    <row r="21302" ht="25" customHeight="1"/>
    <row r="21303" ht="25" customHeight="1"/>
    <row r="21304" ht="25" customHeight="1"/>
    <row r="21305" ht="25" customHeight="1"/>
    <row r="21306" ht="25" customHeight="1"/>
    <row r="21307" ht="25" customHeight="1"/>
    <row r="21308" ht="25" customHeight="1"/>
    <row r="21309" ht="25" customHeight="1"/>
    <row r="21310" ht="25" customHeight="1"/>
    <row r="21311" ht="25" customHeight="1"/>
    <row r="21312" ht="25" customHeight="1"/>
    <row r="21313" ht="25" customHeight="1"/>
    <row r="21314" ht="25" customHeight="1"/>
    <row r="21315" ht="25" customHeight="1"/>
    <row r="21316" ht="25" customHeight="1"/>
    <row r="21317" ht="25" customHeight="1"/>
    <row r="21318" ht="25" customHeight="1"/>
    <row r="21319" ht="25" customHeight="1"/>
    <row r="21320" ht="25" customHeight="1"/>
    <row r="21321" ht="25" customHeight="1"/>
    <row r="21322" ht="25" customHeight="1"/>
    <row r="21323" ht="25" customHeight="1"/>
    <row r="21324" ht="25" customHeight="1"/>
    <row r="21325" ht="25" customHeight="1"/>
    <row r="21326" ht="25" customHeight="1"/>
    <row r="21327" ht="25" customHeight="1"/>
    <row r="21328" ht="25" customHeight="1"/>
    <row r="21329" ht="25" customHeight="1"/>
    <row r="21330" ht="25" customHeight="1"/>
    <row r="21331" ht="25" customHeight="1"/>
    <row r="21332" ht="25" customHeight="1"/>
    <row r="21333" ht="25" customHeight="1"/>
    <row r="21334" ht="25" customHeight="1"/>
    <row r="21335" ht="25" customHeight="1"/>
    <row r="21336" ht="25" customHeight="1"/>
    <row r="21337" ht="25" customHeight="1"/>
    <row r="21338" ht="25" customHeight="1"/>
    <row r="21339" ht="25" customHeight="1"/>
    <row r="21340" ht="25" customHeight="1"/>
    <row r="21341" ht="25" customHeight="1"/>
    <row r="21342" ht="25" customHeight="1"/>
    <row r="21343" ht="25" customHeight="1"/>
    <row r="21344" ht="25" customHeight="1"/>
    <row r="21345" ht="25" customHeight="1"/>
    <row r="21346" ht="25" customHeight="1"/>
    <row r="21347" ht="25" customHeight="1"/>
    <row r="21348" ht="25" customHeight="1"/>
    <row r="21349" ht="25" customHeight="1"/>
    <row r="21350" ht="25" customHeight="1"/>
    <row r="21351" ht="25" customHeight="1"/>
    <row r="21352" ht="25" customHeight="1"/>
    <row r="21353" ht="25" customHeight="1"/>
    <row r="21354" ht="25" customHeight="1"/>
    <row r="21355" ht="25" customHeight="1"/>
    <row r="21356" ht="25" customHeight="1"/>
    <row r="21357" ht="25" customHeight="1"/>
    <row r="21358" ht="25" customHeight="1"/>
    <row r="21359" ht="25" customHeight="1"/>
    <row r="21360" ht="25" customHeight="1"/>
    <row r="21361" ht="25" customHeight="1"/>
    <row r="21362" ht="25" customHeight="1"/>
    <row r="21363" ht="25" customHeight="1"/>
    <row r="21364" ht="25" customHeight="1"/>
    <row r="21365" ht="25" customHeight="1"/>
    <row r="21366" ht="25" customHeight="1"/>
    <row r="21367" ht="25" customHeight="1"/>
    <row r="21368" ht="25" customHeight="1"/>
    <row r="21369" ht="25" customHeight="1"/>
    <row r="21370" ht="25" customHeight="1"/>
    <row r="21371" ht="25" customHeight="1"/>
    <row r="21372" ht="25" customHeight="1"/>
    <row r="21373" ht="25" customHeight="1"/>
    <row r="21374" ht="25" customHeight="1"/>
    <row r="21375" ht="25" customHeight="1"/>
    <row r="21376" ht="25" customHeight="1"/>
    <row r="21377" ht="25" customHeight="1"/>
    <row r="21378" ht="25" customHeight="1"/>
    <row r="21379" ht="25" customHeight="1"/>
    <row r="21380" ht="25" customHeight="1"/>
    <row r="21381" ht="25" customHeight="1"/>
    <row r="21382" ht="25" customHeight="1"/>
    <row r="21383" ht="25" customHeight="1"/>
    <row r="21384" ht="25" customHeight="1"/>
    <row r="21385" ht="25" customHeight="1"/>
    <row r="21386" ht="25" customHeight="1"/>
    <row r="21387" ht="25" customHeight="1"/>
    <row r="21388" ht="25" customHeight="1"/>
    <row r="21389" ht="25" customHeight="1"/>
    <row r="21390" ht="25" customHeight="1"/>
    <row r="21391" ht="25" customHeight="1"/>
    <row r="21392" ht="25" customHeight="1"/>
    <row r="21393" ht="25" customHeight="1"/>
    <row r="21394" ht="25" customHeight="1"/>
    <row r="21395" ht="25" customHeight="1"/>
    <row r="21396" ht="25" customHeight="1"/>
    <row r="21397" ht="25" customHeight="1"/>
    <row r="21398" ht="25" customHeight="1"/>
    <row r="21399" ht="25" customHeight="1"/>
    <row r="21400" ht="25" customHeight="1"/>
    <row r="21401" ht="25" customHeight="1"/>
    <row r="21402" ht="25" customHeight="1"/>
    <row r="21403" ht="25" customHeight="1"/>
    <row r="21404" ht="25" customHeight="1"/>
    <row r="21405" ht="25" customHeight="1"/>
    <row r="21406" ht="25" customHeight="1"/>
    <row r="21407" ht="25" customHeight="1"/>
    <row r="21408" ht="25" customHeight="1"/>
    <row r="21409" ht="25" customHeight="1"/>
    <row r="21410" ht="25" customHeight="1"/>
    <row r="21411" ht="25" customHeight="1"/>
    <row r="21412" ht="25" customHeight="1"/>
    <row r="21413" ht="25" customHeight="1"/>
    <row r="21414" ht="25" customHeight="1"/>
    <row r="21415" ht="25" customHeight="1"/>
    <row r="21416" ht="25" customHeight="1"/>
    <row r="21417" ht="25" customHeight="1"/>
    <row r="21418" ht="25" customHeight="1"/>
    <row r="21419" ht="25" customHeight="1"/>
    <row r="21420" ht="25" customHeight="1"/>
    <row r="21421" ht="25" customHeight="1"/>
    <row r="21422" ht="25" customHeight="1"/>
    <row r="21423" ht="25" customHeight="1"/>
    <row r="21424" ht="25" customHeight="1"/>
    <row r="21425" ht="25" customHeight="1"/>
    <row r="21426" ht="25" customHeight="1"/>
    <row r="21427" ht="25" customHeight="1"/>
    <row r="21428" ht="25" customHeight="1"/>
    <row r="21429" ht="25" customHeight="1"/>
    <row r="21430" ht="25" customHeight="1"/>
    <row r="21431" ht="25" customHeight="1"/>
    <row r="21432" ht="25" customHeight="1"/>
    <row r="21433" ht="25" customHeight="1"/>
    <row r="21434" ht="25" customHeight="1"/>
    <row r="21435" ht="25" customHeight="1"/>
    <row r="21436" ht="25" customHeight="1"/>
    <row r="21437" ht="25" customHeight="1"/>
    <row r="21438" ht="25" customHeight="1"/>
    <row r="21439" ht="25" customHeight="1"/>
    <row r="21440" ht="25" customHeight="1"/>
    <row r="21441" ht="25" customHeight="1"/>
    <row r="21442" ht="25" customHeight="1"/>
    <row r="21443" ht="25" customHeight="1"/>
    <row r="21444" ht="25" customHeight="1"/>
    <row r="21445" ht="25" customHeight="1"/>
    <row r="21446" ht="25" customHeight="1"/>
    <row r="21447" ht="25" customHeight="1"/>
    <row r="21448" ht="25" customHeight="1"/>
    <row r="21449" ht="25" customHeight="1"/>
    <row r="21450" ht="25" customHeight="1"/>
    <row r="21451" ht="25" customHeight="1"/>
    <row r="21452" ht="25" customHeight="1"/>
    <row r="21453" ht="25" customHeight="1"/>
    <row r="21454" ht="25" customHeight="1"/>
    <row r="21455" ht="25" customHeight="1"/>
    <row r="21456" ht="25" customHeight="1"/>
    <row r="21457" ht="25" customHeight="1"/>
    <row r="21458" ht="25" customHeight="1"/>
    <row r="21459" ht="25" customHeight="1"/>
    <row r="21460" ht="25" customHeight="1"/>
    <row r="21461" ht="25" customHeight="1"/>
    <row r="21462" ht="25" customHeight="1"/>
    <row r="21463" ht="25" customHeight="1"/>
    <row r="21464" ht="25" customHeight="1"/>
    <row r="21465" ht="25" customHeight="1"/>
    <row r="21466" ht="25" customHeight="1"/>
    <row r="21467" ht="25" customHeight="1"/>
    <row r="21468" ht="25" customHeight="1"/>
    <row r="21469" ht="25" customHeight="1"/>
    <row r="21470" ht="25" customHeight="1"/>
    <row r="21471" ht="25" customHeight="1"/>
    <row r="21472" ht="25" customHeight="1"/>
    <row r="21473" ht="25" customHeight="1"/>
    <row r="21474" ht="25" customHeight="1"/>
    <row r="21475" ht="25" customHeight="1"/>
    <row r="21476" ht="25" customHeight="1"/>
    <row r="21477" ht="25" customHeight="1"/>
    <row r="21478" ht="25" customHeight="1"/>
    <row r="21479" ht="25" customHeight="1"/>
    <row r="21480" ht="25" customHeight="1"/>
    <row r="21481" ht="25" customHeight="1"/>
    <row r="21482" ht="25" customHeight="1"/>
    <row r="21483" ht="25" customHeight="1"/>
    <row r="21484" ht="25" customHeight="1"/>
    <row r="21485" ht="25" customHeight="1"/>
    <row r="21486" ht="25" customHeight="1"/>
    <row r="21487" ht="25" customHeight="1"/>
    <row r="21488" ht="25" customHeight="1"/>
    <row r="21489" ht="25" customHeight="1"/>
    <row r="21490" ht="25" customHeight="1"/>
    <row r="21491" ht="25" customHeight="1"/>
    <row r="21492" ht="25" customHeight="1"/>
    <row r="21493" ht="25" customHeight="1"/>
    <row r="21494" ht="25" customHeight="1"/>
    <row r="21495" ht="25" customHeight="1"/>
    <row r="21496" ht="25" customHeight="1"/>
    <row r="21497" ht="25" customHeight="1"/>
    <row r="21498" ht="25" customHeight="1"/>
    <row r="21499" ht="25" customHeight="1"/>
    <row r="21500" ht="25" customHeight="1"/>
    <row r="21501" ht="25" customHeight="1"/>
    <row r="21502" ht="25" customHeight="1"/>
    <row r="21503" ht="25" customHeight="1"/>
    <row r="21504" ht="25" customHeight="1"/>
    <row r="21505" ht="25" customHeight="1"/>
    <row r="21506" ht="25" customHeight="1"/>
    <row r="21507" ht="25" customHeight="1"/>
    <row r="21508" ht="25" customHeight="1"/>
    <row r="21509" ht="25" customHeight="1"/>
    <row r="21510" ht="25" customHeight="1"/>
    <row r="21511" ht="25" customHeight="1"/>
    <row r="21512" ht="25" customHeight="1"/>
    <row r="21513" ht="25" customHeight="1"/>
    <row r="21514" ht="25" customHeight="1"/>
    <row r="21515" ht="25" customHeight="1"/>
    <row r="21516" ht="25" customHeight="1"/>
    <row r="21517" ht="25" customHeight="1"/>
    <row r="21518" ht="25" customHeight="1"/>
    <row r="21519" ht="25" customHeight="1"/>
    <row r="21520" ht="25" customHeight="1"/>
    <row r="21521" ht="25" customHeight="1"/>
    <row r="21522" ht="25" customHeight="1"/>
    <row r="21523" ht="25" customHeight="1"/>
    <row r="21524" ht="25" customHeight="1"/>
    <row r="21525" ht="25" customHeight="1"/>
    <row r="21526" ht="25" customHeight="1"/>
    <row r="21527" ht="25" customHeight="1"/>
    <row r="21528" ht="25" customHeight="1"/>
    <row r="21529" ht="25" customHeight="1"/>
    <row r="21530" ht="25" customHeight="1"/>
    <row r="21531" ht="25" customHeight="1"/>
    <row r="21532" ht="25" customHeight="1"/>
    <row r="21533" ht="25" customHeight="1"/>
    <row r="21534" ht="25" customHeight="1"/>
    <row r="21535" ht="25" customHeight="1"/>
    <row r="21536" ht="25" customHeight="1"/>
    <row r="21537" ht="25" customHeight="1"/>
    <row r="21538" ht="25" customHeight="1"/>
    <row r="21539" ht="25" customHeight="1"/>
    <row r="21540" ht="25" customHeight="1"/>
    <row r="21541" ht="25" customHeight="1"/>
    <row r="21542" ht="25" customHeight="1"/>
    <row r="21543" ht="25" customHeight="1"/>
    <row r="21544" ht="25" customHeight="1"/>
    <row r="21545" ht="25" customHeight="1"/>
    <row r="21546" ht="25" customHeight="1"/>
    <row r="21547" ht="25" customHeight="1"/>
    <row r="21548" ht="25" customHeight="1"/>
    <row r="21549" ht="25" customHeight="1"/>
    <row r="21550" ht="25" customHeight="1"/>
    <row r="21551" ht="25" customHeight="1"/>
    <row r="21552" ht="25" customHeight="1"/>
    <row r="21553" ht="25" customHeight="1"/>
    <row r="21554" ht="25" customHeight="1"/>
    <row r="21555" ht="25" customHeight="1"/>
    <row r="21556" ht="25" customHeight="1"/>
    <row r="21557" ht="25" customHeight="1"/>
    <row r="21558" ht="25" customHeight="1"/>
    <row r="21559" ht="25" customHeight="1"/>
    <row r="21560" ht="25" customHeight="1"/>
    <row r="21561" ht="25" customHeight="1"/>
    <row r="21562" ht="25" customHeight="1"/>
    <row r="21563" ht="25" customHeight="1"/>
    <row r="21564" ht="25" customHeight="1"/>
    <row r="21565" ht="25" customHeight="1"/>
    <row r="21566" ht="25" customHeight="1"/>
    <row r="21567" ht="25" customHeight="1"/>
    <row r="21568" ht="25" customHeight="1"/>
    <row r="21569" ht="25" customHeight="1"/>
    <row r="21570" ht="25" customHeight="1"/>
    <row r="21571" ht="25" customHeight="1"/>
    <row r="21572" ht="25" customHeight="1"/>
    <row r="21573" ht="25" customHeight="1"/>
    <row r="21574" ht="25" customHeight="1"/>
    <row r="21575" ht="25" customHeight="1"/>
    <row r="21576" ht="25" customHeight="1"/>
    <row r="21577" ht="25" customHeight="1"/>
    <row r="21578" ht="25" customHeight="1"/>
    <row r="21579" ht="25" customHeight="1"/>
    <row r="21580" ht="25" customHeight="1"/>
    <row r="21581" ht="25" customHeight="1"/>
    <row r="21582" ht="25" customHeight="1"/>
    <row r="21583" ht="25" customHeight="1"/>
    <row r="21584" ht="25" customHeight="1"/>
    <row r="21585" ht="25" customHeight="1"/>
    <row r="21586" ht="25" customHeight="1"/>
    <row r="21587" ht="25" customHeight="1"/>
    <row r="21588" ht="25" customHeight="1"/>
    <row r="21589" ht="25" customHeight="1"/>
    <row r="21590" ht="25" customHeight="1"/>
    <row r="21591" ht="25" customHeight="1"/>
    <row r="21592" ht="25" customHeight="1"/>
    <row r="21593" ht="25" customHeight="1"/>
    <row r="21594" ht="25" customHeight="1"/>
    <row r="21595" ht="25" customHeight="1"/>
    <row r="21596" ht="25" customHeight="1"/>
    <row r="21597" ht="25" customHeight="1"/>
    <row r="21598" ht="25" customHeight="1"/>
    <row r="21599" ht="25" customHeight="1"/>
    <row r="21600" ht="25" customHeight="1"/>
    <row r="21601" ht="25" customHeight="1"/>
    <row r="21602" ht="25" customHeight="1"/>
    <row r="21603" ht="25" customHeight="1"/>
    <row r="21604" ht="25" customHeight="1"/>
    <row r="21605" ht="25" customHeight="1"/>
    <row r="21606" ht="25" customHeight="1"/>
    <row r="21607" ht="25" customHeight="1"/>
    <row r="21608" ht="25" customHeight="1"/>
    <row r="21609" ht="25" customHeight="1"/>
    <row r="21610" ht="25" customHeight="1"/>
    <row r="21611" ht="25" customHeight="1"/>
    <row r="21612" ht="25" customHeight="1"/>
    <row r="21613" ht="25" customHeight="1"/>
    <row r="21614" ht="25" customHeight="1"/>
    <row r="21615" ht="25" customHeight="1"/>
    <row r="21616" ht="25" customHeight="1"/>
    <row r="21617" ht="25" customHeight="1"/>
    <row r="21618" ht="25" customHeight="1"/>
    <row r="21619" ht="25" customHeight="1"/>
    <row r="21620" ht="25" customHeight="1"/>
    <row r="21621" ht="25" customHeight="1"/>
    <row r="21622" ht="25" customHeight="1"/>
    <row r="21623" ht="25" customHeight="1"/>
    <row r="21624" ht="25" customHeight="1"/>
    <row r="21625" ht="25" customHeight="1"/>
    <row r="21626" ht="25" customHeight="1"/>
    <row r="21627" ht="25" customHeight="1"/>
    <row r="21628" ht="25" customHeight="1"/>
    <row r="21629" ht="25" customHeight="1"/>
    <row r="21630" ht="25" customHeight="1"/>
    <row r="21631" ht="25" customHeight="1"/>
    <row r="21632" ht="25" customHeight="1"/>
    <row r="21633" ht="25" customHeight="1"/>
    <row r="21634" ht="25" customHeight="1"/>
    <row r="21635" ht="25" customHeight="1"/>
    <row r="21636" ht="25" customHeight="1"/>
    <row r="21637" ht="25" customHeight="1"/>
    <row r="21638" ht="25" customHeight="1"/>
    <row r="21639" ht="25" customHeight="1"/>
    <row r="21640" ht="25" customHeight="1"/>
    <row r="21641" ht="25" customHeight="1"/>
    <row r="21642" ht="25" customHeight="1"/>
    <row r="21643" ht="25" customHeight="1"/>
    <row r="21644" ht="25" customHeight="1"/>
    <row r="21645" ht="25" customHeight="1"/>
    <row r="21646" ht="25" customHeight="1"/>
    <row r="21647" ht="25" customHeight="1"/>
    <row r="21648" ht="25" customHeight="1"/>
    <row r="21649" ht="25" customHeight="1"/>
    <row r="21650" ht="25" customHeight="1"/>
    <row r="21651" ht="25" customHeight="1"/>
    <row r="21652" ht="25" customHeight="1"/>
    <row r="21653" ht="25" customHeight="1"/>
    <row r="21654" ht="25" customHeight="1"/>
    <row r="21655" ht="25" customHeight="1"/>
    <row r="21656" ht="25" customHeight="1"/>
    <row r="21657" ht="25" customHeight="1"/>
    <row r="21658" ht="25" customHeight="1"/>
    <row r="21659" ht="25" customHeight="1"/>
    <row r="21660" ht="25" customHeight="1"/>
    <row r="21661" ht="25" customHeight="1"/>
    <row r="21662" ht="25" customHeight="1"/>
    <row r="21663" ht="25" customHeight="1"/>
    <row r="21664" ht="25" customHeight="1"/>
    <row r="21665" ht="25" customHeight="1"/>
    <row r="21666" ht="25" customHeight="1"/>
    <row r="21667" ht="25" customHeight="1"/>
    <row r="21668" ht="25" customHeight="1"/>
    <row r="21669" ht="25" customHeight="1"/>
    <row r="21670" ht="25" customHeight="1"/>
    <row r="21671" ht="25" customHeight="1"/>
    <row r="21672" ht="25" customHeight="1"/>
    <row r="21673" ht="25" customHeight="1"/>
    <row r="21674" ht="25" customHeight="1"/>
    <row r="21675" ht="25" customHeight="1"/>
    <row r="21676" ht="25" customHeight="1"/>
    <row r="21677" ht="25" customHeight="1"/>
    <row r="21678" ht="25" customHeight="1"/>
    <row r="21679" ht="25" customHeight="1"/>
    <row r="21680" ht="25" customHeight="1"/>
    <row r="21681" ht="25" customHeight="1"/>
    <row r="21682" ht="25" customHeight="1"/>
    <row r="21683" ht="25" customHeight="1"/>
    <row r="21684" ht="25" customHeight="1"/>
    <row r="21685" ht="25" customHeight="1"/>
    <row r="21686" ht="25" customHeight="1"/>
    <row r="21687" ht="25" customHeight="1"/>
    <row r="21688" ht="25" customHeight="1"/>
    <row r="21689" ht="25" customHeight="1"/>
    <row r="21690" ht="25" customHeight="1"/>
    <row r="21691" ht="25" customHeight="1"/>
    <row r="21692" ht="25" customHeight="1"/>
    <row r="21693" ht="25" customHeight="1"/>
    <row r="21694" ht="25" customHeight="1"/>
    <row r="21695" ht="25" customHeight="1"/>
    <row r="21696" ht="25" customHeight="1"/>
    <row r="21697" ht="25" customHeight="1"/>
    <row r="21698" ht="25" customHeight="1"/>
    <row r="21699" ht="25" customHeight="1"/>
    <row r="21700" ht="25" customHeight="1"/>
    <row r="21701" ht="25" customHeight="1"/>
    <row r="21702" ht="25" customHeight="1"/>
    <row r="21703" ht="25" customHeight="1"/>
    <row r="21704" ht="25" customHeight="1"/>
    <row r="21705" ht="25" customHeight="1"/>
    <row r="21706" ht="25" customHeight="1"/>
    <row r="21707" ht="25" customHeight="1"/>
    <row r="21708" ht="25" customHeight="1"/>
    <row r="21709" ht="25" customHeight="1"/>
    <row r="21710" ht="25" customHeight="1"/>
    <row r="21711" ht="25" customHeight="1"/>
    <row r="21712" ht="25" customHeight="1"/>
    <row r="21713" ht="25" customHeight="1"/>
    <row r="21714" ht="25" customHeight="1"/>
    <row r="21715" ht="25" customHeight="1"/>
    <row r="21716" ht="25" customHeight="1"/>
    <row r="21717" ht="25" customHeight="1"/>
    <row r="21718" ht="25" customHeight="1"/>
    <row r="21719" ht="25" customHeight="1"/>
    <row r="21720" ht="25" customHeight="1"/>
    <row r="21721" ht="25" customHeight="1"/>
    <row r="21722" ht="25" customHeight="1"/>
    <row r="21723" ht="25" customHeight="1"/>
    <row r="21724" ht="25" customHeight="1"/>
    <row r="21725" ht="25" customHeight="1"/>
    <row r="21726" ht="25" customHeight="1"/>
    <row r="21727" ht="25" customHeight="1"/>
    <row r="21728" ht="25" customHeight="1"/>
    <row r="21729" ht="25" customHeight="1"/>
    <row r="21730" ht="25" customHeight="1"/>
    <row r="21731" ht="25" customHeight="1"/>
    <row r="21732" ht="25" customHeight="1"/>
    <row r="21733" ht="25" customHeight="1"/>
    <row r="21734" ht="25" customHeight="1"/>
    <row r="21735" ht="25" customHeight="1"/>
    <row r="21736" ht="25" customHeight="1"/>
    <row r="21737" ht="25" customHeight="1"/>
    <row r="21738" ht="25" customHeight="1"/>
    <row r="21739" ht="25" customHeight="1"/>
    <row r="21740" ht="25" customHeight="1"/>
    <row r="21741" ht="25" customHeight="1"/>
    <row r="21742" ht="25" customHeight="1"/>
    <row r="21743" ht="25" customHeight="1"/>
    <row r="21744" ht="25" customHeight="1"/>
    <row r="21745" ht="25" customHeight="1"/>
    <row r="21746" ht="25" customHeight="1"/>
    <row r="21747" ht="25" customHeight="1"/>
    <row r="21748" ht="25" customHeight="1"/>
    <row r="21749" ht="25" customHeight="1"/>
    <row r="21750" ht="25" customHeight="1"/>
    <row r="21751" ht="25" customHeight="1"/>
    <row r="21752" ht="25" customHeight="1"/>
    <row r="21753" ht="25" customHeight="1"/>
    <row r="21754" ht="25" customHeight="1"/>
    <row r="21755" ht="25" customHeight="1"/>
    <row r="21756" ht="25" customHeight="1"/>
    <row r="21757" ht="25" customHeight="1"/>
    <row r="21758" ht="25" customHeight="1"/>
    <row r="21759" ht="25" customHeight="1"/>
    <row r="21760" ht="25" customHeight="1"/>
    <row r="21761" ht="25" customHeight="1"/>
    <row r="21762" ht="25" customHeight="1"/>
    <row r="21763" ht="25" customHeight="1"/>
    <row r="21764" ht="25" customHeight="1"/>
    <row r="21765" ht="25" customHeight="1"/>
    <row r="21766" ht="25" customHeight="1"/>
    <row r="21767" ht="25" customHeight="1"/>
    <row r="21768" ht="25" customHeight="1"/>
    <row r="21769" ht="25" customHeight="1"/>
    <row r="21770" ht="25" customHeight="1"/>
    <row r="21771" ht="25" customHeight="1"/>
    <row r="21772" ht="25" customHeight="1"/>
    <row r="21773" ht="25" customHeight="1"/>
    <row r="21774" ht="25" customHeight="1"/>
    <row r="21775" ht="25" customHeight="1"/>
    <row r="21776" ht="25" customHeight="1"/>
    <row r="21777" ht="25" customHeight="1"/>
    <row r="21778" ht="25" customHeight="1"/>
    <row r="21779" ht="25" customHeight="1"/>
    <row r="21780" ht="25" customHeight="1"/>
    <row r="21781" ht="25" customHeight="1"/>
    <row r="21782" ht="25" customHeight="1"/>
    <row r="21783" ht="25" customHeight="1"/>
    <row r="21784" ht="25" customHeight="1"/>
    <row r="21785" ht="25" customHeight="1"/>
    <row r="21786" ht="25" customHeight="1"/>
    <row r="21787" ht="25" customHeight="1"/>
    <row r="21788" ht="25" customHeight="1"/>
    <row r="21789" ht="25" customHeight="1"/>
    <row r="21790" ht="25" customHeight="1"/>
    <row r="21791" ht="25" customHeight="1"/>
    <row r="21792" ht="25" customHeight="1"/>
    <row r="21793" ht="25" customHeight="1"/>
    <row r="21794" ht="25" customHeight="1"/>
    <row r="21795" ht="25" customHeight="1"/>
    <row r="21796" ht="25" customHeight="1"/>
    <row r="21797" ht="25" customHeight="1"/>
    <row r="21798" ht="25" customHeight="1"/>
    <row r="21799" ht="25" customHeight="1"/>
    <row r="21800" ht="25" customHeight="1"/>
    <row r="21801" ht="25" customHeight="1"/>
    <row r="21802" ht="25" customHeight="1"/>
    <row r="21803" ht="25" customHeight="1"/>
    <row r="21804" ht="25" customHeight="1"/>
    <row r="21805" ht="25" customHeight="1"/>
    <row r="21806" ht="25" customHeight="1"/>
    <row r="21807" ht="25" customHeight="1"/>
    <row r="21808" ht="25" customHeight="1"/>
    <row r="21809" ht="25" customHeight="1"/>
    <row r="21810" ht="25" customHeight="1"/>
    <row r="21811" ht="25" customHeight="1"/>
    <row r="21812" ht="25" customHeight="1"/>
    <row r="21813" ht="25" customHeight="1"/>
    <row r="21814" ht="25" customHeight="1"/>
    <row r="21815" ht="25" customHeight="1"/>
    <row r="21816" ht="25" customHeight="1"/>
    <row r="21817" ht="25" customHeight="1"/>
    <row r="21818" ht="25" customHeight="1"/>
    <row r="21819" ht="25" customHeight="1"/>
    <row r="21820" ht="25" customHeight="1"/>
    <row r="21821" ht="25" customHeight="1"/>
    <row r="21822" ht="25" customHeight="1"/>
    <row r="21823" ht="25" customHeight="1"/>
    <row r="21824" ht="25" customHeight="1"/>
    <row r="21825" ht="25" customHeight="1"/>
    <row r="21826" ht="25" customHeight="1"/>
    <row r="21827" ht="25" customHeight="1"/>
    <row r="21828" ht="25" customHeight="1"/>
    <row r="21829" ht="25" customHeight="1"/>
    <row r="21830" ht="25" customHeight="1"/>
    <row r="21831" ht="25" customHeight="1"/>
    <row r="21832" ht="25" customHeight="1"/>
    <row r="21833" ht="25" customHeight="1"/>
    <row r="21834" ht="25" customHeight="1"/>
    <row r="21835" ht="25" customHeight="1"/>
    <row r="21836" ht="25" customHeight="1"/>
    <row r="21837" ht="25" customHeight="1"/>
    <row r="21838" ht="25" customHeight="1"/>
    <row r="21839" ht="25" customHeight="1"/>
    <row r="21840" ht="25" customHeight="1"/>
    <row r="21841" ht="25" customHeight="1"/>
    <row r="21842" ht="25" customHeight="1"/>
    <row r="21843" ht="25" customHeight="1"/>
    <row r="21844" ht="25" customHeight="1"/>
    <row r="21845" ht="25" customHeight="1"/>
    <row r="21846" ht="25" customHeight="1"/>
    <row r="21847" ht="25" customHeight="1"/>
    <row r="21848" ht="25" customHeight="1"/>
    <row r="21849" ht="25" customHeight="1"/>
    <row r="21850" ht="25" customHeight="1"/>
    <row r="21851" ht="25" customHeight="1"/>
    <row r="21852" ht="25" customHeight="1"/>
    <row r="21853" ht="25" customHeight="1"/>
    <row r="21854" ht="25" customHeight="1"/>
    <row r="21855" ht="25" customHeight="1"/>
    <row r="21856" ht="25" customHeight="1"/>
    <row r="21857" ht="25" customHeight="1"/>
    <row r="21858" ht="25" customHeight="1"/>
    <row r="21859" ht="25" customHeight="1"/>
    <row r="21860" ht="25" customHeight="1"/>
    <row r="21861" ht="25" customHeight="1"/>
    <row r="21862" ht="25" customHeight="1"/>
    <row r="21863" ht="25" customHeight="1"/>
    <row r="21864" ht="25" customHeight="1"/>
    <row r="21865" ht="25" customHeight="1"/>
    <row r="21866" ht="25" customHeight="1"/>
    <row r="21867" ht="25" customHeight="1"/>
    <row r="21868" ht="25" customHeight="1"/>
    <row r="21869" ht="25" customHeight="1"/>
    <row r="21870" ht="25" customHeight="1"/>
    <row r="21871" ht="25" customHeight="1"/>
    <row r="21872" ht="25" customHeight="1"/>
    <row r="21873" ht="25" customHeight="1"/>
    <row r="21874" ht="25" customHeight="1"/>
    <row r="21875" ht="25" customHeight="1"/>
    <row r="21876" ht="25" customHeight="1"/>
    <row r="21877" ht="25" customHeight="1"/>
    <row r="21878" ht="25" customHeight="1"/>
    <row r="21879" ht="25" customHeight="1"/>
    <row r="21880" ht="25" customHeight="1"/>
    <row r="21881" ht="25" customHeight="1"/>
    <row r="21882" ht="25" customHeight="1"/>
    <row r="21883" ht="25" customHeight="1"/>
    <row r="21884" ht="25" customHeight="1"/>
    <row r="21885" ht="25" customHeight="1"/>
    <row r="21886" ht="25" customHeight="1"/>
    <row r="21887" ht="25" customHeight="1"/>
    <row r="21888" ht="25" customHeight="1"/>
    <row r="21889" ht="25" customHeight="1"/>
    <row r="21890" ht="25" customHeight="1"/>
    <row r="21891" ht="25" customHeight="1"/>
    <row r="21892" ht="25" customHeight="1"/>
    <row r="21893" ht="25" customHeight="1"/>
    <row r="21894" ht="25" customHeight="1"/>
    <row r="21895" ht="25" customHeight="1"/>
    <row r="21896" ht="25" customHeight="1"/>
    <row r="21897" ht="25" customHeight="1"/>
    <row r="21898" ht="25" customHeight="1"/>
    <row r="21899" ht="25" customHeight="1"/>
    <row r="21900" ht="25" customHeight="1"/>
    <row r="21901" ht="25" customHeight="1"/>
    <row r="21902" ht="25" customHeight="1"/>
    <row r="21903" ht="25" customHeight="1"/>
    <row r="21904" ht="25" customHeight="1"/>
    <row r="21905" ht="25" customHeight="1"/>
    <row r="21906" ht="25" customHeight="1"/>
    <row r="21907" ht="25" customHeight="1"/>
    <row r="21908" ht="25" customHeight="1"/>
    <row r="21909" ht="25" customHeight="1"/>
    <row r="21910" ht="25" customHeight="1"/>
    <row r="21911" ht="25" customHeight="1"/>
    <row r="21912" ht="25" customHeight="1"/>
    <row r="21913" ht="25" customHeight="1"/>
    <row r="21914" ht="25" customHeight="1"/>
    <row r="21915" ht="25" customHeight="1"/>
    <row r="21916" ht="25" customHeight="1"/>
    <row r="21917" ht="25" customHeight="1"/>
    <row r="21918" ht="25" customHeight="1"/>
    <row r="21919" ht="25" customHeight="1"/>
    <row r="21920" ht="25" customHeight="1"/>
    <row r="21921" ht="25" customHeight="1"/>
    <row r="21922" ht="25" customHeight="1"/>
    <row r="21923" ht="25" customHeight="1"/>
    <row r="21924" ht="25" customHeight="1"/>
    <row r="21925" ht="25" customHeight="1"/>
    <row r="21926" ht="25" customHeight="1"/>
    <row r="21927" ht="25" customHeight="1"/>
    <row r="21928" ht="25" customHeight="1"/>
    <row r="21929" ht="25" customHeight="1"/>
    <row r="21930" ht="25" customHeight="1"/>
    <row r="21931" ht="25" customHeight="1"/>
    <row r="21932" ht="25" customHeight="1"/>
    <row r="21933" ht="25" customHeight="1"/>
    <row r="21934" ht="25" customHeight="1"/>
    <row r="21935" ht="25" customHeight="1"/>
    <row r="21936" ht="25" customHeight="1"/>
    <row r="21937" ht="25" customHeight="1"/>
    <row r="21938" ht="25" customHeight="1"/>
    <row r="21939" ht="25" customHeight="1"/>
    <row r="21940" ht="25" customHeight="1"/>
    <row r="21941" ht="25" customHeight="1"/>
    <row r="21942" ht="25" customHeight="1"/>
    <row r="21943" ht="25" customHeight="1"/>
    <row r="21944" ht="25" customHeight="1"/>
    <row r="21945" ht="25" customHeight="1"/>
    <row r="21946" ht="25" customHeight="1"/>
    <row r="21947" ht="25" customHeight="1"/>
    <row r="21948" ht="25" customHeight="1"/>
    <row r="21949" ht="25" customHeight="1"/>
    <row r="21950" ht="25" customHeight="1"/>
    <row r="21951" ht="25" customHeight="1"/>
    <row r="21952" ht="25" customHeight="1"/>
    <row r="21953" ht="25" customHeight="1"/>
    <row r="21954" ht="25" customHeight="1"/>
    <row r="21955" ht="25" customHeight="1"/>
    <row r="21956" ht="25" customHeight="1"/>
    <row r="21957" ht="25" customHeight="1"/>
    <row r="21958" ht="25" customHeight="1"/>
    <row r="21959" ht="25" customHeight="1"/>
    <row r="21960" ht="25" customHeight="1"/>
    <row r="21961" ht="25" customHeight="1"/>
    <row r="21962" ht="25" customHeight="1"/>
    <row r="21963" ht="25" customHeight="1"/>
    <row r="21964" ht="25" customHeight="1"/>
    <row r="21965" ht="25" customHeight="1"/>
    <row r="21966" ht="25" customHeight="1"/>
    <row r="21967" ht="25" customHeight="1"/>
    <row r="21968" ht="25" customHeight="1"/>
    <row r="21969" ht="25" customHeight="1"/>
    <row r="21970" ht="25" customHeight="1"/>
    <row r="21971" ht="25" customHeight="1"/>
    <row r="21972" ht="25" customHeight="1"/>
    <row r="21973" ht="25" customHeight="1"/>
    <row r="21974" ht="25" customHeight="1"/>
    <row r="21975" ht="25" customHeight="1"/>
    <row r="21976" ht="25" customHeight="1"/>
    <row r="21977" ht="25" customHeight="1"/>
    <row r="21978" ht="25" customHeight="1"/>
    <row r="21979" ht="25" customHeight="1"/>
    <row r="21980" ht="25" customHeight="1"/>
    <row r="21981" ht="25" customHeight="1"/>
    <row r="21982" ht="25" customHeight="1"/>
    <row r="21983" ht="25" customHeight="1"/>
    <row r="21984" ht="25" customHeight="1"/>
    <row r="21985" ht="25" customHeight="1"/>
    <row r="21986" ht="25" customHeight="1"/>
    <row r="21987" ht="25" customHeight="1"/>
    <row r="21988" ht="25" customHeight="1"/>
    <row r="21989" ht="25" customHeight="1"/>
    <row r="21990" ht="25" customHeight="1"/>
    <row r="21991" ht="25" customHeight="1"/>
    <row r="21992" ht="25" customHeight="1"/>
    <row r="21993" ht="25" customHeight="1"/>
    <row r="21994" ht="25" customHeight="1"/>
    <row r="21995" ht="25" customHeight="1"/>
    <row r="21996" ht="25" customHeight="1"/>
    <row r="21997" ht="25" customHeight="1"/>
    <row r="21998" ht="25" customHeight="1"/>
    <row r="21999" ht="25" customHeight="1"/>
    <row r="22000" ht="25" customHeight="1"/>
    <row r="22001" ht="25" customHeight="1"/>
    <row r="22002" ht="25" customHeight="1"/>
    <row r="22003" ht="25" customHeight="1"/>
    <row r="22004" ht="25" customHeight="1"/>
    <row r="22005" ht="25" customHeight="1"/>
    <row r="22006" ht="25" customHeight="1"/>
    <row r="22007" ht="25" customHeight="1"/>
    <row r="22008" ht="25" customHeight="1"/>
    <row r="22009" ht="25" customHeight="1"/>
    <row r="22010" ht="25" customHeight="1"/>
    <row r="22011" ht="25" customHeight="1"/>
    <row r="22012" ht="25" customHeight="1"/>
    <row r="22013" ht="25" customHeight="1"/>
    <row r="22014" ht="25" customHeight="1"/>
    <row r="22015" ht="25" customHeight="1"/>
    <row r="22016" ht="25" customHeight="1"/>
    <row r="22017" ht="25" customHeight="1"/>
    <row r="22018" ht="25" customHeight="1"/>
    <row r="22019" ht="25" customHeight="1"/>
    <row r="22020" ht="25" customHeight="1"/>
    <row r="22021" ht="25" customHeight="1"/>
    <row r="22022" ht="25" customHeight="1"/>
    <row r="22023" ht="25" customHeight="1"/>
    <row r="22024" ht="25" customHeight="1"/>
    <row r="22025" ht="25" customHeight="1"/>
    <row r="22026" ht="25" customHeight="1"/>
    <row r="22027" ht="25" customHeight="1"/>
    <row r="22028" ht="25" customHeight="1"/>
    <row r="22029" ht="25" customHeight="1"/>
    <row r="22030" ht="25" customHeight="1"/>
    <row r="22031" ht="25" customHeight="1"/>
    <row r="22032" ht="25" customHeight="1"/>
    <row r="22033" ht="25" customHeight="1"/>
    <row r="22034" ht="25" customHeight="1"/>
    <row r="22035" ht="25" customHeight="1"/>
    <row r="22036" ht="25" customHeight="1"/>
    <row r="22037" ht="25" customHeight="1"/>
    <row r="22038" ht="25" customHeight="1"/>
    <row r="22039" ht="25" customHeight="1"/>
    <row r="22040" ht="25" customHeight="1"/>
    <row r="22041" ht="25" customHeight="1"/>
    <row r="22042" ht="25" customHeight="1"/>
    <row r="22043" ht="25" customHeight="1"/>
    <row r="22044" ht="25" customHeight="1"/>
    <row r="22045" ht="25" customHeight="1"/>
    <row r="22046" ht="25" customHeight="1"/>
    <row r="22047" ht="25" customHeight="1"/>
    <row r="22048" ht="25" customHeight="1"/>
    <row r="22049" ht="25" customHeight="1"/>
    <row r="22050" ht="25" customHeight="1"/>
    <row r="22051" ht="25" customHeight="1"/>
    <row r="22052" ht="25" customHeight="1"/>
    <row r="22053" ht="25" customHeight="1"/>
    <row r="22054" ht="25" customHeight="1"/>
    <row r="22055" ht="25" customHeight="1"/>
    <row r="22056" ht="25" customHeight="1"/>
    <row r="22057" ht="25" customHeight="1"/>
    <row r="22058" ht="25" customHeight="1"/>
    <row r="22059" ht="25" customHeight="1"/>
    <row r="22060" ht="25" customHeight="1"/>
    <row r="22061" ht="25" customHeight="1"/>
    <row r="22062" ht="25" customHeight="1"/>
    <row r="22063" ht="25" customHeight="1"/>
    <row r="22064" ht="25" customHeight="1"/>
    <row r="22065" ht="25" customHeight="1"/>
    <row r="22066" ht="25" customHeight="1"/>
    <row r="22067" ht="25" customHeight="1"/>
    <row r="22068" ht="25" customHeight="1"/>
    <row r="22069" ht="25" customHeight="1"/>
    <row r="22070" ht="25" customHeight="1"/>
    <row r="22071" ht="25" customHeight="1"/>
    <row r="22072" ht="25" customHeight="1"/>
    <row r="22073" ht="25" customHeight="1"/>
    <row r="22074" ht="25" customHeight="1"/>
    <row r="22075" ht="25" customHeight="1"/>
    <row r="22076" ht="25" customHeight="1"/>
    <row r="22077" ht="25" customHeight="1"/>
    <row r="22078" ht="25" customHeight="1"/>
    <row r="22079" ht="25" customHeight="1"/>
    <row r="22080" ht="25" customHeight="1"/>
    <row r="22081" ht="25" customHeight="1"/>
    <row r="22082" ht="25" customHeight="1"/>
    <row r="22083" ht="25" customHeight="1"/>
    <row r="22084" ht="25" customHeight="1"/>
    <row r="22085" ht="25" customHeight="1"/>
    <row r="22086" ht="25" customHeight="1"/>
    <row r="22087" ht="25" customHeight="1"/>
    <row r="22088" ht="25" customHeight="1"/>
    <row r="22089" ht="25" customHeight="1"/>
    <row r="22090" ht="25" customHeight="1"/>
    <row r="22091" ht="25" customHeight="1"/>
    <row r="22092" ht="25" customHeight="1"/>
    <row r="22093" ht="25" customHeight="1"/>
    <row r="22094" ht="25" customHeight="1"/>
    <row r="22095" ht="25" customHeight="1"/>
    <row r="22096" ht="25" customHeight="1"/>
    <row r="22097" ht="25" customHeight="1"/>
    <row r="22098" ht="25" customHeight="1"/>
    <row r="22099" ht="25" customHeight="1"/>
    <row r="22100" ht="25" customHeight="1"/>
    <row r="22101" ht="25" customHeight="1"/>
    <row r="22102" ht="25" customHeight="1"/>
    <row r="22103" ht="25" customHeight="1"/>
    <row r="22104" ht="25" customHeight="1"/>
    <row r="22105" ht="25" customHeight="1"/>
    <row r="22106" ht="25" customHeight="1"/>
    <row r="22107" ht="25" customHeight="1"/>
    <row r="22108" ht="25" customHeight="1"/>
    <row r="22109" ht="25" customHeight="1"/>
    <row r="22110" ht="25" customHeight="1"/>
    <row r="22111" ht="25" customHeight="1"/>
    <row r="22112" ht="25" customHeight="1"/>
    <row r="22113" ht="25" customHeight="1"/>
    <row r="22114" ht="25" customHeight="1"/>
    <row r="22115" ht="25" customHeight="1"/>
    <row r="22116" ht="25" customHeight="1"/>
    <row r="22117" ht="25" customHeight="1"/>
    <row r="22118" ht="25" customHeight="1"/>
    <row r="22119" ht="25" customHeight="1"/>
    <row r="22120" ht="25" customHeight="1"/>
    <row r="22121" ht="25" customHeight="1"/>
    <row r="22122" ht="25" customHeight="1"/>
    <row r="22123" ht="25" customHeight="1"/>
    <row r="22124" ht="25" customHeight="1"/>
    <row r="22125" ht="25" customHeight="1"/>
    <row r="22126" ht="25" customHeight="1"/>
    <row r="22127" ht="25" customHeight="1"/>
    <row r="22128" ht="25" customHeight="1"/>
    <row r="22129" ht="25" customHeight="1"/>
    <row r="22130" ht="25" customHeight="1"/>
    <row r="22131" ht="25" customHeight="1"/>
    <row r="22132" ht="25" customHeight="1"/>
    <row r="22133" ht="25" customHeight="1"/>
    <row r="22134" ht="25" customHeight="1"/>
    <row r="22135" ht="25" customHeight="1"/>
    <row r="22136" ht="25" customHeight="1"/>
    <row r="22137" ht="25" customHeight="1"/>
    <row r="22138" ht="25" customHeight="1"/>
    <row r="22139" ht="25" customHeight="1"/>
    <row r="22140" ht="25" customHeight="1"/>
    <row r="22141" ht="25" customHeight="1"/>
    <row r="22142" ht="25" customHeight="1"/>
    <row r="22143" ht="25" customHeight="1"/>
    <row r="22144" ht="25" customHeight="1"/>
    <row r="22145" ht="25" customHeight="1"/>
    <row r="22146" ht="25" customHeight="1"/>
    <row r="22147" ht="25" customHeight="1"/>
    <row r="22148" ht="25" customHeight="1"/>
    <row r="22149" ht="25" customHeight="1"/>
    <row r="22150" ht="25" customHeight="1"/>
    <row r="22151" ht="25" customHeight="1"/>
    <row r="22152" ht="25" customHeight="1"/>
    <row r="22153" ht="25" customHeight="1"/>
    <row r="22154" ht="25" customHeight="1"/>
    <row r="22155" ht="25" customHeight="1"/>
    <row r="22156" ht="25" customHeight="1"/>
    <row r="22157" ht="25" customHeight="1"/>
    <row r="22158" ht="25" customHeight="1"/>
    <row r="22159" ht="25" customHeight="1"/>
    <row r="22160" ht="25" customHeight="1"/>
    <row r="22161" ht="25" customHeight="1"/>
    <row r="22162" ht="25" customHeight="1"/>
    <row r="22163" ht="25" customHeight="1"/>
    <row r="22164" ht="25" customHeight="1"/>
    <row r="22165" ht="25" customHeight="1"/>
    <row r="22166" ht="25" customHeight="1"/>
    <row r="22167" ht="25" customHeight="1"/>
    <row r="22168" ht="25" customHeight="1"/>
    <row r="22169" ht="25" customHeight="1"/>
    <row r="22170" ht="25" customHeight="1"/>
    <row r="22171" ht="25" customHeight="1"/>
    <row r="22172" ht="25" customHeight="1"/>
    <row r="22173" ht="25" customHeight="1"/>
    <row r="22174" ht="25" customHeight="1"/>
    <row r="22175" ht="25" customHeight="1"/>
    <row r="22176" ht="25" customHeight="1"/>
    <row r="22177" ht="25" customHeight="1"/>
    <row r="22178" ht="25" customHeight="1"/>
    <row r="22179" ht="25" customHeight="1"/>
    <row r="22180" ht="25" customHeight="1"/>
    <row r="22181" ht="25" customHeight="1"/>
    <row r="22182" ht="25" customHeight="1"/>
    <row r="22183" ht="25" customHeight="1"/>
    <row r="22184" ht="25" customHeight="1"/>
    <row r="22185" ht="25" customHeight="1"/>
    <row r="22186" ht="25" customHeight="1"/>
    <row r="22187" ht="25" customHeight="1"/>
    <row r="22188" ht="25" customHeight="1"/>
    <row r="22189" ht="25" customHeight="1"/>
    <row r="22190" ht="25" customHeight="1"/>
    <row r="22191" ht="25" customHeight="1"/>
    <row r="22192" ht="25" customHeight="1"/>
    <row r="22193" ht="25" customHeight="1"/>
    <row r="22194" ht="25" customHeight="1"/>
    <row r="22195" ht="25" customHeight="1"/>
    <row r="22196" ht="25" customHeight="1"/>
    <row r="22197" ht="25" customHeight="1"/>
    <row r="22198" ht="25" customHeight="1"/>
    <row r="22199" ht="25" customHeight="1"/>
    <row r="22200" ht="25" customHeight="1"/>
    <row r="22201" ht="25" customHeight="1"/>
    <row r="22202" ht="25" customHeight="1"/>
    <row r="22203" ht="25" customHeight="1"/>
    <row r="22204" ht="25" customHeight="1"/>
    <row r="22205" ht="25" customHeight="1"/>
    <row r="22206" ht="25" customHeight="1"/>
    <row r="22207" ht="25" customHeight="1"/>
    <row r="22208" ht="25" customHeight="1"/>
    <row r="22209" ht="25" customHeight="1"/>
    <row r="22210" ht="25" customHeight="1"/>
    <row r="22211" ht="25" customHeight="1"/>
    <row r="22212" ht="25" customHeight="1"/>
    <row r="22213" ht="25" customHeight="1"/>
    <row r="22214" ht="25" customHeight="1"/>
    <row r="22215" ht="25" customHeight="1"/>
    <row r="22216" ht="25" customHeight="1"/>
    <row r="22217" ht="25" customHeight="1"/>
    <row r="22218" ht="25" customHeight="1"/>
    <row r="22219" ht="25" customHeight="1"/>
    <row r="22220" ht="25" customHeight="1"/>
    <row r="22221" ht="25" customHeight="1"/>
    <row r="22222" ht="25" customHeight="1"/>
    <row r="22223" ht="25" customHeight="1"/>
    <row r="22224" ht="25" customHeight="1"/>
    <row r="22225" ht="25" customHeight="1"/>
    <row r="22226" ht="25" customHeight="1"/>
    <row r="22227" ht="25" customHeight="1"/>
    <row r="22228" ht="25" customHeight="1"/>
    <row r="22229" ht="25" customHeight="1"/>
    <row r="22230" ht="25" customHeight="1"/>
    <row r="22231" ht="25" customHeight="1"/>
    <row r="22232" ht="25" customHeight="1"/>
    <row r="22233" ht="25" customHeight="1"/>
    <row r="22234" ht="25" customHeight="1"/>
    <row r="22235" ht="25" customHeight="1"/>
    <row r="22236" ht="25" customHeight="1"/>
    <row r="22237" ht="25" customHeight="1"/>
    <row r="22238" ht="25" customHeight="1"/>
    <row r="22239" ht="25" customHeight="1"/>
    <row r="22240" ht="25" customHeight="1"/>
    <row r="22241" ht="25" customHeight="1"/>
    <row r="22242" ht="25" customHeight="1"/>
    <row r="22243" ht="25" customHeight="1"/>
    <row r="22244" ht="25" customHeight="1"/>
    <row r="22245" ht="25" customHeight="1"/>
    <row r="22246" ht="25" customHeight="1"/>
    <row r="22247" ht="25" customHeight="1"/>
    <row r="22248" ht="25" customHeight="1"/>
    <row r="22249" ht="25" customHeight="1"/>
    <row r="22250" ht="25" customHeight="1"/>
    <row r="22251" ht="25" customHeight="1"/>
    <row r="22252" ht="25" customHeight="1"/>
    <row r="22253" ht="25" customHeight="1"/>
    <row r="22254" ht="25" customHeight="1"/>
    <row r="22255" ht="25" customHeight="1"/>
    <row r="22256" ht="25" customHeight="1"/>
    <row r="22257" ht="25" customHeight="1"/>
    <row r="22258" ht="25" customHeight="1"/>
    <row r="22259" ht="25" customHeight="1"/>
    <row r="22260" ht="25" customHeight="1"/>
    <row r="22261" ht="25" customHeight="1"/>
    <row r="22262" ht="25" customHeight="1"/>
    <row r="22263" ht="25" customHeight="1"/>
    <row r="22264" ht="25" customHeight="1"/>
    <row r="22265" ht="25" customHeight="1"/>
    <row r="22266" ht="25" customHeight="1"/>
    <row r="22267" ht="25" customHeight="1"/>
    <row r="22268" ht="25" customHeight="1"/>
    <row r="22269" ht="25" customHeight="1"/>
    <row r="22270" ht="25" customHeight="1"/>
    <row r="22271" ht="25" customHeight="1"/>
    <row r="22272" ht="25" customHeight="1"/>
    <row r="22273" ht="25" customHeight="1"/>
    <row r="22274" ht="25" customHeight="1"/>
    <row r="22275" ht="25" customHeight="1"/>
    <row r="22276" ht="25" customHeight="1"/>
    <row r="22277" ht="25" customHeight="1"/>
    <row r="22278" ht="25" customHeight="1"/>
    <row r="22279" ht="25" customHeight="1"/>
    <row r="22280" ht="25" customHeight="1"/>
    <row r="22281" ht="25" customHeight="1"/>
    <row r="22282" ht="25" customHeight="1"/>
    <row r="22283" ht="25" customHeight="1"/>
    <row r="22284" ht="25" customHeight="1"/>
    <row r="22285" ht="25" customHeight="1"/>
    <row r="22286" ht="25" customHeight="1"/>
    <row r="22287" ht="25" customHeight="1"/>
    <row r="22288" ht="25" customHeight="1"/>
    <row r="22289" ht="25" customHeight="1"/>
    <row r="22290" ht="25" customHeight="1"/>
    <row r="22291" ht="25" customHeight="1"/>
    <row r="22292" ht="25" customHeight="1"/>
    <row r="22293" ht="25" customHeight="1"/>
    <row r="22294" ht="25" customHeight="1"/>
    <row r="22295" ht="25" customHeight="1"/>
    <row r="22296" ht="25" customHeight="1"/>
    <row r="22297" ht="25" customHeight="1"/>
    <row r="22298" ht="25" customHeight="1"/>
    <row r="22299" ht="25" customHeight="1"/>
    <row r="22300" ht="25" customHeight="1"/>
    <row r="22301" ht="25" customHeight="1"/>
    <row r="22302" ht="25" customHeight="1"/>
    <row r="22303" ht="25" customHeight="1"/>
    <row r="22304" ht="25" customHeight="1"/>
    <row r="22305" ht="25" customHeight="1"/>
    <row r="22306" ht="25" customHeight="1"/>
    <row r="22307" ht="25" customHeight="1"/>
    <row r="22308" ht="25" customHeight="1"/>
    <row r="22309" ht="25" customHeight="1"/>
    <row r="22310" ht="25" customHeight="1"/>
    <row r="22311" ht="25" customHeight="1"/>
    <row r="22312" ht="25" customHeight="1"/>
    <row r="22313" ht="25" customHeight="1"/>
    <row r="22314" ht="25" customHeight="1"/>
    <row r="22315" ht="25" customHeight="1"/>
    <row r="22316" ht="25" customHeight="1"/>
    <row r="22317" ht="25" customHeight="1"/>
    <row r="22318" ht="25" customHeight="1"/>
    <row r="22319" ht="25" customHeight="1"/>
    <row r="22320" ht="25" customHeight="1"/>
    <row r="22321" ht="25" customHeight="1"/>
    <row r="22322" ht="25" customHeight="1"/>
    <row r="22323" ht="25" customHeight="1"/>
    <row r="22324" ht="25" customHeight="1"/>
    <row r="22325" ht="25" customHeight="1"/>
    <row r="22326" ht="25" customHeight="1"/>
    <row r="22327" ht="25" customHeight="1"/>
    <row r="22328" ht="25" customHeight="1"/>
    <row r="22329" ht="25" customHeight="1"/>
    <row r="22330" ht="25" customHeight="1"/>
    <row r="22331" ht="25" customHeight="1"/>
    <row r="22332" ht="25" customHeight="1"/>
    <row r="22333" ht="25" customHeight="1"/>
    <row r="22334" ht="25" customHeight="1"/>
    <row r="22335" ht="25" customHeight="1"/>
    <row r="22336" ht="25" customHeight="1"/>
    <row r="22337" ht="25" customHeight="1"/>
    <row r="22338" ht="25" customHeight="1"/>
    <row r="22339" ht="25" customHeight="1"/>
    <row r="22340" ht="25" customHeight="1"/>
    <row r="22341" ht="25" customHeight="1"/>
    <row r="22342" ht="25" customHeight="1"/>
    <row r="22343" ht="25" customHeight="1"/>
    <row r="22344" ht="25" customHeight="1"/>
    <row r="22345" ht="25" customHeight="1"/>
    <row r="22346" ht="25" customHeight="1"/>
    <row r="22347" ht="25" customHeight="1"/>
    <row r="22348" ht="25" customHeight="1"/>
    <row r="22349" ht="25" customHeight="1"/>
    <row r="22350" ht="25" customHeight="1"/>
    <row r="22351" ht="25" customHeight="1"/>
    <row r="22352" ht="25" customHeight="1"/>
    <row r="22353" ht="25" customHeight="1"/>
    <row r="22354" ht="25" customHeight="1"/>
    <row r="22355" ht="25" customHeight="1"/>
    <row r="22356" ht="25" customHeight="1"/>
    <row r="22357" ht="25" customHeight="1"/>
    <row r="22358" ht="25" customHeight="1"/>
    <row r="22359" ht="25" customHeight="1"/>
    <row r="22360" ht="25" customHeight="1"/>
    <row r="22361" ht="25" customHeight="1"/>
    <row r="22362" ht="25" customHeight="1"/>
    <row r="22363" ht="25" customHeight="1"/>
    <row r="22364" ht="25" customHeight="1"/>
    <row r="22365" ht="25" customHeight="1"/>
    <row r="22366" ht="25" customHeight="1"/>
    <row r="22367" ht="25" customHeight="1"/>
    <row r="22368" ht="25" customHeight="1"/>
    <row r="22369" ht="25" customHeight="1"/>
    <row r="22370" ht="25" customHeight="1"/>
    <row r="22371" ht="25" customHeight="1"/>
    <row r="22372" ht="25" customHeight="1"/>
    <row r="22373" ht="25" customHeight="1"/>
    <row r="22374" ht="25" customHeight="1"/>
    <row r="22375" ht="25" customHeight="1"/>
    <row r="22376" ht="25" customHeight="1"/>
    <row r="22377" ht="25" customHeight="1"/>
    <row r="22378" ht="25" customHeight="1"/>
    <row r="22379" ht="25" customHeight="1"/>
    <row r="22380" ht="25" customHeight="1"/>
    <row r="22381" ht="25" customHeight="1"/>
    <row r="22382" ht="25" customHeight="1"/>
    <row r="22383" ht="25" customHeight="1"/>
    <row r="22384" ht="25" customHeight="1"/>
    <row r="22385" ht="25" customHeight="1"/>
    <row r="22386" ht="25" customHeight="1"/>
    <row r="22387" ht="25" customHeight="1"/>
    <row r="22388" ht="25" customHeight="1"/>
    <row r="22389" ht="25" customHeight="1"/>
    <row r="22390" ht="25" customHeight="1"/>
    <row r="22391" ht="25" customHeight="1"/>
    <row r="22392" ht="25" customHeight="1"/>
    <row r="22393" ht="25" customHeight="1"/>
    <row r="22394" ht="25" customHeight="1"/>
    <row r="22395" ht="25" customHeight="1"/>
    <row r="22396" ht="25" customHeight="1"/>
    <row r="22397" ht="25" customHeight="1"/>
    <row r="22398" ht="25" customHeight="1"/>
    <row r="22399" ht="25" customHeight="1"/>
    <row r="22400" ht="25" customHeight="1"/>
    <row r="22401" ht="25" customHeight="1"/>
    <row r="22402" ht="25" customHeight="1"/>
    <row r="22403" ht="25" customHeight="1"/>
    <row r="22404" ht="25" customHeight="1"/>
    <row r="22405" ht="25" customHeight="1"/>
    <row r="22406" ht="25" customHeight="1"/>
    <row r="22407" ht="25" customHeight="1"/>
    <row r="22408" ht="25" customHeight="1"/>
    <row r="22409" ht="25" customHeight="1"/>
    <row r="22410" ht="25" customHeight="1"/>
    <row r="22411" ht="25" customHeight="1"/>
    <row r="22412" ht="25" customHeight="1"/>
    <row r="22413" ht="25" customHeight="1"/>
    <row r="22414" ht="25" customHeight="1"/>
    <row r="22415" ht="25" customHeight="1"/>
    <row r="22416" ht="25" customHeight="1"/>
    <row r="22417" ht="25" customHeight="1"/>
    <row r="22418" ht="25" customHeight="1"/>
    <row r="22419" ht="25" customHeight="1"/>
    <row r="22420" ht="25" customHeight="1"/>
    <row r="22421" ht="25" customHeight="1"/>
    <row r="22422" ht="25" customHeight="1"/>
    <row r="22423" ht="25" customHeight="1"/>
    <row r="22424" ht="25" customHeight="1"/>
    <row r="22425" ht="25" customHeight="1"/>
    <row r="22426" ht="25" customHeight="1"/>
    <row r="22427" ht="25" customHeight="1"/>
    <row r="22428" ht="25" customHeight="1"/>
    <row r="22429" ht="25" customHeight="1"/>
    <row r="22430" ht="25" customHeight="1"/>
    <row r="22431" ht="25" customHeight="1"/>
    <row r="22432" ht="25" customHeight="1"/>
    <row r="22433" ht="25" customHeight="1"/>
    <row r="22434" ht="25" customHeight="1"/>
    <row r="22435" ht="25" customHeight="1"/>
    <row r="22436" ht="25" customHeight="1"/>
    <row r="22437" ht="25" customHeight="1"/>
    <row r="22438" ht="25" customHeight="1"/>
    <row r="22439" ht="25" customHeight="1"/>
    <row r="22440" ht="25" customHeight="1"/>
    <row r="22441" ht="25" customHeight="1"/>
    <row r="22442" ht="25" customHeight="1"/>
    <row r="22443" ht="25" customHeight="1"/>
    <row r="22444" ht="25" customHeight="1"/>
    <row r="22445" ht="25" customHeight="1"/>
    <row r="22446" ht="25" customHeight="1"/>
    <row r="22447" ht="25" customHeight="1"/>
    <row r="22448" ht="25" customHeight="1"/>
    <row r="22449" ht="25" customHeight="1"/>
    <row r="22450" ht="25" customHeight="1"/>
    <row r="22451" ht="25" customHeight="1"/>
    <row r="22452" ht="25" customHeight="1"/>
    <row r="22453" ht="25" customHeight="1"/>
    <row r="22454" ht="25" customHeight="1"/>
    <row r="22455" ht="25" customHeight="1"/>
    <row r="22456" ht="25" customHeight="1"/>
    <row r="22457" ht="25" customHeight="1"/>
    <row r="22458" ht="25" customHeight="1"/>
    <row r="22459" ht="25" customHeight="1"/>
    <row r="22460" ht="25" customHeight="1"/>
    <row r="22461" ht="25" customHeight="1"/>
    <row r="22462" ht="25" customHeight="1"/>
    <row r="22463" ht="25" customHeight="1"/>
    <row r="22464" ht="25" customHeight="1"/>
    <row r="22465" ht="25" customHeight="1"/>
    <row r="22466" ht="25" customHeight="1"/>
    <row r="22467" ht="25" customHeight="1"/>
    <row r="22468" ht="25" customHeight="1"/>
    <row r="22469" ht="25" customHeight="1"/>
    <row r="22470" ht="25" customHeight="1"/>
    <row r="22471" ht="25" customHeight="1"/>
    <row r="22472" ht="25" customHeight="1"/>
    <row r="22473" ht="25" customHeight="1"/>
    <row r="22474" ht="25" customHeight="1"/>
    <row r="22475" ht="25" customHeight="1"/>
    <row r="22476" ht="25" customHeight="1"/>
    <row r="22477" ht="25" customHeight="1"/>
    <row r="22478" ht="25" customHeight="1"/>
    <row r="22479" ht="25" customHeight="1"/>
    <row r="22480" ht="25" customHeight="1"/>
    <row r="22481" ht="25" customHeight="1"/>
    <row r="22482" ht="25" customHeight="1"/>
    <row r="22483" ht="25" customHeight="1"/>
    <row r="22484" ht="25" customHeight="1"/>
    <row r="22485" ht="25" customHeight="1"/>
    <row r="22486" ht="25" customHeight="1"/>
    <row r="22487" ht="25" customHeight="1"/>
    <row r="22488" ht="25" customHeight="1"/>
    <row r="22489" ht="25" customHeight="1"/>
    <row r="22490" ht="25" customHeight="1"/>
    <row r="22491" ht="25" customHeight="1"/>
    <row r="22492" ht="25" customHeight="1"/>
    <row r="22493" ht="25" customHeight="1"/>
    <row r="22494" ht="25" customHeight="1"/>
    <row r="22495" ht="25" customHeight="1"/>
    <row r="22496" ht="25" customHeight="1"/>
    <row r="22497" ht="25" customHeight="1"/>
    <row r="22498" ht="25" customHeight="1"/>
    <row r="22499" ht="25" customHeight="1"/>
    <row r="22500" ht="25" customHeight="1"/>
    <row r="22501" ht="25" customHeight="1"/>
    <row r="22502" ht="25" customHeight="1"/>
    <row r="22503" ht="25" customHeight="1"/>
    <row r="22504" ht="25" customHeight="1"/>
    <row r="22505" ht="25" customHeight="1"/>
    <row r="22506" ht="25" customHeight="1"/>
    <row r="22507" ht="25" customHeight="1"/>
    <row r="22508" ht="25" customHeight="1"/>
    <row r="22509" ht="25" customHeight="1"/>
    <row r="22510" ht="25" customHeight="1"/>
    <row r="22511" ht="25" customHeight="1"/>
    <row r="22512" ht="25" customHeight="1"/>
    <row r="22513" ht="25" customHeight="1"/>
    <row r="22514" ht="25" customHeight="1"/>
    <row r="22515" ht="25" customHeight="1"/>
    <row r="22516" ht="25" customHeight="1"/>
    <row r="22517" ht="25" customHeight="1"/>
    <row r="22518" ht="25" customHeight="1"/>
    <row r="22519" ht="25" customHeight="1"/>
    <row r="22520" ht="25" customHeight="1"/>
    <row r="22521" ht="25" customHeight="1"/>
    <row r="22522" ht="25" customHeight="1"/>
    <row r="22523" ht="25" customHeight="1"/>
    <row r="22524" ht="25" customHeight="1"/>
    <row r="22525" ht="25" customHeight="1"/>
    <row r="22526" ht="25" customHeight="1"/>
    <row r="22527" ht="25" customHeight="1"/>
    <row r="22528" ht="25" customHeight="1"/>
    <row r="22529" ht="25" customHeight="1"/>
    <row r="22530" ht="25" customHeight="1"/>
    <row r="22531" ht="25" customHeight="1"/>
    <row r="22532" ht="25" customHeight="1"/>
    <row r="22533" ht="25" customHeight="1"/>
    <row r="22534" ht="25" customHeight="1"/>
    <row r="22535" ht="25" customHeight="1"/>
    <row r="22536" ht="25" customHeight="1"/>
    <row r="22537" ht="25" customHeight="1"/>
    <row r="22538" ht="25" customHeight="1"/>
    <row r="22539" ht="25" customHeight="1"/>
    <row r="22540" ht="25" customHeight="1"/>
    <row r="22541" ht="25" customHeight="1"/>
    <row r="22542" ht="25" customHeight="1"/>
    <row r="22543" ht="25" customHeight="1"/>
    <row r="22544" ht="25" customHeight="1"/>
    <row r="22545" ht="25" customHeight="1"/>
    <row r="22546" ht="25" customHeight="1"/>
    <row r="22547" ht="25" customHeight="1"/>
    <row r="22548" ht="25" customHeight="1"/>
    <row r="22549" ht="25" customHeight="1"/>
    <row r="22550" ht="25" customHeight="1"/>
    <row r="22551" ht="25" customHeight="1"/>
    <row r="22552" ht="25" customHeight="1"/>
    <row r="22553" ht="25" customHeight="1"/>
    <row r="22554" ht="25" customHeight="1"/>
    <row r="22555" ht="25" customHeight="1"/>
    <row r="22556" ht="25" customHeight="1"/>
    <row r="22557" ht="25" customHeight="1"/>
    <row r="22558" ht="25" customHeight="1"/>
    <row r="22559" ht="25" customHeight="1"/>
    <row r="22560" ht="25" customHeight="1"/>
    <row r="22561" ht="25" customHeight="1"/>
    <row r="22562" ht="25" customHeight="1"/>
    <row r="22563" ht="25" customHeight="1"/>
    <row r="22564" ht="25" customHeight="1"/>
    <row r="22565" ht="25" customHeight="1"/>
    <row r="22566" ht="25" customHeight="1"/>
    <row r="22567" ht="25" customHeight="1"/>
    <row r="22568" ht="25" customHeight="1"/>
    <row r="22569" ht="25" customHeight="1"/>
    <row r="22570" ht="25" customHeight="1"/>
    <row r="22571" ht="25" customHeight="1"/>
    <row r="22572" ht="25" customHeight="1"/>
    <row r="22573" ht="25" customHeight="1"/>
    <row r="22574" ht="25" customHeight="1"/>
    <row r="22575" ht="25" customHeight="1"/>
    <row r="22576" ht="25" customHeight="1"/>
    <row r="22577" ht="25" customHeight="1"/>
    <row r="22578" ht="25" customHeight="1"/>
    <row r="22579" ht="25" customHeight="1"/>
    <row r="22580" ht="25" customHeight="1"/>
    <row r="22581" ht="25" customHeight="1"/>
    <row r="22582" ht="25" customHeight="1"/>
    <row r="22583" ht="25" customHeight="1"/>
    <row r="22584" ht="25" customHeight="1"/>
    <row r="22585" ht="25" customHeight="1"/>
    <row r="22586" ht="25" customHeight="1"/>
    <row r="22587" ht="25" customHeight="1"/>
    <row r="22588" ht="25" customHeight="1"/>
    <row r="22589" ht="25" customHeight="1"/>
    <row r="22590" ht="25" customHeight="1"/>
    <row r="22591" ht="25" customHeight="1"/>
    <row r="22592" ht="25" customHeight="1"/>
    <row r="22593" ht="25" customHeight="1"/>
    <row r="22594" ht="25" customHeight="1"/>
    <row r="22595" ht="25" customHeight="1"/>
    <row r="22596" ht="25" customHeight="1"/>
    <row r="22597" ht="25" customHeight="1"/>
    <row r="22598" ht="25" customHeight="1"/>
    <row r="22599" ht="25" customHeight="1"/>
    <row r="22600" ht="25" customHeight="1"/>
    <row r="22601" ht="25" customHeight="1"/>
    <row r="22602" ht="25" customHeight="1"/>
    <row r="22603" ht="25" customHeight="1"/>
    <row r="22604" ht="25" customHeight="1"/>
    <row r="22605" ht="25" customHeight="1"/>
    <row r="22606" ht="25" customHeight="1"/>
    <row r="22607" ht="25" customHeight="1"/>
    <row r="22608" ht="25" customHeight="1"/>
    <row r="22609" ht="25" customHeight="1"/>
    <row r="22610" ht="25" customHeight="1"/>
    <row r="22611" ht="25" customHeight="1"/>
    <row r="22612" ht="25" customHeight="1"/>
    <row r="22613" ht="25" customHeight="1"/>
    <row r="22614" ht="25" customHeight="1"/>
    <row r="22615" ht="25" customHeight="1"/>
    <row r="22616" ht="25" customHeight="1"/>
    <row r="22617" ht="25" customHeight="1"/>
    <row r="22618" ht="25" customHeight="1"/>
    <row r="22619" ht="25" customHeight="1"/>
    <row r="22620" ht="25" customHeight="1"/>
    <row r="22621" ht="25" customHeight="1"/>
    <row r="22622" ht="25" customHeight="1"/>
    <row r="22623" ht="25" customHeight="1"/>
    <row r="22624" ht="25" customHeight="1"/>
    <row r="22625" ht="25" customHeight="1"/>
    <row r="22626" ht="25" customHeight="1"/>
    <row r="22627" ht="25" customHeight="1"/>
    <row r="22628" ht="25" customHeight="1"/>
    <row r="22629" ht="25" customHeight="1"/>
    <row r="22630" ht="25" customHeight="1"/>
    <row r="22631" ht="25" customHeight="1"/>
    <row r="22632" ht="25" customHeight="1"/>
    <row r="22633" ht="25" customHeight="1"/>
    <row r="22634" ht="25" customHeight="1"/>
    <row r="22635" ht="25" customHeight="1"/>
    <row r="22636" ht="25" customHeight="1"/>
    <row r="22637" ht="25" customHeight="1"/>
    <row r="22638" ht="25" customHeight="1"/>
    <row r="22639" ht="25" customHeight="1"/>
    <row r="22640" ht="25" customHeight="1"/>
    <row r="22641" ht="25" customHeight="1"/>
    <row r="22642" ht="25" customHeight="1"/>
    <row r="22643" ht="25" customHeight="1"/>
    <row r="22644" ht="25" customHeight="1"/>
    <row r="22645" ht="25" customHeight="1"/>
    <row r="22646" ht="25" customHeight="1"/>
    <row r="22647" ht="25" customHeight="1"/>
    <row r="22648" ht="25" customHeight="1"/>
    <row r="22649" ht="25" customHeight="1"/>
    <row r="22650" ht="25" customHeight="1"/>
    <row r="22651" ht="25" customHeight="1"/>
    <row r="22652" ht="25" customHeight="1"/>
    <row r="22653" ht="25" customHeight="1"/>
    <row r="22654" ht="25" customHeight="1"/>
    <row r="22655" ht="25" customHeight="1"/>
    <row r="22656" ht="25" customHeight="1"/>
    <row r="22657" ht="25" customHeight="1"/>
    <row r="22658" ht="25" customHeight="1"/>
    <row r="22659" ht="25" customHeight="1"/>
    <row r="22660" ht="25" customHeight="1"/>
    <row r="22661" ht="25" customHeight="1"/>
    <row r="22662" ht="25" customHeight="1"/>
    <row r="22663" ht="25" customHeight="1"/>
    <row r="22664" ht="25" customHeight="1"/>
    <row r="22665" ht="25" customHeight="1"/>
    <row r="22666" ht="25" customHeight="1"/>
    <row r="22667" ht="25" customHeight="1"/>
    <row r="22668" ht="25" customHeight="1"/>
    <row r="22669" ht="25" customHeight="1"/>
    <row r="22670" ht="25" customHeight="1"/>
    <row r="22671" ht="25" customHeight="1"/>
    <row r="22672" ht="25" customHeight="1"/>
    <row r="22673" ht="25" customHeight="1"/>
    <row r="22674" ht="25" customHeight="1"/>
    <row r="22675" ht="25" customHeight="1"/>
    <row r="22676" ht="25" customHeight="1"/>
    <row r="22677" ht="25" customHeight="1"/>
    <row r="22678" ht="25" customHeight="1"/>
    <row r="22679" ht="25" customHeight="1"/>
    <row r="22680" ht="25" customHeight="1"/>
    <row r="22681" ht="25" customHeight="1"/>
    <row r="22682" ht="25" customHeight="1"/>
    <row r="22683" ht="25" customHeight="1"/>
    <row r="22684" ht="25" customHeight="1"/>
    <row r="22685" ht="25" customHeight="1"/>
    <row r="22686" ht="25" customHeight="1"/>
    <row r="22687" ht="25" customHeight="1"/>
    <row r="22688" ht="25" customHeight="1"/>
    <row r="22689" ht="25" customHeight="1"/>
    <row r="22690" ht="25" customHeight="1"/>
    <row r="22691" ht="25" customHeight="1"/>
    <row r="22692" ht="25" customHeight="1"/>
    <row r="22693" ht="25" customHeight="1"/>
    <row r="22694" ht="25" customHeight="1"/>
    <row r="22695" ht="25" customHeight="1"/>
    <row r="22696" ht="25" customHeight="1"/>
    <row r="22697" ht="25" customHeight="1"/>
    <row r="22698" ht="25" customHeight="1"/>
    <row r="22699" ht="25" customHeight="1"/>
    <row r="22700" ht="25" customHeight="1"/>
    <row r="22701" ht="25" customHeight="1"/>
    <row r="22702" ht="25" customHeight="1"/>
    <row r="22703" ht="25" customHeight="1"/>
    <row r="22704" ht="25" customHeight="1"/>
    <row r="22705" ht="25" customHeight="1"/>
    <row r="22706" ht="25" customHeight="1"/>
    <row r="22707" ht="25" customHeight="1"/>
    <row r="22708" ht="25" customHeight="1"/>
    <row r="22709" ht="25" customHeight="1"/>
    <row r="22710" ht="25" customHeight="1"/>
    <row r="22711" ht="25" customHeight="1"/>
    <row r="22712" ht="25" customHeight="1"/>
    <row r="22713" ht="25" customHeight="1"/>
    <row r="22714" ht="25" customHeight="1"/>
    <row r="22715" ht="25" customHeight="1"/>
    <row r="22716" ht="25" customHeight="1"/>
    <row r="22717" ht="25" customHeight="1"/>
    <row r="22718" ht="25" customHeight="1"/>
    <row r="22719" ht="25" customHeight="1"/>
    <row r="22720" ht="25" customHeight="1"/>
    <row r="22721" ht="25" customHeight="1"/>
    <row r="22722" ht="25" customHeight="1"/>
    <row r="22723" ht="25" customHeight="1"/>
    <row r="22724" ht="25" customHeight="1"/>
    <row r="22725" ht="25" customHeight="1"/>
    <row r="22726" ht="25" customHeight="1"/>
    <row r="22727" ht="25" customHeight="1"/>
    <row r="22728" ht="25" customHeight="1"/>
    <row r="22729" ht="25" customHeight="1"/>
    <row r="22730" ht="25" customHeight="1"/>
    <row r="22731" ht="25" customHeight="1"/>
    <row r="22732" ht="25" customHeight="1"/>
    <row r="22733" ht="25" customHeight="1"/>
    <row r="22734" ht="25" customHeight="1"/>
    <row r="22735" ht="25" customHeight="1"/>
    <row r="22736" ht="25" customHeight="1"/>
    <row r="22737" ht="25" customHeight="1"/>
    <row r="22738" ht="25" customHeight="1"/>
    <row r="22739" ht="25" customHeight="1"/>
    <row r="22740" ht="25" customHeight="1"/>
    <row r="22741" ht="25" customHeight="1"/>
    <row r="22742" ht="25" customHeight="1"/>
    <row r="22743" ht="25" customHeight="1"/>
    <row r="22744" ht="25" customHeight="1"/>
    <row r="22745" ht="25" customHeight="1"/>
    <row r="22746" ht="25" customHeight="1"/>
    <row r="22747" ht="25" customHeight="1"/>
    <row r="22748" ht="25" customHeight="1"/>
    <row r="22749" ht="25" customHeight="1"/>
    <row r="22750" ht="25" customHeight="1"/>
    <row r="22751" ht="25" customHeight="1"/>
    <row r="22752" ht="25" customHeight="1"/>
    <row r="22753" ht="25" customHeight="1"/>
    <row r="22754" ht="25" customHeight="1"/>
    <row r="22755" ht="25" customHeight="1"/>
    <row r="22756" ht="25" customHeight="1"/>
    <row r="22757" ht="25" customHeight="1"/>
    <row r="22758" ht="25" customHeight="1"/>
    <row r="22759" ht="25" customHeight="1"/>
    <row r="22760" ht="25" customHeight="1"/>
    <row r="22761" ht="25" customHeight="1"/>
    <row r="22762" ht="25" customHeight="1"/>
    <row r="22763" ht="25" customHeight="1"/>
    <row r="22764" ht="25" customHeight="1"/>
    <row r="22765" ht="25" customHeight="1"/>
    <row r="22766" ht="25" customHeight="1"/>
    <row r="22767" ht="25" customHeight="1"/>
    <row r="22768" ht="25" customHeight="1"/>
    <row r="22769" ht="25" customHeight="1"/>
    <row r="22770" ht="25" customHeight="1"/>
    <row r="22771" ht="25" customHeight="1"/>
    <row r="22772" ht="25" customHeight="1"/>
    <row r="22773" ht="25" customHeight="1"/>
    <row r="22774" ht="25" customHeight="1"/>
    <row r="22775" ht="25" customHeight="1"/>
    <row r="22776" ht="25" customHeight="1"/>
    <row r="22777" ht="25" customHeight="1"/>
    <row r="22778" ht="25" customHeight="1"/>
    <row r="22779" ht="25" customHeight="1"/>
    <row r="22780" ht="25" customHeight="1"/>
    <row r="22781" ht="25" customHeight="1"/>
    <row r="22782" ht="25" customHeight="1"/>
    <row r="22783" ht="25" customHeight="1"/>
    <row r="22784" ht="25" customHeight="1"/>
    <row r="22785" ht="25" customHeight="1"/>
    <row r="22786" ht="25" customHeight="1"/>
    <row r="22787" ht="25" customHeight="1"/>
    <row r="22788" ht="25" customHeight="1"/>
    <row r="22789" ht="25" customHeight="1"/>
    <row r="22790" ht="25" customHeight="1"/>
    <row r="22791" ht="25" customHeight="1"/>
    <row r="22792" ht="25" customHeight="1"/>
    <row r="22793" ht="25" customHeight="1"/>
    <row r="22794" ht="25" customHeight="1"/>
    <row r="22795" ht="25" customHeight="1"/>
    <row r="22796" ht="25" customHeight="1"/>
    <row r="22797" ht="25" customHeight="1"/>
    <row r="22798" ht="25" customHeight="1"/>
    <row r="22799" ht="25" customHeight="1"/>
    <row r="22800" ht="25" customHeight="1"/>
    <row r="22801" ht="25" customHeight="1"/>
    <row r="22802" ht="25" customHeight="1"/>
    <row r="22803" ht="25" customHeight="1"/>
    <row r="22804" ht="25" customHeight="1"/>
    <row r="22805" ht="25" customHeight="1"/>
    <row r="22806" ht="25" customHeight="1"/>
    <row r="22807" ht="25" customHeight="1"/>
    <row r="22808" ht="25" customHeight="1"/>
    <row r="22809" ht="25" customHeight="1"/>
    <row r="22810" ht="25" customHeight="1"/>
    <row r="22811" ht="25" customHeight="1"/>
    <row r="22812" ht="25" customHeight="1"/>
    <row r="22813" ht="25" customHeight="1"/>
    <row r="22814" ht="25" customHeight="1"/>
    <row r="22815" ht="25" customHeight="1"/>
    <row r="22816" ht="25" customHeight="1"/>
    <row r="22817" ht="25" customHeight="1"/>
    <row r="22818" ht="25" customHeight="1"/>
    <row r="22819" ht="25" customHeight="1"/>
    <row r="22820" ht="25" customHeight="1"/>
    <row r="22821" ht="25" customHeight="1"/>
    <row r="22822" ht="25" customHeight="1"/>
    <row r="22823" ht="25" customHeight="1"/>
    <row r="22824" ht="25" customHeight="1"/>
    <row r="22825" ht="25" customHeight="1"/>
    <row r="22826" ht="25" customHeight="1"/>
    <row r="22827" ht="25" customHeight="1"/>
    <row r="22828" ht="25" customHeight="1"/>
    <row r="22829" ht="25" customHeight="1"/>
    <row r="22830" ht="25" customHeight="1"/>
    <row r="22831" ht="25" customHeight="1"/>
    <row r="22832" ht="25" customHeight="1"/>
    <row r="22833" ht="25" customHeight="1"/>
    <row r="22834" ht="25" customHeight="1"/>
    <row r="22835" ht="25" customHeight="1"/>
    <row r="22836" ht="25" customHeight="1"/>
    <row r="22837" ht="25" customHeight="1"/>
    <row r="22838" ht="25" customHeight="1"/>
    <row r="22839" ht="25" customHeight="1"/>
    <row r="22840" ht="25" customHeight="1"/>
    <row r="22841" ht="25" customHeight="1"/>
    <row r="22842" ht="25" customHeight="1"/>
    <row r="22843" ht="25" customHeight="1"/>
    <row r="22844" ht="25" customHeight="1"/>
    <row r="22845" ht="25" customHeight="1"/>
    <row r="22846" ht="25" customHeight="1"/>
    <row r="22847" ht="25" customHeight="1"/>
    <row r="22848" ht="25" customHeight="1"/>
    <row r="22849" ht="25" customHeight="1"/>
    <row r="22850" ht="25" customHeight="1"/>
    <row r="22851" ht="25" customHeight="1"/>
    <row r="22852" ht="25" customHeight="1"/>
    <row r="22853" ht="25" customHeight="1"/>
    <row r="22854" ht="25" customHeight="1"/>
    <row r="22855" ht="25" customHeight="1"/>
    <row r="22856" ht="25" customHeight="1"/>
    <row r="22857" ht="25" customHeight="1"/>
    <row r="22858" ht="25" customHeight="1"/>
    <row r="22859" ht="25" customHeight="1"/>
    <row r="22860" ht="25" customHeight="1"/>
    <row r="22861" ht="25" customHeight="1"/>
    <row r="22862" ht="25" customHeight="1"/>
    <row r="22863" ht="25" customHeight="1"/>
    <row r="22864" ht="25" customHeight="1"/>
    <row r="22865" ht="25" customHeight="1"/>
    <row r="22866" ht="25" customHeight="1"/>
    <row r="22867" ht="25" customHeight="1"/>
    <row r="22868" ht="25" customHeight="1"/>
    <row r="22869" ht="25" customHeight="1"/>
    <row r="22870" ht="25" customHeight="1"/>
    <row r="22871" ht="25" customHeight="1"/>
    <row r="22872" ht="25" customHeight="1"/>
    <row r="22873" ht="25" customHeight="1"/>
    <row r="22874" ht="25" customHeight="1"/>
    <row r="22875" ht="25" customHeight="1"/>
    <row r="22876" ht="25" customHeight="1"/>
    <row r="22877" ht="25" customHeight="1"/>
    <row r="22878" ht="25" customHeight="1"/>
    <row r="22879" ht="25" customHeight="1"/>
    <row r="22880" ht="25" customHeight="1"/>
    <row r="22881" ht="25" customHeight="1"/>
    <row r="22882" ht="25" customHeight="1"/>
    <row r="22883" ht="25" customHeight="1"/>
    <row r="22884" ht="25" customHeight="1"/>
    <row r="22885" ht="25" customHeight="1"/>
    <row r="22886" ht="25" customHeight="1"/>
    <row r="22887" ht="25" customHeight="1"/>
    <row r="22888" ht="25" customHeight="1"/>
    <row r="22889" ht="25" customHeight="1"/>
    <row r="22890" ht="25" customHeight="1"/>
    <row r="22891" ht="25" customHeight="1"/>
    <row r="22892" ht="25" customHeight="1"/>
    <row r="22893" ht="25" customHeight="1"/>
    <row r="22894" ht="25" customHeight="1"/>
    <row r="22895" ht="25" customHeight="1"/>
    <row r="22896" ht="25" customHeight="1"/>
    <row r="22897" ht="25" customHeight="1"/>
    <row r="22898" ht="25" customHeight="1"/>
    <row r="22899" ht="25" customHeight="1"/>
    <row r="22900" ht="25" customHeight="1"/>
    <row r="22901" ht="25" customHeight="1"/>
    <row r="22902" ht="25" customHeight="1"/>
    <row r="22903" ht="25" customHeight="1"/>
    <row r="22904" ht="25" customHeight="1"/>
    <row r="22905" ht="25" customHeight="1"/>
    <row r="22906" ht="25" customHeight="1"/>
    <row r="22907" ht="25" customHeight="1"/>
    <row r="22908" ht="25" customHeight="1"/>
    <row r="22909" ht="25" customHeight="1"/>
    <row r="22910" ht="25" customHeight="1"/>
    <row r="22911" ht="25" customHeight="1"/>
    <row r="22912" ht="25" customHeight="1"/>
    <row r="22913" ht="25" customHeight="1"/>
    <row r="22914" ht="25" customHeight="1"/>
    <row r="22915" ht="25" customHeight="1"/>
    <row r="22916" ht="25" customHeight="1"/>
    <row r="22917" ht="25" customHeight="1"/>
    <row r="22918" ht="25" customHeight="1"/>
    <row r="22919" ht="25" customHeight="1"/>
    <row r="22920" ht="25" customHeight="1"/>
    <row r="22921" ht="25" customHeight="1"/>
    <row r="22922" ht="25" customHeight="1"/>
    <row r="22923" ht="25" customHeight="1"/>
    <row r="22924" ht="25" customHeight="1"/>
    <row r="22925" ht="25" customHeight="1"/>
    <row r="22926" ht="25" customHeight="1"/>
    <row r="22927" ht="25" customHeight="1"/>
    <row r="22928" ht="25" customHeight="1"/>
    <row r="22929" ht="25" customHeight="1"/>
    <row r="22930" ht="25" customHeight="1"/>
    <row r="22931" ht="25" customHeight="1"/>
    <row r="22932" ht="25" customHeight="1"/>
    <row r="22933" ht="25" customHeight="1"/>
    <row r="22934" ht="25" customHeight="1"/>
    <row r="22935" ht="25" customHeight="1"/>
    <row r="22936" ht="25" customHeight="1"/>
    <row r="22937" ht="25" customHeight="1"/>
    <row r="22938" ht="25" customHeight="1"/>
    <row r="22939" ht="25" customHeight="1"/>
    <row r="22940" ht="25" customHeight="1"/>
    <row r="22941" ht="25" customHeight="1"/>
    <row r="22942" ht="25" customHeight="1"/>
    <row r="22943" ht="25" customHeight="1"/>
    <row r="22944" ht="25" customHeight="1"/>
    <row r="22945" ht="25" customHeight="1"/>
    <row r="22946" ht="25" customHeight="1"/>
    <row r="22947" ht="25" customHeight="1"/>
    <row r="22948" ht="25" customHeight="1"/>
    <row r="22949" ht="25" customHeight="1"/>
    <row r="22950" ht="25" customHeight="1"/>
    <row r="22951" ht="25" customHeight="1"/>
    <row r="22952" ht="25" customHeight="1"/>
    <row r="22953" ht="25" customHeight="1"/>
    <row r="22954" ht="25" customHeight="1"/>
    <row r="22955" ht="25" customHeight="1"/>
    <row r="22956" ht="25" customHeight="1"/>
    <row r="22957" ht="25" customHeight="1"/>
    <row r="22958" ht="25" customHeight="1"/>
    <row r="22959" ht="25" customHeight="1"/>
    <row r="22960" ht="25" customHeight="1"/>
    <row r="22961" ht="25" customHeight="1"/>
    <row r="22962" ht="25" customHeight="1"/>
    <row r="22963" ht="25" customHeight="1"/>
    <row r="22964" ht="25" customHeight="1"/>
    <row r="22965" ht="25" customHeight="1"/>
    <row r="22966" ht="25" customHeight="1"/>
    <row r="22967" ht="25" customHeight="1"/>
    <row r="22968" ht="25" customHeight="1"/>
    <row r="22969" ht="25" customHeight="1"/>
    <row r="22970" ht="25" customHeight="1"/>
    <row r="22971" ht="25" customHeight="1"/>
    <row r="22972" ht="25" customHeight="1"/>
    <row r="22973" ht="25" customHeight="1"/>
    <row r="22974" ht="25" customHeight="1"/>
    <row r="22975" ht="25" customHeight="1"/>
    <row r="22976" ht="25" customHeight="1"/>
    <row r="22977" ht="25" customHeight="1"/>
    <row r="22978" ht="25" customHeight="1"/>
    <row r="22979" ht="25" customHeight="1"/>
    <row r="22980" ht="25" customHeight="1"/>
    <row r="22981" ht="25" customHeight="1"/>
    <row r="22982" ht="25" customHeight="1"/>
    <row r="22983" ht="25" customHeight="1"/>
    <row r="22984" ht="25" customHeight="1"/>
    <row r="22985" ht="25" customHeight="1"/>
    <row r="22986" ht="25" customHeight="1"/>
    <row r="22987" ht="25" customHeight="1"/>
    <row r="22988" ht="25" customHeight="1"/>
    <row r="22989" ht="25" customHeight="1"/>
    <row r="22990" ht="25" customHeight="1"/>
    <row r="22991" ht="25" customHeight="1"/>
    <row r="22992" ht="25" customHeight="1"/>
    <row r="22993" ht="25" customHeight="1"/>
    <row r="22994" ht="25" customHeight="1"/>
    <row r="22995" ht="25" customHeight="1"/>
    <row r="22996" ht="25" customHeight="1"/>
    <row r="22997" ht="25" customHeight="1"/>
    <row r="22998" ht="25" customHeight="1"/>
    <row r="22999" ht="25" customHeight="1"/>
    <row r="23000" ht="25" customHeight="1"/>
    <row r="23001" ht="25" customHeight="1"/>
    <row r="23002" ht="25" customHeight="1"/>
    <row r="23003" ht="25" customHeight="1"/>
    <row r="23004" ht="25" customHeight="1"/>
    <row r="23005" ht="25" customHeight="1"/>
    <row r="23006" ht="25" customHeight="1"/>
    <row r="23007" ht="25" customHeight="1"/>
    <row r="23008" ht="25" customHeight="1"/>
    <row r="23009" ht="25" customHeight="1"/>
    <row r="23010" ht="25" customHeight="1"/>
    <row r="23011" ht="25" customHeight="1"/>
    <row r="23012" ht="25" customHeight="1"/>
    <row r="23013" ht="25" customHeight="1"/>
    <row r="23014" ht="25" customHeight="1"/>
    <row r="23015" ht="25" customHeight="1"/>
    <row r="23016" ht="25" customHeight="1"/>
    <row r="23017" ht="25" customHeight="1"/>
    <row r="23018" ht="25" customHeight="1"/>
    <row r="23019" ht="25" customHeight="1"/>
    <row r="23020" ht="25" customHeight="1"/>
    <row r="23021" ht="25" customHeight="1"/>
    <row r="23022" ht="25" customHeight="1"/>
    <row r="23023" ht="25" customHeight="1"/>
    <row r="23024" ht="25" customHeight="1"/>
    <row r="23025" ht="25" customHeight="1"/>
    <row r="23026" ht="25" customHeight="1"/>
    <row r="23027" ht="25" customHeight="1"/>
    <row r="23028" ht="25" customHeight="1"/>
    <row r="23029" ht="25" customHeight="1"/>
    <row r="23030" ht="25" customHeight="1"/>
    <row r="23031" ht="25" customHeight="1"/>
    <row r="23032" ht="25" customHeight="1"/>
    <row r="23033" ht="25" customHeight="1"/>
    <row r="23034" ht="25" customHeight="1"/>
    <row r="23035" ht="25" customHeight="1"/>
    <row r="23036" ht="25" customHeight="1"/>
    <row r="23037" ht="25" customHeight="1"/>
    <row r="23038" ht="25" customHeight="1"/>
    <row r="23039" ht="25" customHeight="1"/>
    <row r="23040" ht="25" customHeight="1"/>
    <row r="23041" ht="25" customHeight="1"/>
    <row r="23042" ht="25" customHeight="1"/>
    <row r="23043" ht="25" customHeight="1"/>
    <row r="23044" ht="25" customHeight="1"/>
    <row r="23045" ht="25" customHeight="1"/>
    <row r="23046" ht="25" customHeight="1"/>
    <row r="23047" ht="25" customHeight="1"/>
    <row r="23048" ht="25" customHeight="1"/>
    <row r="23049" ht="25" customHeight="1"/>
    <row r="23050" ht="25" customHeight="1"/>
    <row r="23051" ht="25" customHeight="1"/>
    <row r="23052" ht="25" customHeight="1"/>
    <row r="23053" ht="25" customHeight="1"/>
    <row r="23054" ht="25" customHeight="1"/>
    <row r="23055" ht="25" customHeight="1"/>
    <row r="23056" ht="25" customHeight="1"/>
    <row r="23057" ht="25" customHeight="1"/>
    <row r="23058" ht="25" customHeight="1"/>
    <row r="23059" ht="25" customHeight="1"/>
    <row r="23060" ht="25" customHeight="1"/>
    <row r="23061" ht="25" customHeight="1"/>
    <row r="23062" ht="25" customHeight="1"/>
    <row r="23063" ht="25" customHeight="1"/>
    <row r="23064" ht="25" customHeight="1"/>
    <row r="23065" ht="25" customHeight="1"/>
    <row r="23066" ht="25" customHeight="1"/>
    <row r="23067" ht="25" customHeight="1"/>
    <row r="23068" ht="25" customHeight="1"/>
    <row r="23069" ht="25" customHeight="1"/>
    <row r="23070" ht="25" customHeight="1"/>
    <row r="23071" ht="25" customHeight="1"/>
    <row r="23072" ht="25" customHeight="1"/>
    <row r="23073" ht="25" customHeight="1"/>
    <row r="23074" ht="25" customHeight="1"/>
    <row r="23075" ht="25" customHeight="1"/>
    <row r="23076" ht="25" customHeight="1"/>
    <row r="23077" ht="25" customHeight="1"/>
    <row r="23078" ht="25" customHeight="1"/>
    <row r="23079" ht="25" customHeight="1"/>
    <row r="23080" ht="25" customHeight="1"/>
    <row r="23081" ht="25" customHeight="1"/>
    <row r="23082" ht="25" customHeight="1"/>
    <row r="23083" ht="25" customHeight="1"/>
    <row r="23084" ht="25" customHeight="1"/>
    <row r="23085" ht="25" customHeight="1"/>
    <row r="23086" ht="25" customHeight="1"/>
    <row r="23087" ht="25" customHeight="1"/>
    <row r="23088" ht="25" customHeight="1"/>
    <row r="23089" ht="25" customHeight="1"/>
    <row r="23090" ht="25" customHeight="1"/>
    <row r="23091" ht="25" customHeight="1"/>
    <row r="23092" ht="25" customHeight="1"/>
    <row r="23093" ht="25" customHeight="1"/>
    <row r="23094" ht="25" customHeight="1"/>
    <row r="23095" ht="25" customHeight="1"/>
    <row r="23096" ht="25" customHeight="1"/>
    <row r="23097" ht="25" customHeight="1"/>
    <row r="23098" ht="25" customHeight="1"/>
    <row r="23099" ht="25" customHeight="1"/>
    <row r="23100" ht="25" customHeight="1"/>
    <row r="23101" ht="25" customHeight="1"/>
    <row r="23102" ht="25" customHeight="1"/>
    <row r="23103" ht="25" customHeight="1"/>
    <row r="23104" ht="25" customHeight="1"/>
    <row r="23105" ht="25" customHeight="1"/>
    <row r="23106" ht="25" customHeight="1"/>
    <row r="23107" ht="25" customHeight="1"/>
    <row r="23108" ht="25" customHeight="1"/>
    <row r="23109" ht="25" customHeight="1"/>
    <row r="23110" ht="25" customHeight="1"/>
    <row r="23111" ht="25" customHeight="1"/>
    <row r="23112" ht="25" customHeight="1"/>
    <row r="23113" ht="25" customHeight="1"/>
    <row r="23114" ht="25" customHeight="1"/>
    <row r="23115" ht="25" customHeight="1"/>
    <row r="23116" ht="25" customHeight="1"/>
    <row r="23117" ht="25" customHeight="1"/>
    <row r="23118" ht="25" customHeight="1"/>
    <row r="23119" ht="25" customHeight="1"/>
    <row r="23120" ht="25" customHeight="1"/>
    <row r="23121" ht="25" customHeight="1"/>
    <row r="23122" ht="25" customHeight="1"/>
    <row r="23123" ht="25" customHeight="1"/>
    <row r="23124" ht="25" customHeight="1"/>
    <row r="23125" ht="25" customHeight="1"/>
    <row r="23126" ht="25" customHeight="1"/>
    <row r="23127" ht="25" customHeight="1"/>
    <row r="23128" ht="25" customHeight="1"/>
    <row r="23129" ht="25" customHeight="1"/>
    <row r="23130" ht="25" customHeight="1"/>
    <row r="23131" ht="25" customHeight="1"/>
    <row r="23132" ht="25" customHeight="1"/>
    <row r="23133" ht="25" customHeight="1"/>
    <row r="23134" ht="25" customHeight="1"/>
    <row r="23135" ht="25" customHeight="1"/>
    <row r="23136" ht="25" customHeight="1"/>
    <row r="23137" ht="25" customHeight="1"/>
    <row r="23138" ht="25" customHeight="1"/>
    <row r="23139" ht="25" customHeight="1"/>
    <row r="23140" ht="25" customHeight="1"/>
    <row r="23141" ht="25" customHeight="1"/>
    <row r="23142" ht="25" customHeight="1"/>
    <row r="23143" ht="25" customHeight="1"/>
    <row r="23144" ht="25" customHeight="1"/>
    <row r="23145" ht="25" customHeight="1"/>
    <row r="23146" ht="25" customHeight="1"/>
    <row r="23147" ht="25" customHeight="1"/>
    <row r="23148" ht="25" customHeight="1"/>
    <row r="23149" ht="25" customHeight="1"/>
    <row r="23150" ht="25" customHeight="1"/>
    <row r="23151" ht="25" customHeight="1"/>
    <row r="23152" ht="25" customHeight="1"/>
    <row r="23153" ht="25" customHeight="1"/>
    <row r="23154" ht="25" customHeight="1"/>
    <row r="23155" ht="25" customHeight="1"/>
    <row r="23156" ht="25" customHeight="1"/>
    <row r="23157" ht="25" customHeight="1"/>
    <row r="23158" ht="25" customHeight="1"/>
    <row r="23159" ht="25" customHeight="1"/>
    <row r="23160" ht="25" customHeight="1"/>
    <row r="23161" ht="25" customHeight="1"/>
    <row r="23162" ht="25" customHeight="1"/>
    <row r="23163" ht="25" customHeight="1"/>
    <row r="23164" ht="25" customHeight="1"/>
    <row r="23165" ht="25" customHeight="1"/>
    <row r="23166" ht="25" customHeight="1"/>
    <row r="23167" ht="25" customHeight="1"/>
    <row r="23168" ht="25" customHeight="1"/>
    <row r="23169" ht="25" customHeight="1"/>
    <row r="23170" ht="25" customHeight="1"/>
    <row r="23171" ht="25" customHeight="1"/>
    <row r="23172" ht="25" customHeight="1"/>
    <row r="23173" ht="25" customHeight="1"/>
    <row r="23174" ht="25" customHeight="1"/>
    <row r="23175" ht="25" customHeight="1"/>
    <row r="23176" ht="25" customHeight="1"/>
    <row r="23177" ht="25" customHeight="1"/>
    <row r="23178" ht="25" customHeight="1"/>
    <row r="23179" ht="25" customHeight="1"/>
    <row r="23180" ht="25" customHeight="1"/>
    <row r="23181" ht="25" customHeight="1"/>
    <row r="23182" ht="25" customHeight="1"/>
    <row r="23183" ht="25" customHeight="1"/>
    <row r="23184" ht="25" customHeight="1"/>
    <row r="23185" ht="25" customHeight="1"/>
    <row r="23186" ht="25" customHeight="1"/>
    <row r="23187" ht="25" customHeight="1"/>
    <row r="23188" ht="25" customHeight="1"/>
    <row r="23189" ht="25" customHeight="1"/>
    <row r="23190" ht="25" customHeight="1"/>
    <row r="23191" ht="25" customHeight="1"/>
    <row r="23192" ht="25" customHeight="1"/>
    <row r="23193" ht="25" customHeight="1"/>
    <row r="23194" ht="25" customHeight="1"/>
    <row r="23195" ht="25" customHeight="1"/>
    <row r="23196" ht="25" customHeight="1"/>
    <row r="23197" ht="25" customHeight="1"/>
    <row r="23198" ht="25" customHeight="1"/>
    <row r="23199" ht="25" customHeight="1"/>
    <row r="23200" ht="25" customHeight="1"/>
    <row r="23201" ht="25" customHeight="1"/>
    <row r="23202" ht="25" customHeight="1"/>
    <row r="23203" ht="25" customHeight="1"/>
    <row r="23204" ht="25" customHeight="1"/>
    <row r="23205" ht="25" customHeight="1"/>
    <row r="23206" ht="25" customHeight="1"/>
    <row r="23207" ht="25" customHeight="1"/>
    <row r="23208" ht="25" customHeight="1"/>
    <row r="23209" ht="25" customHeight="1"/>
    <row r="23210" ht="25" customHeight="1"/>
    <row r="23211" ht="25" customHeight="1"/>
    <row r="23212" ht="25" customHeight="1"/>
    <row r="23213" ht="25" customHeight="1"/>
    <row r="23214" ht="25" customHeight="1"/>
    <row r="23215" ht="25" customHeight="1"/>
    <row r="23216" ht="25" customHeight="1"/>
    <row r="23217" ht="25" customHeight="1"/>
    <row r="23218" ht="25" customHeight="1"/>
    <row r="23219" ht="25" customHeight="1"/>
    <row r="23220" ht="25" customHeight="1"/>
    <row r="23221" ht="25" customHeight="1"/>
    <row r="23222" ht="25" customHeight="1"/>
    <row r="23223" ht="25" customHeight="1"/>
    <row r="23224" ht="25" customHeight="1"/>
    <row r="23225" ht="25" customHeight="1"/>
    <row r="23226" ht="25" customHeight="1"/>
    <row r="23227" ht="25" customHeight="1"/>
    <row r="23228" ht="25" customHeight="1"/>
    <row r="23229" ht="25" customHeight="1"/>
    <row r="23230" ht="25" customHeight="1"/>
    <row r="23231" ht="25" customHeight="1"/>
    <row r="23232" ht="25" customHeight="1"/>
    <row r="23233" ht="25" customHeight="1"/>
    <row r="23234" ht="25" customHeight="1"/>
    <row r="23235" ht="25" customHeight="1"/>
    <row r="23236" ht="25" customHeight="1"/>
    <row r="23237" ht="25" customHeight="1"/>
    <row r="23238" ht="25" customHeight="1"/>
    <row r="23239" ht="25" customHeight="1"/>
    <row r="23240" ht="25" customHeight="1"/>
    <row r="23241" ht="25" customHeight="1"/>
    <row r="23242" ht="25" customHeight="1"/>
    <row r="23243" ht="25" customHeight="1"/>
    <row r="23244" ht="25" customHeight="1"/>
    <row r="23245" ht="25" customHeight="1"/>
    <row r="23246" ht="25" customHeight="1"/>
    <row r="23247" ht="25" customHeight="1"/>
    <row r="23248" ht="25" customHeight="1"/>
    <row r="23249" ht="25" customHeight="1"/>
    <row r="23250" ht="25" customHeight="1"/>
    <row r="23251" ht="25" customHeight="1"/>
    <row r="23252" ht="25" customHeight="1"/>
    <row r="23253" ht="25" customHeight="1"/>
    <row r="23254" ht="25" customHeight="1"/>
    <row r="23255" ht="25" customHeight="1"/>
    <row r="23256" ht="25" customHeight="1"/>
    <row r="23257" ht="25" customHeight="1"/>
    <row r="23258" ht="25" customHeight="1"/>
    <row r="23259" ht="25" customHeight="1"/>
    <row r="23260" ht="25" customHeight="1"/>
    <row r="23261" ht="25" customHeight="1"/>
    <row r="23262" ht="25" customHeight="1"/>
    <row r="23263" ht="25" customHeight="1"/>
    <row r="23264" ht="25" customHeight="1"/>
    <row r="23265" ht="25" customHeight="1"/>
    <row r="23266" ht="25" customHeight="1"/>
    <row r="23267" ht="25" customHeight="1"/>
    <row r="23268" ht="25" customHeight="1"/>
    <row r="23269" ht="25" customHeight="1"/>
    <row r="23270" ht="25" customHeight="1"/>
    <row r="23271" ht="25" customHeight="1"/>
    <row r="23272" ht="25" customHeight="1"/>
    <row r="23273" ht="25" customHeight="1"/>
    <row r="23274" ht="25" customHeight="1"/>
    <row r="23275" ht="25" customHeight="1"/>
    <row r="23276" ht="25" customHeight="1"/>
    <row r="23277" ht="25" customHeight="1"/>
    <row r="23278" ht="25" customHeight="1"/>
    <row r="23279" ht="25" customHeight="1"/>
    <row r="23280" ht="25" customHeight="1"/>
    <row r="23281" ht="25" customHeight="1"/>
    <row r="23282" ht="25" customHeight="1"/>
    <row r="23283" ht="25" customHeight="1"/>
    <row r="23284" ht="25" customHeight="1"/>
    <row r="23285" ht="25" customHeight="1"/>
    <row r="23286" ht="25" customHeight="1"/>
    <row r="23287" ht="25" customHeight="1"/>
    <row r="23288" ht="25" customHeight="1"/>
    <row r="23289" ht="25" customHeight="1"/>
    <row r="23290" ht="25" customHeight="1"/>
    <row r="23291" ht="25" customHeight="1"/>
    <row r="23292" ht="25" customHeight="1"/>
    <row r="23293" ht="25" customHeight="1"/>
    <row r="23294" ht="25" customHeight="1"/>
    <row r="23295" ht="25" customHeight="1"/>
    <row r="23296" ht="25" customHeight="1"/>
    <row r="23297" ht="25" customHeight="1"/>
    <row r="23298" ht="25" customHeight="1"/>
    <row r="23299" ht="25" customHeight="1"/>
    <row r="23300" ht="25" customHeight="1"/>
    <row r="23301" ht="25" customHeight="1"/>
    <row r="23302" ht="25" customHeight="1"/>
    <row r="23303" ht="25" customHeight="1"/>
    <row r="23304" ht="25" customHeight="1"/>
    <row r="23305" ht="25" customHeight="1"/>
    <row r="23306" ht="25" customHeight="1"/>
    <row r="23307" ht="25" customHeight="1"/>
    <row r="23308" ht="25" customHeight="1"/>
    <row r="23309" ht="25" customHeight="1"/>
    <row r="23310" ht="25" customHeight="1"/>
    <row r="23311" ht="25" customHeight="1"/>
    <row r="23312" ht="25" customHeight="1"/>
    <row r="23313" ht="25" customHeight="1"/>
    <row r="23314" ht="25" customHeight="1"/>
    <row r="23315" ht="25" customHeight="1"/>
    <row r="23316" ht="25" customHeight="1"/>
    <row r="23317" ht="25" customHeight="1"/>
    <row r="23318" ht="25" customHeight="1"/>
    <row r="23319" ht="25" customHeight="1"/>
    <row r="23320" ht="25" customHeight="1"/>
    <row r="23321" ht="25" customHeight="1"/>
    <row r="23322" ht="25" customHeight="1"/>
    <row r="23323" ht="25" customHeight="1"/>
    <row r="23324" ht="25" customHeight="1"/>
    <row r="23325" ht="25" customHeight="1"/>
    <row r="23326" ht="25" customHeight="1"/>
    <row r="23327" ht="25" customHeight="1"/>
    <row r="23328" ht="25" customHeight="1"/>
    <row r="23329" ht="25" customHeight="1"/>
    <row r="23330" ht="25" customHeight="1"/>
    <row r="23331" ht="25" customHeight="1"/>
    <row r="23332" ht="25" customHeight="1"/>
    <row r="23333" ht="25" customHeight="1"/>
    <row r="23334" ht="25" customHeight="1"/>
    <row r="23335" ht="25" customHeight="1"/>
    <row r="23336" ht="25" customHeight="1"/>
    <row r="23337" ht="25" customHeight="1"/>
    <row r="23338" ht="25" customHeight="1"/>
    <row r="23339" ht="25" customHeight="1"/>
    <row r="23340" ht="25" customHeight="1"/>
    <row r="23341" ht="25" customHeight="1"/>
    <row r="23342" ht="25" customHeight="1"/>
    <row r="23343" ht="25" customHeight="1"/>
    <row r="23344" ht="25" customHeight="1"/>
    <row r="23345" ht="25" customHeight="1"/>
    <row r="23346" ht="25" customHeight="1"/>
    <row r="23347" ht="25" customHeight="1"/>
    <row r="23348" ht="25" customHeight="1"/>
    <row r="23349" ht="25" customHeight="1"/>
    <row r="23350" ht="25" customHeight="1"/>
    <row r="23351" ht="25" customHeight="1"/>
    <row r="23352" ht="25" customHeight="1"/>
    <row r="23353" ht="25" customHeight="1"/>
    <row r="23354" ht="25" customHeight="1"/>
    <row r="23355" ht="25" customHeight="1"/>
    <row r="23356" ht="25" customHeight="1"/>
    <row r="23357" ht="25" customHeight="1"/>
    <row r="23358" ht="25" customHeight="1"/>
    <row r="23359" ht="25" customHeight="1"/>
    <row r="23360" ht="25" customHeight="1"/>
    <row r="23361" ht="25" customHeight="1"/>
    <row r="23362" ht="25" customHeight="1"/>
    <row r="23363" ht="25" customHeight="1"/>
    <row r="23364" ht="25" customHeight="1"/>
    <row r="23365" ht="25" customHeight="1"/>
    <row r="23366" ht="25" customHeight="1"/>
    <row r="23367" ht="25" customHeight="1"/>
    <row r="23368" ht="25" customHeight="1"/>
    <row r="23369" ht="25" customHeight="1"/>
    <row r="23370" ht="25" customHeight="1"/>
    <row r="23371" ht="25" customHeight="1"/>
    <row r="23372" ht="25" customHeight="1"/>
    <row r="23373" ht="25" customHeight="1"/>
    <row r="23374" ht="25" customHeight="1"/>
    <row r="23375" ht="25" customHeight="1"/>
    <row r="23376" ht="25" customHeight="1"/>
    <row r="23377" ht="25" customHeight="1"/>
    <row r="23378" ht="25" customHeight="1"/>
    <row r="23379" ht="25" customHeight="1"/>
    <row r="23380" ht="25" customHeight="1"/>
    <row r="23381" ht="25" customHeight="1"/>
    <row r="23382" ht="25" customHeight="1"/>
    <row r="23383" ht="25" customHeight="1"/>
    <row r="23384" ht="25" customHeight="1"/>
    <row r="23385" ht="25" customHeight="1"/>
    <row r="23386" ht="25" customHeight="1"/>
    <row r="23387" ht="25" customHeight="1"/>
    <row r="23388" ht="25" customHeight="1"/>
    <row r="23389" ht="25" customHeight="1"/>
    <row r="23390" ht="25" customHeight="1"/>
    <row r="23391" ht="25" customHeight="1"/>
    <row r="23392" ht="25" customHeight="1"/>
    <row r="23393" ht="25" customHeight="1"/>
    <row r="23394" ht="25" customHeight="1"/>
    <row r="23395" ht="25" customHeight="1"/>
    <row r="23396" ht="25" customHeight="1"/>
    <row r="23397" ht="25" customHeight="1"/>
    <row r="23398" ht="25" customHeight="1"/>
    <row r="23399" ht="25" customHeight="1"/>
    <row r="23400" ht="25" customHeight="1"/>
    <row r="23401" ht="25" customHeight="1"/>
    <row r="23402" ht="25" customHeight="1"/>
    <row r="23403" ht="25" customHeight="1"/>
    <row r="23404" ht="25" customHeight="1"/>
    <row r="23405" ht="25" customHeight="1"/>
    <row r="23406" ht="25" customHeight="1"/>
    <row r="23407" ht="25" customHeight="1"/>
    <row r="23408" ht="25" customHeight="1"/>
    <row r="23409" ht="25" customHeight="1"/>
    <row r="23410" ht="25" customHeight="1"/>
    <row r="23411" ht="25" customHeight="1"/>
    <row r="23412" ht="25" customHeight="1"/>
    <row r="23413" ht="25" customHeight="1"/>
    <row r="23414" ht="25" customHeight="1"/>
    <row r="23415" ht="25" customHeight="1"/>
    <row r="23416" ht="25" customHeight="1"/>
    <row r="23417" ht="25" customHeight="1"/>
    <row r="23418" ht="25" customHeight="1"/>
    <row r="23419" ht="25" customHeight="1"/>
    <row r="23420" ht="25" customHeight="1"/>
    <row r="23421" ht="25" customHeight="1"/>
    <row r="23422" ht="25" customHeight="1"/>
    <row r="23423" ht="25" customHeight="1"/>
    <row r="23424" ht="25" customHeight="1"/>
    <row r="23425" ht="25" customHeight="1"/>
    <row r="23426" ht="25" customHeight="1"/>
    <row r="23427" ht="25" customHeight="1"/>
    <row r="23428" ht="25" customHeight="1"/>
    <row r="23429" ht="25" customHeight="1"/>
    <row r="23430" ht="25" customHeight="1"/>
    <row r="23431" ht="25" customHeight="1"/>
    <row r="23432" ht="25" customHeight="1"/>
    <row r="23433" ht="25" customHeight="1"/>
    <row r="23434" ht="25" customHeight="1"/>
    <row r="23435" ht="25" customHeight="1"/>
    <row r="23436" ht="25" customHeight="1"/>
    <row r="23437" ht="25" customHeight="1"/>
    <row r="23438" ht="25" customHeight="1"/>
    <row r="23439" ht="25" customHeight="1"/>
    <row r="23440" ht="25" customHeight="1"/>
    <row r="23441" ht="25" customHeight="1"/>
    <row r="23442" ht="25" customHeight="1"/>
    <row r="23443" ht="25" customHeight="1"/>
    <row r="23444" ht="25" customHeight="1"/>
    <row r="23445" ht="25" customHeight="1"/>
    <row r="23446" ht="25" customHeight="1"/>
    <row r="23447" ht="25" customHeight="1"/>
    <row r="23448" ht="25" customHeight="1"/>
    <row r="23449" ht="25" customHeight="1"/>
    <row r="23450" ht="25" customHeight="1"/>
    <row r="23451" ht="25" customHeight="1"/>
    <row r="23452" ht="25" customHeight="1"/>
    <row r="23453" ht="25" customHeight="1"/>
    <row r="23454" ht="25" customHeight="1"/>
    <row r="23455" ht="25" customHeight="1"/>
    <row r="23456" ht="25" customHeight="1"/>
    <row r="23457" ht="25" customHeight="1"/>
    <row r="23458" ht="25" customHeight="1"/>
    <row r="23459" ht="25" customHeight="1"/>
    <row r="23460" ht="25" customHeight="1"/>
    <row r="23461" ht="25" customHeight="1"/>
    <row r="23462" ht="25" customHeight="1"/>
    <row r="23463" ht="25" customHeight="1"/>
    <row r="23464" ht="25" customHeight="1"/>
    <row r="23465" ht="25" customHeight="1"/>
    <row r="23466" ht="25" customHeight="1"/>
    <row r="23467" ht="25" customHeight="1"/>
    <row r="23468" ht="25" customHeight="1"/>
    <row r="23469" ht="25" customHeight="1"/>
    <row r="23470" ht="25" customHeight="1"/>
    <row r="23471" ht="25" customHeight="1"/>
    <row r="23472" ht="25" customHeight="1"/>
    <row r="23473" ht="25" customHeight="1"/>
    <row r="23474" ht="25" customHeight="1"/>
    <row r="23475" ht="25" customHeight="1"/>
    <row r="23476" ht="25" customHeight="1"/>
    <row r="23477" ht="25" customHeight="1"/>
    <row r="23478" ht="25" customHeight="1"/>
    <row r="23479" ht="25" customHeight="1"/>
    <row r="23480" ht="25" customHeight="1"/>
    <row r="23481" ht="25" customHeight="1"/>
    <row r="23482" ht="25" customHeight="1"/>
    <row r="23483" ht="25" customHeight="1"/>
    <row r="23484" ht="25" customHeight="1"/>
    <row r="23485" ht="25" customHeight="1"/>
    <row r="23486" ht="25" customHeight="1"/>
    <row r="23487" ht="25" customHeight="1"/>
    <row r="23488" ht="25" customHeight="1"/>
    <row r="23489" ht="25" customHeight="1"/>
    <row r="23490" ht="25" customHeight="1"/>
    <row r="23491" ht="25" customHeight="1"/>
    <row r="23492" ht="25" customHeight="1"/>
    <row r="23493" ht="25" customHeight="1"/>
    <row r="23494" ht="25" customHeight="1"/>
    <row r="23495" ht="25" customHeight="1"/>
    <row r="23496" ht="25" customHeight="1"/>
    <row r="23497" ht="25" customHeight="1"/>
    <row r="23498" ht="25" customHeight="1"/>
    <row r="23499" ht="25" customHeight="1"/>
    <row r="23500" ht="25" customHeight="1"/>
    <row r="23501" ht="25" customHeight="1"/>
    <row r="23502" ht="25" customHeight="1"/>
    <row r="23503" ht="25" customHeight="1"/>
    <row r="23504" ht="25" customHeight="1"/>
    <row r="23505" ht="25" customHeight="1"/>
    <row r="23506" ht="25" customHeight="1"/>
    <row r="23507" ht="25" customHeight="1"/>
    <row r="23508" ht="25" customHeight="1"/>
    <row r="23509" ht="25" customHeight="1"/>
    <row r="23510" ht="25" customHeight="1"/>
    <row r="23511" ht="25" customHeight="1"/>
    <row r="23512" ht="25" customHeight="1"/>
    <row r="23513" ht="25" customHeight="1"/>
    <row r="23514" ht="25" customHeight="1"/>
    <row r="23515" ht="25" customHeight="1"/>
    <row r="23516" ht="25" customHeight="1"/>
    <row r="23517" ht="25" customHeight="1"/>
    <row r="23518" ht="25" customHeight="1"/>
    <row r="23519" ht="25" customHeight="1"/>
    <row r="23520" ht="25" customHeight="1"/>
    <row r="23521" ht="25" customHeight="1"/>
    <row r="23522" ht="25" customHeight="1"/>
    <row r="23523" ht="25" customHeight="1"/>
    <row r="23524" ht="25" customHeight="1"/>
    <row r="23525" ht="25" customHeight="1"/>
    <row r="23526" ht="25" customHeight="1"/>
    <row r="23527" ht="25" customHeight="1"/>
    <row r="23528" ht="25" customHeight="1"/>
    <row r="23529" ht="25" customHeight="1"/>
    <row r="23530" ht="25" customHeight="1"/>
    <row r="23531" ht="25" customHeight="1"/>
    <row r="23532" ht="25" customHeight="1"/>
    <row r="23533" ht="25" customHeight="1"/>
    <row r="23534" ht="25" customHeight="1"/>
    <row r="23535" ht="25" customHeight="1"/>
    <row r="23536" ht="25" customHeight="1"/>
    <row r="23537" ht="25" customHeight="1"/>
    <row r="23538" ht="25" customHeight="1"/>
    <row r="23539" ht="25" customHeight="1"/>
    <row r="23540" ht="25" customHeight="1"/>
    <row r="23541" ht="25" customHeight="1"/>
    <row r="23542" ht="25" customHeight="1"/>
    <row r="23543" ht="25" customHeight="1"/>
    <row r="23544" ht="25" customHeight="1"/>
    <row r="23545" ht="25" customHeight="1"/>
    <row r="23546" ht="25" customHeight="1"/>
    <row r="23547" ht="25" customHeight="1"/>
    <row r="23548" ht="25" customHeight="1"/>
    <row r="23549" ht="25" customHeight="1"/>
    <row r="23550" ht="25" customHeight="1"/>
    <row r="23551" ht="25" customHeight="1"/>
    <row r="23552" ht="25" customHeight="1"/>
    <row r="23553" ht="25" customHeight="1"/>
    <row r="23554" ht="25" customHeight="1"/>
    <row r="23555" ht="25" customHeight="1"/>
    <row r="23556" ht="25" customHeight="1"/>
    <row r="23557" ht="25" customHeight="1"/>
    <row r="23558" ht="25" customHeight="1"/>
    <row r="23559" ht="25" customHeight="1"/>
    <row r="23560" ht="25" customHeight="1"/>
    <row r="23561" ht="25" customHeight="1"/>
    <row r="23562" ht="25" customHeight="1"/>
    <row r="23563" ht="25" customHeight="1"/>
    <row r="23564" ht="25" customHeight="1"/>
    <row r="23565" ht="25" customHeight="1"/>
    <row r="23566" ht="25" customHeight="1"/>
    <row r="23567" ht="25" customHeight="1"/>
    <row r="23568" ht="25" customHeight="1"/>
    <row r="23569" ht="25" customHeight="1"/>
    <row r="23570" ht="25" customHeight="1"/>
    <row r="23571" ht="25" customHeight="1"/>
    <row r="23572" ht="25" customHeight="1"/>
    <row r="23573" ht="25" customHeight="1"/>
    <row r="23574" ht="25" customHeight="1"/>
    <row r="23575" ht="25" customHeight="1"/>
    <row r="23576" ht="25" customHeight="1"/>
    <row r="23577" ht="25" customHeight="1"/>
    <row r="23578" ht="25" customHeight="1"/>
    <row r="23579" ht="25" customHeight="1"/>
    <row r="23580" ht="25" customHeight="1"/>
    <row r="23581" ht="25" customHeight="1"/>
    <row r="23582" ht="25" customHeight="1"/>
    <row r="23583" ht="25" customHeight="1"/>
    <row r="23584" ht="25" customHeight="1"/>
    <row r="23585" ht="25" customHeight="1"/>
    <row r="23586" ht="25" customHeight="1"/>
    <row r="23587" ht="25" customHeight="1"/>
    <row r="23588" ht="25" customHeight="1"/>
    <row r="23589" ht="25" customHeight="1"/>
    <row r="23590" ht="25" customHeight="1"/>
    <row r="23591" ht="25" customHeight="1"/>
    <row r="23592" ht="25" customHeight="1"/>
    <row r="23593" ht="25" customHeight="1"/>
    <row r="23594" ht="25" customHeight="1"/>
    <row r="23595" ht="25" customHeight="1"/>
    <row r="23596" ht="25" customHeight="1"/>
    <row r="23597" ht="25" customHeight="1"/>
    <row r="23598" ht="25" customHeight="1"/>
    <row r="23599" ht="25" customHeight="1"/>
    <row r="23600" ht="25" customHeight="1"/>
    <row r="23601" ht="25" customHeight="1"/>
    <row r="23602" ht="25" customHeight="1"/>
    <row r="23603" ht="25" customHeight="1"/>
    <row r="23604" ht="25" customHeight="1"/>
    <row r="23605" ht="25" customHeight="1"/>
    <row r="23606" ht="25" customHeight="1"/>
    <row r="23607" ht="25" customHeight="1"/>
    <row r="23608" ht="25" customHeight="1"/>
    <row r="23609" ht="25" customHeight="1"/>
    <row r="23610" ht="25" customHeight="1"/>
    <row r="23611" ht="25" customHeight="1"/>
    <row r="23612" ht="25" customHeight="1"/>
    <row r="23613" ht="25" customHeight="1"/>
    <row r="23614" ht="25" customHeight="1"/>
    <row r="23615" ht="25" customHeight="1"/>
    <row r="23616" ht="25" customHeight="1"/>
    <row r="23617" ht="25" customHeight="1"/>
    <row r="23618" ht="25" customHeight="1"/>
    <row r="23619" ht="25" customHeight="1"/>
    <row r="23620" ht="25" customHeight="1"/>
    <row r="23621" ht="25" customHeight="1"/>
    <row r="23622" ht="25" customHeight="1"/>
    <row r="23623" ht="25" customHeight="1"/>
    <row r="23624" ht="25" customHeight="1"/>
    <row r="23625" ht="25" customHeight="1"/>
    <row r="23626" ht="25" customHeight="1"/>
    <row r="23627" ht="25" customHeight="1"/>
    <row r="23628" ht="25" customHeight="1"/>
    <row r="23629" ht="25" customHeight="1"/>
    <row r="23630" ht="25" customHeight="1"/>
    <row r="23631" ht="25" customHeight="1"/>
    <row r="23632" ht="25" customHeight="1"/>
    <row r="23633" ht="25" customHeight="1"/>
    <row r="23634" ht="25" customHeight="1"/>
    <row r="23635" ht="25" customHeight="1"/>
    <row r="23636" ht="25" customHeight="1"/>
    <row r="23637" ht="25" customHeight="1"/>
    <row r="23638" ht="25" customHeight="1"/>
    <row r="23639" ht="25" customHeight="1"/>
    <row r="23640" ht="25" customHeight="1"/>
    <row r="23641" ht="25" customHeight="1"/>
    <row r="23642" ht="25" customHeight="1"/>
    <row r="23643" ht="25" customHeight="1"/>
    <row r="23644" ht="25" customHeight="1"/>
    <row r="23645" ht="25" customHeight="1"/>
    <row r="23646" ht="25" customHeight="1"/>
    <row r="23647" ht="25" customHeight="1"/>
    <row r="23648" ht="25" customHeight="1"/>
    <row r="23649" ht="25" customHeight="1"/>
    <row r="23650" ht="25" customHeight="1"/>
    <row r="23651" ht="25" customHeight="1"/>
    <row r="23652" ht="25" customHeight="1"/>
    <row r="23653" ht="25" customHeight="1"/>
    <row r="23654" ht="25" customHeight="1"/>
    <row r="23655" ht="25" customHeight="1"/>
    <row r="23656" ht="25" customHeight="1"/>
    <row r="23657" ht="25" customHeight="1"/>
    <row r="23658" ht="25" customHeight="1"/>
    <row r="23659" ht="25" customHeight="1"/>
    <row r="23660" ht="25" customHeight="1"/>
    <row r="23661" ht="25" customHeight="1"/>
    <row r="23662" ht="25" customHeight="1"/>
    <row r="23663" ht="25" customHeight="1"/>
    <row r="23664" ht="25" customHeight="1"/>
    <row r="23665" ht="25" customHeight="1"/>
    <row r="23666" ht="25" customHeight="1"/>
    <row r="23667" ht="25" customHeight="1"/>
    <row r="23668" ht="25" customHeight="1"/>
    <row r="23669" ht="25" customHeight="1"/>
    <row r="23670" ht="25" customHeight="1"/>
    <row r="23671" ht="25" customHeight="1"/>
    <row r="23672" ht="25" customHeight="1"/>
    <row r="23673" ht="25" customHeight="1"/>
    <row r="23674" ht="25" customHeight="1"/>
    <row r="23675" ht="25" customHeight="1"/>
    <row r="23676" ht="25" customHeight="1"/>
    <row r="23677" ht="25" customHeight="1"/>
    <row r="23678" ht="25" customHeight="1"/>
    <row r="23679" ht="25" customHeight="1"/>
    <row r="23680" ht="25" customHeight="1"/>
    <row r="23681" ht="25" customHeight="1"/>
    <row r="23682" ht="25" customHeight="1"/>
    <row r="23683" ht="25" customHeight="1"/>
    <row r="23684" ht="25" customHeight="1"/>
    <row r="23685" ht="25" customHeight="1"/>
    <row r="23686" ht="25" customHeight="1"/>
    <row r="23687" ht="25" customHeight="1"/>
    <row r="23688" ht="25" customHeight="1"/>
    <row r="23689" ht="25" customHeight="1"/>
    <row r="23690" ht="25" customHeight="1"/>
    <row r="23691" ht="25" customHeight="1"/>
    <row r="23692" ht="25" customHeight="1"/>
    <row r="23693" ht="25" customHeight="1"/>
    <row r="23694" ht="25" customHeight="1"/>
    <row r="23695" ht="25" customHeight="1"/>
    <row r="23696" ht="25" customHeight="1"/>
    <row r="23697" ht="25" customHeight="1"/>
    <row r="23698" ht="25" customHeight="1"/>
    <row r="23699" ht="25" customHeight="1"/>
    <row r="23700" ht="25" customHeight="1"/>
    <row r="23701" ht="25" customHeight="1"/>
    <row r="23702" ht="25" customHeight="1"/>
    <row r="23703" ht="25" customHeight="1"/>
    <row r="23704" ht="25" customHeight="1"/>
    <row r="23705" ht="25" customHeight="1"/>
    <row r="23706" ht="25" customHeight="1"/>
    <row r="23707" ht="25" customHeight="1"/>
    <row r="23708" ht="25" customHeight="1"/>
    <row r="23709" ht="25" customHeight="1"/>
    <row r="23710" ht="25" customHeight="1"/>
    <row r="23711" ht="25" customHeight="1"/>
    <row r="23712" ht="25" customHeight="1"/>
    <row r="23713" ht="25" customHeight="1"/>
    <row r="23714" ht="25" customHeight="1"/>
    <row r="23715" ht="25" customHeight="1"/>
    <row r="23716" ht="25" customHeight="1"/>
    <row r="23717" ht="25" customHeight="1"/>
    <row r="23718" ht="25" customHeight="1"/>
    <row r="23719" ht="25" customHeight="1"/>
    <row r="23720" ht="25" customHeight="1"/>
    <row r="23721" ht="25" customHeight="1"/>
    <row r="23722" ht="25" customHeight="1"/>
    <row r="23723" ht="25" customHeight="1"/>
    <row r="23724" ht="25" customHeight="1"/>
    <row r="23725" ht="25" customHeight="1"/>
    <row r="23726" ht="25" customHeight="1"/>
    <row r="23727" ht="25" customHeight="1"/>
    <row r="23728" ht="25" customHeight="1"/>
    <row r="23729" ht="25" customHeight="1"/>
    <row r="23730" ht="25" customHeight="1"/>
    <row r="23731" ht="25" customHeight="1"/>
    <row r="23732" ht="25" customHeight="1"/>
    <row r="23733" ht="25" customHeight="1"/>
    <row r="23734" ht="25" customHeight="1"/>
    <row r="23735" ht="25" customHeight="1"/>
    <row r="23736" ht="25" customHeight="1"/>
    <row r="23737" ht="25" customHeight="1"/>
    <row r="23738" ht="25" customHeight="1"/>
    <row r="23739" ht="25" customHeight="1"/>
    <row r="23740" ht="25" customHeight="1"/>
    <row r="23741" ht="25" customHeight="1"/>
    <row r="23742" ht="25" customHeight="1"/>
    <row r="23743" ht="25" customHeight="1"/>
    <row r="23744" ht="25" customHeight="1"/>
    <row r="23745" ht="25" customHeight="1"/>
    <row r="23746" ht="25" customHeight="1"/>
    <row r="23747" ht="25" customHeight="1"/>
    <row r="23748" ht="25" customHeight="1"/>
    <row r="23749" ht="25" customHeight="1"/>
    <row r="23750" ht="25" customHeight="1"/>
    <row r="23751" ht="25" customHeight="1"/>
    <row r="23752" ht="25" customHeight="1"/>
    <row r="23753" ht="25" customHeight="1"/>
    <row r="23754" ht="25" customHeight="1"/>
    <row r="23755" ht="25" customHeight="1"/>
    <row r="23756" ht="25" customHeight="1"/>
    <row r="23757" ht="25" customHeight="1"/>
    <row r="23758" ht="25" customHeight="1"/>
    <row r="23759" ht="25" customHeight="1"/>
    <row r="23760" ht="25" customHeight="1"/>
    <row r="23761" ht="25" customHeight="1"/>
    <row r="23762" ht="25" customHeight="1"/>
    <row r="23763" ht="25" customHeight="1"/>
    <row r="23764" ht="25" customHeight="1"/>
    <row r="23765" ht="25" customHeight="1"/>
    <row r="23766" ht="25" customHeight="1"/>
    <row r="23767" ht="25" customHeight="1"/>
    <row r="23768" ht="25" customHeight="1"/>
    <row r="23769" ht="25" customHeight="1"/>
    <row r="23770" ht="25" customHeight="1"/>
    <row r="23771" ht="25" customHeight="1"/>
    <row r="23772" ht="25" customHeight="1"/>
    <row r="23773" ht="25" customHeight="1"/>
    <row r="23774" ht="25" customHeight="1"/>
    <row r="23775" ht="25" customHeight="1"/>
    <row r="23776" ht="25" customHeight="1"/>
    <row r="23777" ht="25" customHeight="1"/>
    <row r="23778" ht="25" customHeight="1"/>
    <row r="23779" ht="25" customHeight="1"/>
    <row r="23780" ht="25" customHeight="1"/>
    <row r="23781" ht="25" customHeight="1"/>
    <row r="23782" ht="25" customHeight="1"/>
    <row r="23783" ht="25" customHeight="1"/>
    <row r="23784" ht="25" customHeight="1"/>
    <row r="23785" ht="25" customHeight="1"/>
    <row r="23786" ht="25" customHeight="1"/>
    <row r="23787" ht="25" customHeight="1"/>
    <row r="23788" ht="25" customHeight="1"/>
    <row r="23789" ht="25" customHeight="1"/>
    <row r="23790" ht="25" customHeight="1"/>
    <row r="23791" ht="25" customHeight="1"/>
    <row r="23792" ht="25" customHeight="1"/>
    <row r="23793" ht="25" customHeight="1"/>
    <row r="23794" ht="25" customHeight="1"/>
    <row r="23795" ht="25" customHeight="1"/>
    <row r="23796" ht="25" customHeight="1"/>
    <row r="23797" ht="25" customHeight="1"/>
    <row r="23798" ht="25" customHeight="1"/>
    <row r="23799" ht="25" customHeight="1"/>
    <row r="23800" ht="25" customHeight="1"/>
    <row r="23801" ht="25" customHeight="1"/>
    <row r="23802" ht="25" customHeight="1"/>
    <row r="23803" ht="25" customHeight="1"/>
    <row r="23804" ht="25" customHeight="1"/>
    <row r="23805" ht="25" customHeight="1"/>
    <row r="23806" ht="25" customHeight="1"/>
    <row r="23807" ht="25" customHeight="1"/>
    <row r="23808" ht="25" customHeight="1"/>
    <row r="23809" ht="25" customHeight="1"/>
    <row r="23810" ht="25" customHeight="1"/>
    <row r="23811" ht="25" customHeight="1"/>
    <row r="23812" ht="25" customHeight="1"/>
    <row r="23813" ht="25" customHeight="1"/>
    <row r="23814" ht="25" customHeight="1"/>
    <row r="23815" ht="25" customHeight="1"/>
    <row r="23816" ht="25" customHeight="1"/>
    <row r="23817" ht="25" customHeight="1"/>
    <row r="23818" ht="25" customHeight="1"/>
    <row r="23819" ht="25" customHeight="1"/>
    <row r="23820" ht="25" customHeight="1"/>
    <row r="23821" ht="25" customHeight="1"/>
    <row r="23822" ht="25" customHeight="1"/>
    <row r="23823" ht="25" customHeight="1"/>
    <row r="23824" ht="25" customHeight="1"/>
    <row r="23825" ht="25" customHeight="1"/>
    <row r="23826" ht="25" customHeight="1"/>
    <row r="23827" ht="25" customHeight="1"/>
    <row r="23828" ht="25" customHeight="1"/>
    <row r="23829" ht="25" customHeight="1"/>
    <row r="23830" ht="25" customHeight="1"/>
    <row r="23831" ht="25" customHeight="1"/>
    <row r="23832" ht="25" customHeight="1"/>
    <row r="23833" ht="25" customHeight="1"/>
    <row r="23834" ht="25" customHeight="1"/>
    <row r="23835" ht="25" customHeight="1"/>
    <row r="23836" ht="25" customHeight="1"/>
    <row r="23837" ht="25" customHeight="1"/>
    <row r="23838" ht="25" customHeight="1"/>
    <row r="23839" ht="25" customHeight="1"/>
    <row r="23840" ht="25" customHeight="1"/>
    <row r="23841" ht="25" customHeight="1"/>
    <row r="23842" ht="25" customHeight="1"/>
    <row r="23843" ht="25" customHeight="1"/>
    <row r="23844" ht="25" customHeight="1"/>
    <row r="23845" ht="25" customHeight="1"/>
    <row r="23846" ht="25" customHeight="1"/>
    <row r="23847" ht="25" customHeight="1"/>
    <row r="23848" ht="25" customHeight="1"/>
    <row r="23849" ht="25" customHeight="1"/>
    <row r="23850" ht="25" customHeight="1"/>
    <row r="23851" ht="25" customHeight="1"/>
    <row r="23852" ht="25" customHeight="1"/>
    <row r="23853" ht="25" customHeight="1"/>
    <row r="23854" ht="25" customHeight="1"/>
    <row r="23855" ht="25" customHeight="1"/>
    <row r="23856" ht="25" customHeight="1"/>
    <row r="23857" ht="25" customHeight="1"/>
    <row r="23858" ht="25" customHeight="1"/>
    <row r="23859" ht="25" customHeight="1"/>
    <row r="23860" ht="25" customHeight="1"/>
    <row r="23861" ht="25" customHeight="1"/>
    <row r="23862" ht="25" customHeight="1"/>
    <row r="23863" ht="25" customHeight="1"/>
    <row r="23864" ht="25" customHeight="1"/>
    <row r="23865" ht="25" customHeight="1"/>
    <row r="23866" ht="25" customHeight="1"/>
    <row r="23867" ht="25" customHeight="1"/>
    <row r="23868" ht="25" customHeight="1"/>
    <row r="23869" ht="25" customHeight="1"/>
    <row r="23870" ht="25" customHeight="1"/>
    <row r="23871" ht="25" customHeight="1"/>
    <row r="23872" ht="25" customHeight="1"/>
    <row r="23873" ht="25" customHeight="1"/>
    <row r="23874" ht="25" customHeight="1"/>
    <row r="23875" ht="25" customHeight="1"/>
    <row r="23876" ht="25" customHeight="1"/>
    <row r="23877" ht="25" customHeight="1"/>
    <row r="23878" ht="25" customHeight="1"/>
    <row r="23879" ht="25" customHeight="1"/>
    <row r="23880" ht="25" customHeight="1"/>
    <row r="23881" ht="25" customHeight="1"/>
    <row r="23882" ht="25" customHeight="1"/>
    <row r="23883" ht="25" customHeight="1"/>
    <row r="23884" ht="25" customHeight="1"/>
    <row r="23885" ht="25" customHeight="1"/>
    <row r="23886" ht="25" customHeight="1"/>
    <row r="23887" ht="25" customHeight="1"/>
    <row r="23888" ht="25" customHeight="1"/>
    <row r="23889" ht="25" customHeight="1"/>
    <row r="23890" ht="25" customHeight="1"/>
    <row r="23891" ht="25" customHeight="1"/>
    <row r="23892" ht="25" customHeight="1"/>
    <row r="23893" ht="25" customHeight="1"/>
    <row r="23894" ht="25" customHeight="1"/>
    <row r="23895" ht="25" customHeight="1"/>
    <row r="23896" ht="25" customHeight="1"/>
    <row r="23897" ht="25" customHeight="1"/>
    <row r="23898" ht="25" customHeight="1"/>
    <row r="23899" ht="25" customHeight="1"/>
    <row r="23900" ht="25" customHeight="1"/>
    <row r="23901" ht="25" customHeight="1"/>
    <row r="23902" ht="25" customHeight="1"/>
    <row r="23903" ht="25" customHeight="1"/>
    <row r="23904" ht="25" customHeight="1"/>
    <row r="23905" ht="25" customHeight="1"/>
    <row r="23906" ht="25" customHeight="1"/>
    <row r="23907" ht="25" customHeight="1"/>
    <row r="23908" ht="25" customHeight="1"/>
    <row r="23909" ht="25" customHeight="1"/>
    <row r="23910" ht="25" customHeight="1"/>
    <row r="23911" ht="25" customHeight="1"/>
    <row r="23912" ht="25" customHeight="1"/>
    <row r="23913" ht="25" customHeight="1"/>
    <row r="23914" ht="25" customHeight="1"/>
    <row r="23915" ht="25" customHeight="1"/>
    <row r="23916" ht="25" customHeight="1"/>
    <row r="23917" ht="25" customHeight="1"/>
    <row r="23918" ht="25" customHeight="1"/>
    <row r="23919" ht="25" customHeight="1"/>
    <row r="23920" ht="25" customHeight="1"/>
    <row r="23921" ht="25" customHeight="1"/>
    <row r="23922" ht="25" customHeight="1"/>
    <row r="23923" ht="25" customHeight="1"/>
    <row r="23924" ht="25" customHeight="1"/>
    <row r="23925" ht="25" customHeight="1"/>
    <row r="23926" ht="25" customHeight="1"/>
    <row r="23927" ht="25" customHeight="1"/>
    <row r="23928" ht="25" customHeight="1"/>
    <row r="23929" ht="25" customHeight="1"/>
    <row r="23930" ht="25" customHeight="1"/>
    <row r="23931" ht="25" customHeight="1"/>
    <row r="23932" ht="25" customHeight="1"/>
    <row r="23933" ht="25" customHeight="1"/>
    <row r="23934" ht="25" customHeight="1"/>
    <row r="23935" ht="25" customHeight="1"/>
    <row r="23936" ht="25" customHeight="1"/>
    <row r="23937" ht="25" customHeight="1"/>
    <row r="23938" ht="25" customHeight="1"/>
    <row r="23939" ht="25" customHeight="1"/>
    <row r="23940" ht="25" customHeight="1"/>
    <row r="23941" ht="25" customHeight="1"/>
    <row r="23942" ht="25" customHeight="1"/>
    <row r="23943" ht="25" customHeight="1"/>
    <row r="23944" ht="25" customHeight="1"/>
    <row r="23945" ht="25" customHeight="1"/>
    <row r="23946" ht="25" customHeight="1"/>
    <row r="23947" ht="25" customHeight="1"/>
    <row r="23948" ht="25" customHeight="1"/>
    <row r="23949" ht="25" customHeight="1"/>
    <row r="23950" ht="25" customHeight="1"/>
    <row r="23951" ht="25" customHeight="1"/>
    <row r="23952" ht="25" customHeight="1"/>
    <row r="23953" ht="25" customHeight="1"/>
    <row r="23954" ht="25" customHeight="1"/>
    <row r="23955" ht="25" customHeight="1"/>
    <row r="23956" ht="25" customHeight="1"/>
    <row r="23957" ht="25" customHeight="1"/>
    <row r="23958" ht="25" customHeight="1"/>
    <row r="23959" ht="25" customHeight="1"/>
    <row r="23960" ht="25" customHeight="1"/>
    <row r="23961" ht="25" customHeight="1"/>
    <row r="23962" ht="25" customHeight="1"/>
    <row r="23963" ht="25" customHeight="1"/>
    <row r="23964" ht="25" customHeight="1"/>
    <row r="23965" ht="25" customHeight="1"/>
    <row r="23966" ht="25" customHeight="1"/>
    <row r="23967" ht="25" customHeight="1"/>
    <row r="23968" ht="25" customHeight="1"/>
    <row r="23969" ht="25" customHeight="1"/>
    <row r="23970" ht="25" customHeight="1"/>
    <row r="23971" ht="25" customHeight="1"/>
    <row r="23972" ht="25" customHeight="1"/>
    <row r="23973" ht="25" customHeight="1"/>
    <row r="23974" ht="25" customHeight="1"/>
    <row r="23975" ht="25" customHeight="1"/>
    <row r="23976" ht="25" customHeight="1"/>
    <row r="23977" ht="25" customHeight="1"/>
    <row r="23978" ht="25" customHeight="1"/>
    <row r="23979" ht="25" customHeight="1"/>
    <row r="23980" ht="25" customHeight="1"/>
    <row r="23981" ht="25" customHeight="1"/>
    <row r="23982" ht="25" customHeight="1"/>
    <row r="23983" ht="25" customHeight="1"/>
    <row r="23984" ht="25" customHeight="1"/>
    <row r="23985" ht="25" customHeight="1"/>
    <row r="23986" ht="25" customHeight="1"/>
    <row r="23987" ht="25" customHeight="1"/>
    <row r="23988" ht="25" customHeight="1"/>
    <row r="23989" ht="25" customHeight="1"/>
    <row r="23990" ht="25" customHeight="1"/>
    <row r="23991" ht="25" customHeight="1"/>
    <row r="23992" ht="25" customHeight="1"/>
    <row r="23993" ht="25" customHeight="1"/>
    <row r="23994" ht="25" customHeight="1"/>
    <row r="23995" ht="25" customHeight="1"/>
    <row r="23996" ht="25" customHeight="1"/>
    <row r="23997" ht="25" customHeight="1"/>
    <row r="23998" ht="25" customHeight="1"/>
    <row r="23999" ht="25" customHeight="1"/>
    <row r="24000" ht="25" customHeight="1"/>
    <row r="24001" ht="25" customHeight="1"/>
    <row r="24002" ht="25" customHeight="1"/>
    <row r="24003" ht="25" customHeight="1"/>
    <row r="24004" ht="25" customHeight="1"/>
    <row r="24005" ht="25" customHeight="1"/>
    <row r="24006" ht="25" customHeight="1"/>
    <row r="24007" ht="25" customHeight="1"/>
    <row r="24008" ht="25" customHeight="1"/>
    <row r="24009" ht="25" customHeight="1"/>
    <row r="24010" ht="25" customHeight="1"/>
    <row r="24011" ht="25" customHeight="1"/>
    <row r="24012" ht="25" customHeight="1"/>
    <row r="24013" ht="25" customHeight="1"/>
    <row r="24014" ht="25" customHeight="1"/>
    <row r="24015" ht="25" customHeight="1"/>
    <row r="24016" ht="25" customHeight="1"/>
    <row r="24017" ht="25" customHeight="1"/>
    <row r="24018" ht="25" customHeight="1"/>
    <row r="24019" ht="25" customHeight="1"/>
    <row r="24020" ht="25" customHeight="1"/>
    <row r="24021" ht="25" customHeight="1"/>
    <row r="24022" ht="25" customHeight="1"/>
    <row r="24023" ht="25" customHeight="1"/>
    <row r="24024" ht="25" customHeight="1"/>
    <row r="24025" ht="25" customHeight="1"/>
    <row r="24026" ht="25" customHeight="1"/>
    <row r="24027" ht="25" customHeight="1"/>
    <row r="24028" ht="25" customHeight="1"/>
    <row r="24029" ht="25" customHeight="1"/>
    <row r="24030" ht="25" customHeight="1"/>
    <row r="24031" ht="25" customHeight="1"/>
    <row r="24032" ht="25" customHeight="1"/>
    <row r="24033" ht="25" customHeight="1"/>
    <row r="24034" ht="25" customHeight="1"/>
    <row r="24035" ht="25" customHeight="1"/>
    <row r="24036" ht="25" customHeight="1"/>
    <row r="24037" ht="25" customHeight="1"/>
    <row r="24038" ht="25" customHeight="1"/>
    <row r="24039" ht="25" customHeight="1"/>
    <row r="24040" ht="25" customHeight="1"/>
    <row r="24041" ht="25" customHeight="1"/>
    <row r="24042" ht="25" customHeight="1"/>
    <row r="24043" ht="25" customHeight="1"/>
    <row r="24044" ht="25" customHeight="1"/>
    <row r="24045" ht="25" customHeight="1"/>
    <row r="24046" ht="25" customHeight="1"/>
    <row r="24047" ht="25" customHeight="1"/>
    <row r="24048" ht="25" customHeight="1"/>
    <row r="24049" ht="25" customHeight="1"/>
    <row r="24050" ht="25" customHeight="1"/>
    <row r="24051" ht="25" customHeight="1"/>
    <row r="24052" ht="25" customHeight="1"/>
    <row r="24053" ht="25" customHeight="1"/>
    <row r="24054" ht="25" customHeight="1"/>
    <row r="24055" ht="25" customHeight="1"/>
    <row r="24056" ht="25" customHeight="1"/>
    <row r="24057" ht="25" customHeight="1"/>
    <row r="24058" ht="25" customHeight="1"/>
    <row r="24059" ht="25" customHeight="1"/>
    <row r="24060" ht="25" customHeight="1"/>
    <row r="24061" ht="25" customHeight="1"/>
    <row r="24062" ht="25" customHeight="1"/>
    <row r="24063" ht="25" customHeight="1"/>
    <row r="24064" ht="25" customHeight="1"/>
    <row r="24065" ht="25" customHeight="1"/>
    <row r="24066" ht="25" customHeight="1"/>
    <row r="24067" ht="25" customHeight="1"/>
    <row r="24068" ht="25" customHeight="1"/>
    <row r="24069" ht="25" customHeight="1"/>
    <row r="24070" ht="25" customHeight="1"/>
    <row r="24071" ht="25" customHeight="1"/>
    <row r="24072" ht="25" customHeight="1"/>
    <row r="24073" ht="25" customHeight="1"/>
    <row r="24074" ht="25" customHeight="1"/>
    <row r="24075" ht="25" customHeight="1"/>
    <row r="24076" ht="25" customHeight="1"/>
    <row r="24077" ht="25" customHeight="1"/>
    <row r="24078" ht="25" customHeight="1"/>
    <row r="24079" ht="25" customHeight="1"/>
    <row r="24080" ht="25" customHeight="1"/>
    <row r="24081" ht="25" customHeight="1"/>
    <row r="24082" ht="25" customHeight="1"/>
    <row r="24083" ht="25" customHeight="1"/>
    <row r="24084" ht="25" customHeight="1"/>
    <row r="24085" ht="25" customHeight="1"/>
    <row r="24086" ht="25" customHeight="1"/>
    <row r="24087" ht="25" customHeight="1"/>
    <row r="24088" ht="25" customHeight="1"/>
    <row r="24089" ht="25" customHeight="1"/>
    <row r="24090" ht="25" customHeight="1"/>
    <row r="24091" ht="25" customHeight="1"/>
    <row r="24092" ht="25" customHeight="1"/>
    <row r="24093" ht="25" customHeight="1"/>
    <row r="24094" ht="25" customHeight="1"/>
    <row r="24095" ht="25" customHeight="1"/>
    <row r="24096" ht="25" customHeight="1"/>
    <row r="24097" ht="25" customHeight="1"/>
    <row r="24098" ht="25" customHeight="1"/>
    <row r="24099" ht="25" customHeight="1"/>
    <row r="24100" ht="25" customHeight="1"/>
    <row r="24101" ht="25" customHeight="1"/>
    <row r="24102" ht="25" customHeight="1"/>
    <row r="24103" ht="25" customHeight="1"/>
    <row r="24104" ht="25" customHeight="1"/>
    <row r="24105" ht="25" customHeight="1"/>
    <row r="24106" ht="25" customHeight="1"/>
    <row r="24107" ht="25" customHeight="1"/>
    <row r="24108" ht="25" customHeight="1"/>
    <row r="24109" ht="25" customHeight="1"/>
    <row r="24110" ht="25" customHeight="1"/>
    <row r="24111" ht="25" customHeight="1"/>
    <row r="24112" ht="25" customHeight="1"/>
    <row r="24113" ht="25" customHeight="1"/>
    <row r="24114" ht="25" customHeight="1"/>
    <row r="24115" ht="25" customHeight="1"/>
    <row r="24116" ht="25" customHeight="1"/>
    <row r="24117" ht="25" customHeight="1"/>
    <row r="24118" ht="25" customHeight="1"/>
    <row r="24119" ht="25" customHeight="1"/>
    <row r="24120" ht="25" customHeight="1"/>
    <row r="24121" ht="25" customHeight="1"/>
    <row r="24122" ht="25" customHeight="1"/>
    <row r="24123" ht="25" customHeight="1"/>
    <row r="24124" ht="25" customHeight="1"/>
    <row r="24125" ht="25" customHeight="1"/>
    <row r="24126" ht="25" customHeight="1"/>
    <row r="24127" ht="25" customHeight="1"/>
    <row r="24128" ht="25" customHeight="1"/>
    <row r="24129" ht="25" customHeight="1"/>
    <row r="24130" ht="25" customHeight="1"/>
    <row r="24131" ht="25" customHeight="1"/>
    <row r="24132" ht="25" customHeight="1"/>
    <row r="24133" ht="25" customHeight="1"/>
    <row r="24134" ht="25" customHeight="1"/>
    <row r="24135" ht="25" customHeight="1"/>
    <row r="24136" ht="25" customHeight="1"/>
    <row r="24137" ht="25" customHeight="1"/>
    <row r="24138" ht="25" customHeight="1"/>
    <row r="24139" ht="25" customHeight="1"/>
    <row r="24140" ht="25" customHeight="1"/>
    <row r="24141" ht="25" customHeight="1"/>
    <row r="24142" ht="25" customHeight="1"/>
    <row r="24143" ht="25" customHeight="1"/>
    <row r="24144" ht="25" customHeight="1"/>
    <row r="24145" ht="25" customHeight="1"/>
    <row r="24146" ht="25" customHeight="1"/>
    <row r="24147" ht="25" customHeight="1"/>
    <row r="24148" ht="25" customHeight="1"/>
    <row r="24149" ht="25" customHeight="1"/>
    <row r="24150" ht="25" customHeight="1"/>
    <row r="24151" ht="25" customHeight="1"/>
    <row r="24152" ht="25" customHeight="1"/>
    <row r="24153" ht="25" customHeight="1"/>
    <row r="24154" ht="25" customHeight="1"/>
    <row r="24155" ht="25" customHeight="1"/>
    <row r="24156" ht="25" customHeight="1"/>
    <row r="24157" ht="25" customHeight="1"/>
    <row r="24158" ht="25" customHeight="1"/>
    <row r="24159" ht="25" customHeight="1"/>
    <row r="24160" ht="25" customHeight="1"/>
    <row r="24161" ht="25" customHeight="1"/>
    <row r="24162" ht="25" customHeight="1"/>
    <row r="24163" ht="25" customHeight="1"/>
    <row r="24164" ht="25" customHeight="1"/>
    <row r="24165" ht="25" customHeight="1"/>
    <row r="24166" ht="25" customHeight="1"/>
    <row r="24167" ht="25" customHeight="1"/>
    <row r="24168" ht="25" customHeight="1"/>
    <row r="24169" ht="25" customHeight="1"/>
    <row r="24170" ht="25" customHeight="1"/>
    <row r="24171" ht="25" customHeight="1"/>
    <row r="24172" ht="25" customHeight="1"/>
    <row r="24173" ht="25" customHeight="1"/>
    <row r="24174" ht="25" customHeight="1"/>
    <row r="24175" ht="25" customHeight="1"/>
    <row r="24176" ht="25" customHeight="1"/>
    <row r="24177" ht="25" customHeight="1"/>
    <row r="24178" ht="25" customHeight="1"/>
    <row r="24179" ht="25" customHeight="1"/>
    <row r="24180" ht="25" customHeight="1"/>
    <row r="24181" ht="25" customHeight="1"/>
    <row r="24182" ht="25" customHeight="1"/>
    <row r="24183" ht="25" customHeight="1"/>
    <row r="24184" ht="25" customHeight="1"/>
    <row r="24185" ht="25" customHeight="1"/>
    <row r="24186" ht="25" customHeight="1"/>
    <row r="24187" ht="25" customHeight="1"/>
    <row r="24188" ht="25" customHeight="1"/>
    <row r="24189" ht="25" customHeight="1"/>
    <row r="24190" ht="25" customHeight="1"/>
    <row r="24191" ht="25" customHeight="1"/>
    <row r="24192" ht="25" customHeight="1"/>
    <row r="24193" ht="25" customHeight="1"/>
    <row r="24194" ht="25" customHeight="1"/>
    <row r="24195" ht="25" customHeight="1"/>
    <row r="24196" ht="25" customHeight="1"/>
    <row r="24197" ht="25" customHeight="1"/>
    <row r="24198" ht="25" customHeight="1"/>
    <row r="24199" ht="25" customHeight="1"/>
    <row r="24200" ht="25" customHeight="1"/>
    <row r="24201" ht="25" customHeight="1"/>
    <row r="24202" ht="25" customHeight="1"/>
    <row r="24203" ht="25" customHeight="1"/>
    <row r="24204" ht="25" customHeight="1"/>
    <row r="24205" ht="25" customHeight="1"/>
    <row r="24206" ht="25" customHeight="1"/>
    <row r="24207" ht="25" customHeight="1"/>
    <row r="24208" ht="25" customHeight="1"/>
    <row r="24209" ht="25" customHeight="1"/>
    <row r="24210" ht="25" customHeight="1"/>
    <row r="24211" ht="25" customHeight="1"/>
    <row r="24212" ht="25" customHeight="1"/>
    <row r="24213" ht="25" customHeight="1"/>
    <row r="24214" ht="25" customHeight="1"/>
    <row r="24215" ht="25" customHeight="1"/>
    <row r="24216" ht="25" customHeight="1"/>
    <row r="24217" ht="25" customHeight="1"/>
    <row r="24218" ht="25" customHeight="1"/>
    <row r="24219" ht="25" customHeight="1"/>
    <row r="24220" ht="25" customHeight="1"/>
    <row r="24221" ht="25" customHeight="1"/>
    <row r="24222" ht="25" customHeight="1"/>
    <row r="24223" ht="25" customHeight="1"/>
    <row r="24224" ht="25" customHeight="1"/>
    <row r="24225" ht="25" customHeight="1"/>
    <row r="24226" ht="25" customHeight="1"/>
    <row r="24227" ht="25" customHeight="1"/>
    <row r="24228" ht="25" customHeight="1"/>
    <row r="24229" ht="25" customHeight="1"/>
    <row r="24230" ht="25" customHeight="1"/>
    <row r="24231" ht="25" customHeight="1"/>
    <row r="24232" ht="25" customHeight="1"/>
    <row r="24233" ht="25" customHeight="1"/>
    <row r="24234" ht="25" customHeight="1"/>
    <row r="24235" ht="25" customHeight="1"/>
    <row r="24236" ht="25" customHeight="1"/>
    <row r="24237" ht="25" customHeight="1"/>
    <row r="24238" ht="25" customHeight="1"/>
    <row r="24239" ht="25" customHeight="1"/>
    <row r="24240" ht="25" customHeight="1"/>
    <row r="24241" ht="25" customHeight="1"/>
    <row r="24242" ht="25" customHeight="1"/>
    <row r="24243" ht="25" customHeight="1"/>
    <row r="24244" ht="25" customHeight="1"/>
    <row r="24245" ht="25" customHeight="1"/>
    <row r="24246" ht="25" customHeight="1"/>
    <row r="24247" ht="25" customHeight="1"/>
    <row r="24248" ht="25" customHeight="1"/>
    <row r="24249" ht="25" customHeight="1"/>
    <row r="24250" ht="25" customHeight="1"/>
    <row r="24251" ht="25" customHeight="1"/>
    <row r="24252" ht="25" customHeight="1"/>
    <row r="24253" ht="25" customHeight="1"/>
    <row r="24254" ht="25" customHeight="1"/>
    <row r="24255" ht="25" customHeight="1"/>
    <row r="24256" ht="25" customHeight="1"/>
    <row r="24257" ht="25" customHeight="1"/>
    <row r="24258" ht="25" customHeight="1"/>
    <row r="24259" ht="25" customHeight="1"/>
    <row r="24260" ht="25" customHeight="1"/>
    <row r="24261" ht="25" customHeight="1"/>
    <row r="24262" ht="25" customHeight="1"/>
    <row r="24263" ht="25" customHeight="1"/>
    <row r="24264" ht="25" customHeight="1"/>
    <row r="24265" ht="25" customHeight="1"/>
    <row r="24266" ht="25" customHeight="1"/>
    <row r="24267" ht="25" customHeight="1"/>
    <row r="24268" ht="25" customHeight="1"/>
    <row r="24269" ht="25" customHeight="1"/>
    <row r="24270" ht="25" customHeight="1"/>
    <row r="24271" ht="25" customHeight="1"/>
    <row r="24272" ht="25" customHeight="1"/>
    <row r="24273" ht="25" customHeight="1"/>
    <row r="24274" ht="25" customHeight="1"/>
    <row r="24275" ht="25" customHeight="1"/>
    <row r="24276" ht="25" customHeight="1"/>
    <row r="24277" ht="25" customHeight="1"/>
    <row r="24278" ht="25" customHeight="1"/>
    <row r="24279" ht="25" customHeight="1"/>
    <row r="24280" ht="25" customHeight="1"/>
    <row r="24281" ht="25" customHeight="1"/>
    <row r="24282" ht="25" customHeight="1"/>
    <row r="24283" ht="25" customHeight="1"/>
    <row r="24284" ht="25" customHeight="1"/>
    <row r="24285" ht="25" customHeight="1"/>
    <row r="24286" ht="25" customHeight="1"/>
    <row r="24287" ht="25" customHeight="1"/>
    <row r="24288" ht="25" customHeight="1"/>
    <row r="24289" ht="25" customHeight="1"/>
    <row r="24290" ht="25" customHeight="1"/>
    <row r="24291" ht="25" customHeight="1"/>
    <row r="24292" ht="25" customHeight="1"/>
    <row r="24293" ht="25" customHeight="1"/>
    <row r="24294" ht="25" customHeight="1"/>
    <row r="24295" ht="25" customHeight="1"/>
    <row r="24296" ht="25" customHeight="1"/>
    <row r="24297" ht="25" customHeight="1"/>
    <row r="24298" ht="25" customHeight="1"/>
    <row r="24299" ht="25" customHeight="1"/>
    <row r="24300" ht="25" customHeight="1"/>
    <row r="24301" ht="25" customHeight="1"/>
    <row r="24302" ht="25" customHeight="1"/>
    <row r="24303" ht="25" customHeight="1"/>
    <row r="24304" ht="25" customHeight="1"/>
    <row r="24305" ht="25" customHeight="1"/>
    <row r="24306" ht="25" customHeight="1"/>
    <row r="24307" ht="25" customHeight="1"/>
    <row r="24308" ht="25" customHeight="1"/>
    <row r="24309" ht="25" customHeight="1"/>
    <row r="24310" ht="25" customHeight="1"/>
    <row r="24311" ht="25" customHeight="1"/>
    <row r="24312" ht="25" customHeight="1"/>
    <row r="24313" ht="25" customHeight="1"/>
    <row r="24314" ht="25" customHeight="1"/>
    <row r="24315" ht="25" customHeight="1"/>
    <row r="24316" ht="25" customHeight="1"/>
    <row r="24317" ht="25" customHeight="1"/>
    <row r="24318" ht="25" customHeight="1"/>
    <row r="24319" ht="25" customHeight="1"/>
    <row r="24320" ht="25" customHeight="1"/>
    <row r="24321" ht="25" customHeight="1"/>
    <row r="24322" ht="25" customHeight="1"/>
    <row r="24323" ht="25" customHeight="1"/>
    <row r="24324" ht="25" customHeight="1"/>
    <row r="24325" ht="25" customHeight="1"/>
    <row r="24326" ht="25" customHeight="1"/>
    <row r="24327" ht="25" customHeight="1"/>
    <row r="24328" ht="25" customHeight="1"/>
    <row r="24329" ht="25" customHeight="1"/>
    <row r="24330" ht="25" customHeight="1"/>
    <row r="24331" ht="25" customHeight="1"/>
    <row r="24332" ht="25" customHeight="1"/>
    <row r="24333" ht="25" customHeight="1"/>
    <row r="24334" ht="25" customHeight="1"/>
    <row r="24335" ht="25" customHeight="1"/>
    <row r="24336" ht="25" customHeight="1"/>
    <row r="24337" ht="25" customHeight="1"/>
    <row r="24338" ht="25" customHeight="1"/>
    <row r="24339" ht="25" customHeight="1"/>
    <row r="24340" ht="25" customHeight="1"/>
    <row r="24341" ht="25" customHeight="1"/>
    <row r="24342" ht="25" customHeight="1"/>
    <row r="24343" ht="25" customHeight="1"/>
    <row r="24344" ht="25" customHeight="1"/>
    <row r="24345" ht="25" customHeight="1"/>
    <row r="24346" ht="25" customHeight="1"/>
    <row r="24347" ht="25" customHeight="1"/>
    <row r="24348" ht="25" customHeight="1"/>
    <row r="24349" ht="25" customHeight="1"/>
    <row r="24350" ht="25" customHeight="1"/>
    <row r="24351" ht="25" customHeight="1"/>
    <row r="24352" ht="25" customHeight="1"/>
    <row r="24353" ht="25" customHeight="1"/>
    <row r="24354" ht="25" customHeight="1"/>
    <row r="24355" ht="25" customHeight="1"/>
    <row r="24356" ht="25" customHeight="1"/>
    <row r="24357" ht="25" customHeight="1"/>
    <row r="24358" ht="25" customHeight="1"/>
    <row r="24359" ht="25" customHeight="1"/>
    <row r="24360" ht="25" customHeight="1"/>
    <row r="24361" ht="25" customHeight="1"/>
    <row r="24362" ht="25" customHeight="1"/>
    <row r="24363" ht="25" customHeight="1"/>
    <row r="24364" ht="25" customHeight="1"/>
    <row r="24365" ht="25" customHeight="1"/>
    <row r="24366" ht="25" customHeight="1"/>
    <row r="24367" ht="25" customHeight="1"/>
    <row r="24368" ht="25" customHeight="1"/>
    <row r="24369" ht="25" customHeight="1"/>
    <row r="24370" ht="25" customHeight="1"/>
    <row r="24371" ht="25" customHeight="1"/>
    <row r="24372" ht="25" customHeight="1"/>
    <row r="24373" ht="25" customHeight="1"/>
    <row r="24374" ht="25" customHeight="1"/>
    <row r="24375" ht="25" customHeight="1"/>
    <row r="24376" ht="25" customHeight="1"/>
    <row r="24377" ht="25" customHeight="1"/>
    <row r="24378" ht="25" customHeight="1"/>
    <row r="24379" ht="25" customHeight="1"/>
    <row r="24380" ht="25" customHeight="1"/>
    <row r="24381" ht="25" customHeight="1"/>
    <row r="24382" ht="25" customHeight="1"/>
    <row r="24383" ht="25" customHeight="1"/>
    <row r="24384" ht="25" customHeight="1"/>
    <row r="24385" ht="25" customHeight="1"/>
    <row r="24386" ht="25" customHeight="1"/>
    <row r="24387" ht="25" customHeight="1"/>
    <row r="24388" ht="25" customHeight="1"/>
    <row r="24389" ht="25" customHeight="1"/>
    <row r="24390" ht="25" customHeight="1"/>
    <row r="24391" ht="25" customHeight="1"/>
    <row r="24392" ht="25" customHeight="1"/>
    <row r="24393" ht="25" customHeight="1"/>
    <row r="24394" ht="25" customHeight="1"/>
    <row r="24395" ht="25" customHeight="1"/>
    <row r="24396" ht="25" customHeight="1"/>
    <row r="24397" ht="25" customHeight="1"/>
    <row r="24398" ht="25" customHeight="1"/>
    <row r="24399" ht="25" customHeight="1"/>
    <row r="24400" ht="25" customHeight="1"/>
    <row r="24401" ht="25" customHeight="1"/>
    <row r="24402" ht="25" customHeight="1"/>
    <row r="24403" ht="25" customHeight="1"/>
    <row r="24404" ht="25" customHeight="1"/>
    <row r="24405" ht="25" customHeight="1"/>
    <row r="24406" ht="25" customHeight="1"/>
    <row r="24407" ht="25" customHeight="1"/>
    <row r="24408" ht="25" customHeight="1"/>
    <row r="24409" ht="25" customHeight="1"/>
    <row r="24410" ht="25" customHeight="1"/>
    <row r="24411" ht="25" customHeight="1"/>
    <row r="24412" ht="25" customHeight="1"/>
    <row r="24413" ht="25" customHeight="1"/>
    <row r="24414" ht="25" customHeight="1"/>
    <row r="24415" ht="25" customHeight="1"/>
    <row r="24416" ht="25" customHeight="1"/>
    <row r="24417" ht="25" customHeight="1"/>
    <row r="24418" ht="25" customHeight="1"/>
    <row r="24419" ht="25" customHeight="1"/>
    <row r="24420" ht="25" customHeight="1"/>
    <row r="24421" ht="25" customHeight="1"/>
    <row r="24422" ht="25" customHeight="1"/>
    <row r="24423" ht="25" customHeight="1"/>
    <row r="24424" ht="25" customHeight="1"/>
    <row r="24425" ht="25" customHeight="1"/>
    <row r="24426" ht="25" customHeight="1"/>
    <row r="24427" ht="25" customHeight="1"/>
    <row r="24428" ht="25" customHeight="1"/>
    <row r="24429" ht="25" customHeight="1"/>
    <row r="24430" ht="25" customHeight="1"/>
    <row r="24431" ht="25" customHeight="1"/>
    <row r="24432" ht="25" customHeight="1"/>
    <row r="24433" ht="25" customHeight="1"/>
    <row r="24434" ht="25" customHeight="1"/>
    <row r="24435" ht="25" customHeight="1"/>
    <row r="24436" ht="25" customHeight="1"/>
    <row r="24437" ht="25" customHeight="1"/>
    <row r="24438" ht="25" customHeight="1"/>
    <row r="24439" ht="25" customHeight="1"/>
    <row r="24440" ht="25" customHeight="1"/>
    <row r="24441" ht="25" customHeight="1"/>
    <row r="24442" ht="25" customHeight="1"/>
    <row r="24443" ht="25" customHeight="1"/>
    <row r="24444" ht="25" customHeight="1"/>
    <row r="24445" ht="25" customHeight="1"/>
    <row r="24446" ht="25" customHeight="1"/>
    <row r="24447" ht="25" customHeight="1"/>
    <row r="24448" ht="25" customHeight="1"/>
    <row r="24449" ht="25" customHeight="1"/>
    <row r="24450" ht="25" customHeight="1"/>
    <row r="24451" ht="25" customHeight="1"/>
    <row r="24452" ht="25" customHeight="1"/>
    <row r="24453" ht="25" customHeight="1"/>
    <row r="24454" ht="25" customHeight="1"/>
    <row r="24455" ht="25" customHeight="1"/>
    <row r="24456" ht="25" customHeight="1"/>
    <row r="24457" ht="25" customHeight="1"/>
    <row r="24458" ht="25" customHeight="1"/>
    <row r="24459" ht="25" customHeight="1"/>
    <row r="24460" ht="25" customHeight="1"/>
    <row r="24461" ht="25" customHeight="1"/>
    <row r="24462" ht="25" customHeight="1"/>
    <row r="24463" ht="25" customHeight="1"/>
    <row r="24464" ht="25" customHeight="1"/>
    <row r="24465" ht="25" customHeight="1"/>
    <row r="24466" ht="25" customHeight="1"/>
    <row r="24467" ht="25" customHeight="1"/>
    <row r="24468" ht="25" customHeight="1"/>
    <row r="24469" ht="25" customHeight="1"/>
    <row r="24470" ht="25" customHeight="1"/>
    <row r="24471" ht="25" customHeight="1"/>
    <row r="24472" ht="25" customHeight="1"/>
    <row r="24473" ht="25" customHeight="1"/>
    <row r="24474" ht="25" customHeight="1"/>
    <row r="24475" ht="25" customHeight="1"/>
    <row r="24476" ht="25" customHeight="1"/>
    <row r="24477" ht="25" customHeight="1"/>
    <row r="24478" ht="25" customHeight="1"/>
    <row r="24479" ht="25" customHeight="1"/>
    <row r="24480" ht="25" customHeight="1"/>
    <row r="24481" ht="25" customHeight="1"/>
    <row r="24482" ht="25" customHeight="1"/>
    <row r="24483" ht="25" customHeight="1"/>
    <row r="24484" ht="25" customHeight="1"/>
    <row r="24485" ht="25" customHeight="1"/>
    <row r="24486" ht="25" customHeight="1"/>
    <row r="24487" ht="25" customHeight="1"/>
    <row r="24488" ht="25" customHeight="1"/>
    <row r="24489" ht="25" customHeight="1"/>
    <row r="24490" ht="25" customHeight="1"/>
    <row r="24491" ht="25" customHeight="1"/>
    <row r="24492" ht="25" customHeight="1"/>
    <row r="24493" ht="25" customHeight="1"/>
    <row r="24494" ht="25" customHeight="1"/>
    <row r="24495" ht="25" customHeight="1"/>
    <row r="24496" ht="25" customHeight="1"/>
    <row r="24497" ht="25" customHeight="1"/>
    <row r="24498" ht="25" customHeight="1"/>
    <row r="24499" ht="25" customHeight="1"/>
    <row r="24500" ht="25" customHeight="1"/>
    <row r="24501" ht="25" customHeight="1"/>
    <row r="24502" ht="25" customHeight="1"/>
    <row r="24503" ht="25" customHeight="1"/>
    <row r="24504" ht="25" customHeight="1"/>
    <row r="24505" ht="25" customHeight="1"/>
    <row r="24506" ht="25" customHeight="1"/>
    <row r="24507" ht="25" customHeight="1"/>
    <row r="24508" ht="25" customHeight="1"/>
    <row r="24509" ht="25" customHeight="1"/>
    <row r="24510" ht="25" customHeight="1"/>
    <row r="24511" ht="25" customHeight="1"/>
    <row r="24512" ht="25" customHeight="1"/>
    <row r="24513" ht="25" customHeight="1"/>
    <row r="24514" ht="25" customHeight="1"/>
    <row r="24515" ht="25" customHeight="1"/>
    <row r="24516" ht="25" customHeight="1"/>
    <row r="24517" ht="25" customHeight="1"/>
    <row r="24518" ht="25" customHeight="1"/>
    <row r="24519" ht="25" customHeight="1"/>
    <row r="24520" ht="25" customHeight="1"/>
    <row r="24521" ht="25" customHeight="1"/>
    <row r="24522" ht="25" customHeight="1"/>
    <row r="24523" ht="25" customHeight="1"/>
    <row r="24524" ht="25" customHeight="1"/>
    <row r="24525" ht="25" customHeight="1"/>
    <row r="24526" ht="25" customHeight="1"/>
    <row r="24527" ht="25" customHeight="1"/>
    <row r="24528" ht="25" customHeight="1"/>
    <row r="24529" ht="25" customHeight="1"/>
    <row r="24530" ht="25" customHeight="1"/>
    <row r="24531" ht="25" customHeight="1"/>
    <row r="24532" ht="25" customHeight="1"/>
    <row r="24533" ht="25" customHeight="1"/>
    <row r="24534" ht="25" customHeight="1"/>
    <row r="24535" ht="25" customHeight="1"/>
    <row r="24536" ht="25" customHeight="1"/>
    <row r="24537" ht="25" customHeight="1"/>
    <row r="24538" ht="25" customHeight="1"/>
    <row r="24539" ht="25" customHeight="1"/>
    <row r="24540" ht="25" customHeight="1"/>
    <row r="24541" ht="25" customHeight="1"/>
    <row r="24542" ht="25" customHeight="1"/>
    <row r="24543" ht="25" customHeight="1"/>
    <row r="24544" ht="25" customHeight="1"/>
    <row r="24545" ht="25" customHeight="1"/>
    <row r="24546" ht="25" customHeight="1"/>
    <row r="24547" ht="25" customHeight="1"/>
    <row r="24548" ht="25" customHeight="1"/>
    <row r="24549" ht="25" customHeight="1"/>
    <row r="24550" ht="25" customHeight="1"/>
    <row r="24551" ht="25" customHeight="1"/>
    <row r="24552" ht="25" customHeight="1"/>
    <row r="24553" ht="25" customHeight="1"/>
    <row r="24554" ht="25" customHeight="1"/>
    <row r="24555" ht="25" customHeight="1"/>
    <row r="24556" ht="25" customHeight="1"/>
    <row r="24557" ht="25" customHeight="1"/>
    <row r="24558" ht="25" customHeight="1"/>
    <row r="24559" ht="25" customHeight="1"/>
    <row r="24560" ht="25" customHeight="1"/>
    <row r="24561" ht="25" customHeight="1"/>
    <row r="24562" ht="25" customHeight="1"/>
    <row r="24563" ht="25" customHeight="1"/>
    <row r="24564" ht="25" customHeight="1"/>
    <row r="24565" ht="25" customHeight="1"/>
    <row r="24566" ht="25" customHeight="1"/>
    <row r="24567" ht="25" customHeight="1"/>
    <row r="24568" ht="25" customHeight="1"/>
    <row r="24569" ht="25" customHeight="1"/>
    <row r="24570" ht="25" customHeight="1"/>
    <row r="24571" ht="25" customHeight="1"/>
    <row r="24572" ht="25" customHeight="1"/>
    <row r="24573" ht="25" customHeight="1"/>
    <row r="24574" ht="25" customHeight="1"/>
    <row r="24575" ht="25" customHeight="1"/>
    <row r="24576" ht="25" customHeight="1"/>
    <row r="24577" ht="25" customHeight="1"/>
    <row r="24578" ht="25" customHeight="1"/>
    <row r="24579" ht="25" customHeight="1"/>
    <row r="24580" ht="25" customHeight="1"/>
    <row r="24581" ht="25" customHeight="1"/>
    <row r="24582" ht="25" customHeight="1"/>
    <row r="24583" ht="25" customHeight="1"/>
    <row r="24584" ht="25" customHeight="1"/>
    <row r="24585" ht="25" customHeight="1"/>
    <row r="24586" ht="25" customHeight="1"/>
    <row r="24587" ht="25" customHeight="1"/>
    <row r="24588" ht="25" customHeight="1"/>
    <row r="24589" ht="25" customHeight="1"/>
    <row r="24590" ht="25" customHeight="1"/>
    <row r="24591" ht="25" customHeight="1"/>
    <row r="24592" ht="25" customHeight="1"/>
    <row r="24593" ht="25" customHeight="1"/>
    <row r="24594" ht="25" customHeight="1"/>
    <row r="24595" ht="25" customHeight="1"/>
    <row r="24596" ht="25" customHeight="1"/>
    <row r="24597" ht="25" customHeight="1"/>
    <row r="24598" ht="25" customHeight="1"/>
    <row r="24599" ht="25" customHeight="1"/>
    <row r="24600" ht="25" customHeight="1"/>
    <row r="24601" ht="25" customHeight="1"/>
    <row r="24602" ht="25" customHeight="1"/>
    <row r="24603" ht="25" customHeight="1"/>
    <row r="24604" ht="25" customHeight="1"/>
    <row r="24605" ht="25" customHeight="1"/>
    <row r="24606" ht="25" customHeight="1"/>
    <row r="24607" ht="25" customHeight="1"/>
    <row r="24608" ht="25" customHeight="1"/>
    <row r="24609" ht="25" customHeight="1"/>
    <row r="24610" ht="25" customHeight="1"/>
    <row r="24611" ht="25" customHeight="1"/>
    <row r="24612" ht="25" customHeight="1"/>
    <row r="24613" ht="25" customHeight="1"/>
    <row r="24614" ht="25" customHeight="1"/>
    <row r="24615" ht="25" customHeight="1"/>
    <row r="24616" ht="25" customHeight="1"/>
    <row r="24617" ht="25" customHeight="1"/>
    <row r="24618" ht="25" customHeight="1"/>
    <row r="24619" ht="25" customHeight="1"/>
    <row r="24620" ht="25" customHeight="1"/>
    <row r="24621" ht="25" customHeight="1"/>
    <row r="24622" ht="25" customHeight="1"/>
    <row r="24623" ht="25" customHeight="1"/>
    <row r="24624" ht="25" customHeight="1"/>
    <row r="24625" ht="25" customHeight="1"/>
    <row r="24626" ht="25" customHeight="1"/>
    <row r="24627" ht="25" customHeight="1"/>
    <row r="24628" ht="25" customHeight="1"/>
    <row r="24629" ht="25" customHeight="1"/>
    <row r="24630" ht="25" customHeight="1"/>
    <row r="24631" ht="25" customHeight="1"/>
    <row r="24632" ht="25" customHeight="1"/>
    <row r="24633" ht="25" customHeight="1"/>
    <row r="24634" ht="25" customHeight="1"/>
    <row r="24635" ht="25" customHeight="1"/>
    <row r="24636" ht="25" customHeight="1"/>
    <row r="24637" ht="25" customHeight="1"/>
    <row r="24638" ht="25" customHeight="1"/>
    <row r="24639" ht="25" customHeight="1"/>
    <row r="24640" ht="25" customHeight="1"/>
    <row r="24641" ht="25" customHeight="1"/>
    <row r="24642" ht="25" customHeight="1"/>
    <row r="24643" ht="25" customHeight="1"/>
    <row r="24644" ht="25" customHeight="1"/>
    <row r="24645" ht="25" customHeight="1"/>
    <row r="24646" ht="25" customHeight="1"/>
    <row r="24647" ht="25" customHeight="1"/>
    <row r="24648" ht="25" customHeight="1"/>
    <row r="24649" ht="25" customHeight="1"/>
    <row r="24650" ht="25" customHeight="1"/>
    <row r="24651" ht="25" customHeight="1"/>
    <row r="24652" ht="25" customHeight="1"/>
    <row r="24653" ht="25" customHeight="1"/>
    <row r="24654" ht="25" customHeight="1"/>
    <row r="24655" ht="25" customHeight="1"/>
    <row r="24656" ht="25" customHeight="1"/>
    <row r="24657" ht="25" customHeight="1"/>
    <row r="24658" ht="25" customHeight="1"/>
    <row r="24659" ht="25" customHeight="1"/>
    <row r="24660" ht="25" customHeight="1"/>
    <row r="24661" ht="25" customHeight="1"/>
    <row r="24662" ht="25" customHeight="1"/>
    <row r="24663" ht="25" customHeight="1"/>
    <row r="24664" ht="25" customHeight="1"/>
    <row r="24665" ht="25" customHeight="1"/>
    <row r="24666" ht="25" customHeight="1"/>
    <row r="24667" ht="25" customHeight="1"/>
    <row r="24668" ht="25" customHeight="1"/>
    <row r="24669" ht="25" customHeight="1"/>
    <row r="24670" ht="25" customHeight="1"/>
    <row r="24671" ht="25" customHeight="1"/>
    <row r="24672" ht="25" customHeight="1"/>
    <row r="24673" ht="25" customHeight="1"/>
    <row r="24674" ht="25" customHeight="1"/>
    <row r="24675" ht="25" customHeight="1"/>
    <row r="24676" ht="25" customHeight="1"/>
    <row r="24677" ht="25" customHeight="1"/>
    <row r="24678" ht="25" customHeight="1"/>
    <row r="24679" ht="25" customHeight="1"/>
    <row r="24680" ht="25" customHeight="1"/>
    <row r="24681" ht="25" customHeight="1"/>
    <row r="24682" ht="25" customHeight="1"/>
    <row r="24683" ht="25" customHeight="1"/>
    <row r="24684" ht="25" customHeight="1"/>
    <row r="24685" ht="25" customHeight="1"/>
    <row r="24686" ht="25" customHeight="1"/>
    <row r="24687" ht="25" customHeight="1"/>
    <row r="24688" ht="25" customHeight="1"/>
    <row r="24689" ht="25" customHeight="1"/>
    <row r="24690" ht="25" customHeight="1"/>
    <row r="24691" ht="25" customHeight="1"/>
    <row r="24692" ht="25" customHeight="1"/>
    <row r="24693" ht="25" customHeight="1"/>
    <row r="24694" ht="25" customHeight="1"/>
    <row r="24695" ht="25" customHeight="1"/>
    <row r="24696" ht="25" customHeight="1"/>
    <row r="24697" ht="25" customHeight="1"/>
    <row r="24698" ht="25" customHeight="1"/>
    <row r="24699" ht="25" customHeight="1"/>
    <row r="24700" ht="25" customHeight="1"/>
    <row r="24701" ht="25" customHeight="1"/>
    <row r="24702" ht="25" customHeight="1"/>
    <row r="24703" ht="25" customHeight="1"/>
    <row r="24704" ht="25" customHeight="1"/>
    <row r="24705" ht="25" customHeight="1"/>
    <row r="24706" ht="25" customHeight="1"/>
    <row r="24707" ht="25" customHeight="1"/>
    <row r="24708" ht="25" customHeight="1"/>
    <row r="24709" ht="25" customHeight="1"/>
    <row r="24710" ht="25" customHeight="1"/>
    <row r="24711" ht="25" customHeight="1"/>
    <row r="24712" ht="25" customHeight="1"/>
    <row r="24713" ht="25" customHeight="1"/>
    <row r="24714" ht="25" customHeight="1"/>
    <row r="24715" ht="25" customHeight="1"/>
    <row r="24716" ht="25" customHeight="1"/>
    <row r="24717" ht="25" customHeight="1"/>
    <row r="24718" ht="25" customHeight="1"/>
    <row r="24719" ht="25" customHeight="1"/>
    <row r="24720" ht="25" customHeight="1"/>
    <row r="24721" ht="25" customHeight="1"/>
    <row r="24722" ht="25" customHeight="1"/>
    <row r="24723" ht="25" customHeight="1"/>
    <row r="24724" ht="25" customHeight="1"/>
    <row r="24725" ht="25" customHeight="1"/>
    <row r="24726" ht="25" customHeight="1"/>
    <row r="24727" ht="25" customHeight="1"/>
    <row r="24728" ht="25" customHeight="1"/>
    <row r="24729" ht="25" customHeight="1"/>
    <row r="24730" ht="25" customHeight="1"/>
    <row r="24731" ht="25" customHeight="1"/>
    <row r="24732" ht="25" customHeight="1"/>
    <row r="24733" ht="25" customHeight="1"/>
    <row r="24734" ht="25" customHeight="1"/>
    <row r="24735" ht="25" customHeight="1"/>
    <row r="24736" ht="25" customHeight="1"/>
    <row r="24737" ht="25" customHeight="1"/>
    <row r="24738" ht="25" customHeight="1"/>
    <row r="24739" ht="25" customHeight="1"/>
    <row r="24740" ht="25" customHeight="1"/>
    <row r="24741" ht="25" customHeight="1"/>
    <row r="24742" ht="25" customHeight="1"/>
    <row r="24743" ht="25" customHeight="1"/>
    <row r="24744" ht="25" customHeight="1"/>
    <row r="24745" ht="25" customHeight="1"/>
    <row r="24746" ht="25" customHeight="1"/>
    <row r="24747" ht="25" customHeight="1"/>
    <row r="24748" ht="25" customHeight="1"/>
    <row r="24749" ht="25" customHeight="1"/>
    <row r="24750" ht="25" customHeight="1"/>
    <row r="24751" ht="25" customHeight="1"/>
    <row r="24752" ht="25" customHeight="1"/>
    <row r="24753" ht="25" customHeight="1"/>
    <row r="24754" ht="25" customHeight="1"/>
    <row r="24755" ht="25" customHeight="1"/>
    <row r="24756" ht="25" customHeight="1"/>
    <row r="24757" ht="25" customHeight="1"/>
    <row r="24758" ht="25" customHeight="1"/>
    <row r="24759" ht="25" customHeight="1"/>
    <row r="24760" ht="25" customHeight="1"/>
    <row r="24761" ht="25" customHeight="1"/>
    <row r="24762" ht="25" customHeight="1"/>
    <row r="24763" ht="25" customHeight="1"/>
    <row r="24764" ht="25" customHeight="1"/>
    <row r="24765" ht="25" customHeight="1"/>
    <row r="24766" ht="25" customHeight="1"/>
    <row r="24767" ht="25" customHeight="1"/>
    <row r="24768" ht="25" customHeight="1"/>
    <row r="24769" ht="25" customHeight="1"/>
    <row r="24770" ht="25" customHeight="1"/>
    <row r="24771" ht="25" customHeight="1"/>
    <row r="24772" ht="25" customHeight="1"/>
    <row r="24773" ht="25" customHeight="1"/>
    <row r="24774" ht="25" customHeight="1"/>
    <row r="24775" ht="25" customHeight="1"/>
    <row r="24776" ht="25" customHeight="1"/>
    <row r="24777" ht="25" customHeight="1"/>
    <row r="24778" ht="25" customHeight="1"/>
    <row r="24779" ht="25" customHeight="1"/>
    <row r="24780" ht="25" customHeight="1"/>
    <row r="24781" ht="25" customHeight="1"/>
    <row r="24782" ht="25" customHeight="1"/>
    <row r="24783" ht="25" customHeight="1"/>
    <row r="24784" ht="25" customHeight="1"/>
    <row r="24785" ht="25" customHeight="1"/>
    <row r="24786" ht="25" customHeight="1"/>
    <row r="24787" ht="25" customHeight="1"/>
    <row r="24788" ht="25" customHeight="1"/>
    <row r="24789" ht="25" customHeight="1"/>
    <row r="24790" ht="25" customHeight="1"/>
    <row r="24791" ht="25" customHeight="1"/>
    <row r="24792" ht="25" customHeight="1"/>
    <row r="24793" ht="25" customHeight="1"/>
    <row r="24794" ht="25" customHeight="1"/>
    <row r="24795" ht="25" customHeight="1"/>
    <row r="24796" ht="25" customHeight="1"/>
    <row r="24797" ht="25" customHeight="1"/>
    <row r="24798" ht="25" customHeight="1"/>
    <row r="24799" ht="25" customHeight="1"/>
    <row r="24800" ht="25" customHeight="1"/>
    <row r="24801" ht="25" customHeight="1"/>
    <row r="24802" ht="25" customHeight="1"/>
    <row r="24803" ht="25" customHeight="1"/>
    <row r="24804" ht="25" customHeight="1"/>
    <row r="24805" ht="25" customHeight="1"/>
    <row r="24806" ht="25" customHeight="1"/>
    <row r="24807" ht="25" customHeight="1"/>
    <row r="24808" ht="25" customHeight="1"/>
    <row r="24809" ht="25" customHeight="1"/>
    <row r="24810" ht="25" customHeight="1"/>
    <row r="24811" ht="25" customHeight="1"/>
    <row r="24812" ht="25" customHeight="1"/>
    <row r="24813" ht="25" customHeight="1"/>
    <row r="24814" ht="25" customHeight="1"/>
    <row r="24815" ht="25" customHeight="1"/>
    <row r="24816" ht="25" customHeight="1"/>
    <row r="24817" ht="25" customHeight="1"/>
    <row r="24818" ht="25" customHeight="1"/>
    <row r="24819" ht="25" customHeight="1"/>
    <row r="24820" ht="25" customHeight="1"/>
    <row r="24821" ht="25" customHeight="1"/>
    <row r="24822" ht="25" customHeight="1"/>
    <row r="24823" ht="25" customHeight="1"/>
    <row r="24824" ht="25" customHeight="1"/>
    <row r="24825" ht="25" customHeight="1"/>
    <row r="24826" ht="25" customHeight="1"/>
    <row r="24827" ht="25" customHeight="1"/>
    <row r="24828" ht="25" customHeight="1"/>
    <row r="24829" ht="25" customHeight="1"/>
    <row r="24830" ht="25" customHeight="1"/>
    <row r="24831" ht="25" customHeight="1"/>
    <row r="24832" ht="25" customHeight="1"/>
    <row r="24833" ht="25" customHeight="1"/>
    <row r="24834" ht="25" customHeight="1"/>
    <row r="24835" ht="25" customHeight="1"/>
    <row r="24836" ht="25" customHeight="1"/>
    <row r="24837" ht="25" customHeight="1"/>
    <row r="24838" ht="25" customHeight="1"/>
    <row r="24839" ht="25" customHeight="1"/>
    <row r="24840" ht="25" customHeight="1"/>
    <row r="24841" ht="25" customHeight="1"/>
    <row r="24842" ht="25" customHeight="1"/>
    <row r="24843" ht="25" customHeight="1"/>
    <row r="24844" ht="25" customHeight="1"/>
    <row r="24845" ht="25" customHeight="1"/>
    <row r="24846" ht="25" customHeight="1"/>
    <row r="24847" ht="25" customHeight="1"/>
    <row r="24848" ht="25" customHeight="1"/>
    <row r="24849" ht="25" customHeight="1"/>
    <row r="24850" ht="25" customHeight="1"/>
    <row r="24851" ht="25" customHeight="1"/>
    <row r="24852" ht="25" customHeight="1"/>
    <row r="24853" ht="25" customHeight="1"/>
    <row r="24854" ht="25" customHeight="1"/>
    <row r="24855" ht="25" customHeight="1"/>
    <row r="24856" ht="25" customHeight="1"/>
    <row r="24857" ht="25" customHeight="1"/>
    <row r="24858" ht="25" customHeight="1"/>
    <row r="24859" ht="25" customHeight="1"/>
    <row r="24860" ht="25" customHeight="1"/>
    <row r="24861" ht="25" customHeight="1"/>
    <row r="24862" ht="25" customHeight="1"/>
    <row r="24863" ht="25" customHeight="1"/>
    <row r="24864" ht="25" customHeight="1"/>
    <row r="24865" ht="25" customHeight="1"/>
    <row r="24866" ht="25" customHeight="1"/>
    <row r="24867" ht="25" customHeight="1"/>
    <row r="24868" ht="25" customHeight="1"/>
    <row r="24869" ht="25" customHeight="1"/>
    <row r="24870" ht="25" customHeight="1"/>
    <row r="24871" ht="25" customHeight="1"/>
    <row r="24872" ht="25" customHeight="1"/>
    <row r="24873" ht="25" customHeight="1"/>
    <row r="24874" ht="25" customHeight="1"/>
    <row r="24875" ht="25" customHeight="1"/>
    <row r="24876" ht="25" customHeight="1"/>
    <row r="24877" ht="25" customHeight="1"/>
    <row r="24878" ht="25" customHeight="1"/>
    <row r="24879" ht="25" customHeight="1"/>
    <row r="24880" ht="25" customHeight="1"/>
    <row r="24881" ht="25" customHeight="1"/>
    <row r="24882" ht="25" customHeight="1"/>
    <row r="24883" ht="25" customHeight="1"/>
    <row r="24884" ht="25" customHeight="1"/>
    <row r="24885" ht="25" customHeight="1"/>
    <row r="24886" ht="25" customHeight="1"/>
    <row r="24887" ht="25" customHeight="1"/>
    <row r="24888" ht="25" customHeight="1"/>
    <row r="24889" ht="25" customHeight="1"/>
    <row r="24890" ht="25" customHeight="1"/>
    <row r="24891" ht="25" customHeight="1"/>
    <row r="24892" ht="25" customHeight="1"/>
    <row r="24893" ht="25" customHeight="1"/>
    <row r="24894" ht="25" customHeight="1"/>
    <row r="24895" ht="25" customHeight="1"/>
    <row r="24896" ht="25" customHeight="1"/>
    <row r="24897" ht="25" customHeight="1"/>
    <row r="24898" ht="25" customHeight="1"/>
    <row r="24899" ht="25" customHeight="1"/>
    <row r="24900" ht="25" customHeight="1"/>
    <row r="24901" ht="25" customHeight="1"/>
    <row r="24902" ht="25" customHeight="1"/>
    <row r="24903" ht="25" customHeight="1"/>
    <row r="24904" ht="25" customHeight="1"/>
    <row r="24905" ht="25" customHeight="1"/>
    <row r="24906" ht="25" customHeight="1"/>
    <row r="24907" ht="25" customHeight="1"/>
    <row r="24908" ht="25" customHeight="1"/>
    <row r="24909" ht="25" customHeight="1"/>
    <row r="24910" ht="25" customHeight="1"/>
    <row r="24911" ht="25" customHeight="1"/>
    <row r="24912" ht="25" customHeight="1"/>
    <row r="24913" ht="25" customHeight="1"/>
    <row r="24914" ht="25" customHeight="1"/>
    <row r="24915" ht="25" customHeight="1"/>
    <row r="24916" ht="25" customHeight="1"/>
    <row r="24917" ht="25" customHeight="1"/>
    <row r="24918" ht="25" customHeight="1"/>
    <row r="24919" ht="25" customHeight="1"/>
    <row r="24920" ht="25" customHeight="1"/>
    <row r="24921" ht="25" customHeight="1"/>
    <row r="24922" ht="25" customHeight="1"/>
    <row r="24923" ht="25" customHeight="1"/>
    <row r="24924" ht="25" customHeight="1"/>
    <row r="24925" ht="25" customHeight="1"/>
    <row r="24926" ht="25" customHeight="1"/>
    <row r="24927" ht="25" customHeight="1"/>
    <row r="24928" ht="25" customHeight="1"/>
    <row r="24929" ht="25" customHeight="1"/>
    <row r="24930" ht="25" customHeight="1"/>
    <row r="24931" ht="25" customHeight="1"/>
    <row r="24932" ht="25" customHeight="1"/>
    <row r="24933" ht="25" customHeight="1"/>
    <row r="24934" ht="25" customHeight="1"/>
    <row r="24935" ht="25" customHeight="1"/>
    <row r="24936" ht="25" customHeight="1"/>
    <row r="24937" ht="25" customHeight="1"/>
    <row r="24938" ht="25" customHeight="1"/>
    <row r="24939" ht="25" customHeight="1"/>
    <row r="24940" ht="25" customHeight="1"/>
    <row r="24941" ht="25" customHeight="1"/>
    <row r="24942" ht="25" customHeight="1"/>
    <row r="24943" ht="25" customHeight="1"/>
    <row r="24944" ht="25" customHeight="1"/>
    <row r="24945" ht="25" customHeight="1"/>
    <row r="24946" ht="25" customHeight="1"/>
    <row r="24947" ht="25" customHeight="1"/>
    <row r="24948" ht="25" customHeight="1"/>
    <row r="24949" ht="25" customHeight="1"/>
    <row r="24950" ht="25" customHeight="1"/>
    <row r="24951" ht="25" customHeight="1"/>
    <row r="24952" ht="25" customHeight="1"/>
    <row r="24953" ht="25" customHeight="1"/>
    <row r="24954" ht="25" customHeight="1"/>
    <row r="24955" ht="25" customHeight="1"/>
    <row r="24956" ht="25" customHeight="1"/>
    <row r="24957" ht="25" customHeight="1"/>
    <row r="24958" ht="25" customHeight="1"/>
    <row r="24959" ht="25" customHeight="1"/>
    <row r="24960" ht="25" customHeight="1"/>
    <row r="24961" ht="25" customHeight="1"/>
    <row r="24962" ht="25" customHeight="1"/>
    <row r="24963" ht="25" customHeight="1"/>
    <row r="24964" ht="25" customHeight="1"/>
    <row r="24965" ht="25" customHeight="1"/>
    <row r="24966" ht="25" customHeight="1"/>
    <row r="24967" ht="25" customHeight="1"/>
    <row r="24968" ht="25" customHeight="1"/>
    <row r="24969" ht="25" customHeight="1"/>
    <row r="24970" ht="25" customHeight="1"/>
    <row r="24971" ht="25" customHeight="1"/>
    <row r="24972" ht="25" customHeight="1"/>
    <row r="24973" ht="25" customHeight="1"/>
    <row r="24974" ht="25" customHeight="1"/>
    <row r="24975" ht="25" customHeight="1"/>
    <row r="24976" ht="25" customHeight="1"/>
    <row r="24977" ht="25" customHeight="1"/>
    <row r="24978" ht="25" customHeight="1"/>
    <row r="24979" ht="25" customHeight="1"/>
    <row r="24980" ht="25" customHeight="1"/>
    <row r="24981" ht="25" customHeight="1"/>
    <row r="24982" ht="25" customHeight="1"/>
    <row r="24983" ht="25" customHeight="1"/>
    <row r="24984" ht="25" customHeight="1"/>
    <row r="24985" ht="25" customHeight="1"/>
    <row r="24986" ht="25" customHeight="1"/>
    <row r="24987" ht="25" customHeight="1"/>
    <row r="24988" ht="25" customHeight="1"/>
    <row r="24989" ht="25" customHeight="1"/>
    <row r="24990" ht="25" customHeight="1"/>
    <row r="24991" ht="25" customHeight="1"/>
    <row r="24992" ht="25" customHeight="1"/>
    <row r="24993" ht="25" customHeight="1"/>
    <row r="24994" ht="25" customHeight="1"/>
    <row r="24995" ht="25" customHeight="1"/>
    <row r="24996" ht="25" customHeight="1"/>
    <row r="24997" ht="25" customHeight="1"/>
    <row r="24998" ht="25" customHeight="1"/>
    <row r="24999" ht="25" customHeight="1"/>
    <row r="25000" ht="25" customHeight="1"/>
    <row r="25001" ht="25" customHeight="1"/>
    <row r="25002" ht="25" customHeight="1"/>
    <row r="25003" ht="25" customHeight="1"/>
    <row r="25004" ht="25" customHeight="1"/>
    <row r="25005" ht="25" customHeight="1"/>
    <row r="25006" ht="25" customHeight="1"/>
    <row r="25007" ht="25" customHeight="1"/>
    <row r="25008" ht="25" customHeight="1"/>
    <row r="25009" ht="25" customHeight="1"/>
    <row r="25010" ht="25" customHeight="1"/>
    <row r="25011" ht="25" customHeight="1"/>
    <row r="25012" ht="25" customHeight="1"/>
    <row r="25013" ht="25" customHeight="1"/>
    <row r="25014" ht="25" customHeight="1"/>
    <row r="25015" ht="25" customHeight="1"/>
    <row r="25016" ht="25" customHeight="1"/>
    <row r="25017" ht="25" customHeight="1"/>
    <row r="25018" ht="25" customHeight="1"/>
    <row r="25019" ht="25" customHeight="1"/>
    <row r="25020" ht="25" customHeight="1"/>
    <row r="25021" ht="25" customHeight="1"/>
    <row r="25022" ht="25" customHeight="1"/>
    <row r="25023" ht="25" customHeight="1"/>
    <row r="25024" ht="25" customHeight="1"/>
    <row r="25025" ht="25" customHeight="1"/>
    <row r="25026" ht="25" customHeight="1"/>
    <row r="25027" ht="25" customHeight="1"/>
    <row r="25028" ht="25" customHeight="1"/>
    <row r="25029" ht="25" customHeight="1"/>
    <row r="25030" ht="25" customHeight="1"/>
    <row r="25031" ht="25" customHeight="1"/>
    <row r="25032" ht="25" customHeight="1"/>
    <row r="25033" ht="25" customHeight="1"/>
    <row r="25034" ht="25" customHeight="1"/>
    <row r="25035" ht="25" customHeight="1"/>
    <row r="25036" ht="25" customHeight="1"/>
    <row r="25037" ht="25" customHeight="1"/>
    <row r="25038" ht="25" customHeight="1"/>
    <row r="25039" ht="25" customHeight="1"/>
    <row r="25040" ht="25" customHeight="1"/>
    <row r="25041" ht="25" customHeight="1"/>
    <row r="25042" ht="25" customHeight="1"/>
    <row r="25043" ht="25" customHeight="1"/>
    <row r="25044" ht="25" customHeight="1"/>
    <row r="25045" ht="25" customHeight="1"/>
    <row r="25046" ht="25" customHeight="1"/>
    <row r="25047" ht="25" customHeight="1"/>
    <row r="25048" ht="25" customHeight="1"/>
    <row r="25049" ht="25" customHeight="1"/>
    <row r="25050" ht="25" customHeight="1"/>
    <row r="25051" ht="25" customHeight="1"/>
    <row r="25052" ht="25" customHeight="1"/>
    <row r="25053" ht="25" customHeight="1"/>
    <row r="25054" ht="25" customHeight="1"/>
    <row r="25055" ht="25" customHeight="1"/>
    <row r="25056" ht="25" customHeight="1"/>
    <row r="25057" ht="25" customHeight="1"/>
    <row r="25058" ht="25" customHeight="1"/>
    <row r="25059" ht="25" customHeight="1"/>
    <row r="25060" ht="25" customHeight="1"/>
    <row r="25061" ht="25" customHeight="1"/>
    <row r="25062" ht="25" customHeight="1"/>
    <row r="25063" ht="25" customHeight="1"/>
    <row r="25064" ht="25" customHeight="1"/>
    <row r="25065" ht="25" customHeight="1"/>
    <row r="25066" ht="25" customHeight="1"/>
    <row r="25067" ht="25" customHeight="1"/>
    <row r="25068" ht="25" customHeight="1"/>
    <row r="25069" ht="25" customHeight="1"/>
    <row r="25070" ht="25" customHeight="1"/>
    <row r="25071" ht="25" customHeight="1"/>
    <row r="25072" ht="25" customHeight="1"/>
    <row r="25073" ht="25" customHeight="1"/>
    <row r="25074" ht="25" customHeight="1"/>
    <row r="25075" ht="25" customHeight="1"/>
    <row r="25076" ht="25" customHeight="1"/>
    <row r="25077" ht="25" customHeight="1"/>
    <row r="25078" ht="25" customHeight="1"/>
    <row r="25079" ht="25" customHeight="1"/>
    <row r="25080" ht="25" customHeight="1"/>
    <row r="25081" ht="25" customHeight="1"/>
    <row r="25082" ht="25" customHeight="1"/>
    <row r="25083" ht="25" customHeight="1"/>
    <row r="25084" ht="25" customHeight="1"/>
    <row r="25085" ht="25" customHeight="1"/>
    <row r="25086" ht="25" customHeight="1"/>
    <row r="25087" ht="25" customHeight="1"/>
    <row r="25088" ht="25" customHeight="1"/>
    <row r="25089" ht="25" customHeight="1"/>
    <row r="25090" ht="25" customHeight="1"/>
    <row r="25091" ht="25" customHeight="1"/>
    <row r="25092" ht="25" customHeight="1"/>
    <row r="25093" ht="25" customHeight="1"/>
    <row r="25094" ht="25" customHeight="1"/>
    <row r="25095" ht="25" customHeight="1"/>
    <row r="25096" ht="25" customHeight="1"/>
    <row r="25097" ht="25" customHeight="1"/>
    <row r="25098" ht="25" customHeight="1"/>
    <row r="25099" ht="25" customHeight="1"/>
    <row r="25100" ht="25" customHeight="1"/>
    <row r="25101" ht="25" customHeight="1"/>
    <row r="25102" ht="25" customHeight="1"/>
    <row r="25103" ht="25" customHeight="1"/>
    <row r="25104" ht="25" customHeight="1"/>
    <row r="25105" ht="25" customHeight="1"/>
    <row r="25106" ht="25" customHeight="1"/>
    <row r="25107" ht="25" customHeight="1"/>
    <row r="25108" ht="25" customHeight="1"/>
    <row r="25109" ht="25" customHeight="1"/>
    <row r="25110" ht="25" customHeight="1"/>
    <row r="25111" ht="25" customHeight="1"/>
    <row r="25112" ht="25" customHeight="1"/>
    <row r="25113" ht="25" customHeight="1"/>
    <row r="25114" ht="25" customHeight="1"/>
    <row r="25115" ht="25" customHeight="1"/>
    <row r="25116" ht="25" customHeight="1"/>
    <row r="25117" ht="25" customHeight="1"/>
    <row r="25118" ht="25" customHeight="1"/>
    <row r="25119" ht="25" customHeight="1"/>
    <row r="25120" ht="25" customHeight="1"/>
    <row r="25121" ht="25" customHeight="1"/>
    <row r="25122" ht="25" customHeight="1"/>
    <row r="25123" ht="25" customHeight="1"/>
    <row r="25124" ht="25" customHeight="1"/>
    <row r="25125" ht="25" customHeight="1"/>
    <row r="25126" ht="25" customHeight="1"/>
    <row r="25127" ht="25" customHeight="1"/>
    <row r="25128" ht="25" customHeight="1"/>
    <row r="25129" ht="25" customHeight="1"/>
    <row r="25130" ht="25" customHeight="1"/>
    <row r="25131" ht="25" customHeight="1"/>
    <row r="25132" ht="25" customHeight="1"/>
    <row r="25133" ht="25" customHeight="1"/>
    <row r="25134" ht="25" customHeight="1"/>
    <row r="25135" ht="25" customHeight="1"/>
    <row r="25136" ht="25" customHeight="1"/>
    <row r="25137" ht="25" customHeight="1"/>
    <row r="25138" ht="25" customHeight="1"/>
    <row r="25139" ht="25" customHeight="1"/>
    <row r="25140" ht="25" customHeight="1"/>
    <row r="25141" ht="25" customHeight="1"/>
    <row r="25142" ht="25" customHeight="1"/>
    <row r="25143" ht="25" customHeight="1"/>
    <row r="25144" ht="25" customHeight="1"/>
    <row r="25145" ht="25" customHeight="1"/>
    <row r="25146" ht="25" customHeight="1"/>
    <row r="25147" ht="25" customHeight="1"/>
    <row r="25148" ht="25" customHeight="1"/>
    <row r="25149" ht="25" customHeight="1"/>
    <row r="25150" ht="25" customHeight="1"/>
    <row r="25151" ht="25" customHeight="1"/>
    <row r="25152" ht="25" customHeight="1"/>
    <row r="25153" ht="25" customHeight="1"/>
    <row r="25154" ht="25" customHeight="1"/>
    <row r="25155" ht="25" customHeight="1"/>
    <row r="25156" ht="25" customHeight="1"/>
    <row r="25157" ht="25" customHeight="1"/>
    <row r="25158" ht="25" customHeight="1"/>
    <row r="25159" ht="25" customHeight="1"/>
    <row r="25160" ht="25" customHeight="1"/>
    <row r="25161" ht="25" customHeight="1"/>
    <row r="25162" ht="25" customHeight="1"/>
    <row r="25163" ht="25" customHeight="1"/>
    <row r="25164" ht="25" customHeight="1"/>
    <row r="25165" ht="25" customHeight="1"/>
    <row r="25166" ht="25" customHeight="1"/>
    <row r="25167" ht="25" customHeight="1"/>
    <row r="25168" ht="25" customHeight="1"/>
    <row r="25169" ht="25" customHeight="1"/>
    <row r="25170" ht="25" customHeight="1"/>
    <row r="25171" ht="25" customHeight="1"/>
    <row r="25172" ht="25" customHeight="1"/>
    <row r="25173" ht="25" customHeight="1"/>
    <row r="25174" ht="25" customHeight="1"/>
    <row r="25175" ht="25" customHeight="1"/>
    <row r="25176" ht="25" customHeight="1"/>
    <row r="25177" ht="25" customHeight="1"/>
    <row r="25178" ht="25" customHeight="1"/>
    <row r="25179" ht="25" customHeight="1"/>
    <row r="25180" ht="25" customHeight="1"/>
    <row r="25181" ht="25" customHeight="1"/>
    <row r="25182" ht="25" customHeight="1"/>
    <row r="25183" ht="25" customHeight="1"/>
    <row r="25184" ht="25" customHeight="1"/>
    <row r="25185" ht="25" customHeight="1"/>
    <row r="25186" ht="25" customHeight="1"/>
    <row r="25187" ht="25" customHeight="1"/>
    <row r="25188" ht="25" customHeight="1"/>
    <row r="25189" ht="25" customHeight="1"/>
    <row r="25190" ht="25" customHeight="1"/>
    <row r="25191" ht="25" customHeight="1"/>
    <row r="25192" ht="25" customHeight="1"/>
    <row r="25193" ht="25" customHeight="1"/>
    <row r="25194" ht="25" customHeight="1"/>
    <row r="25195" ht="25" customHeight="1"/>
    <row r="25196" ht="25" customHeight="1"/>
    <row r="25197" ht="25" customHeight="1"/>
    <row r="25198" ht="25" customHeight="1"/>
    <row r="25199" ht="25" customHeight="1"/>
    <row r="25200" ht="25" customHeight="1"/>
    <row r="25201" ht="25" customHeight="1"/>
    <row r="25202" ht="25" customHeight="1"/>
    <row r="25203" ht="25" customHeight="1"/>
    <row r="25204" ht="25" customHeight="1"/>
    <row r="25205" ht="25" customHeight="1"/>
    <row r="25206" ht="25" customHeight="1"/>
    <row r="25207" ht="25" customHeight="1"/>
    <row r="25208" ht="25" customHeight="1"/>
    <row r="25209" ht="25" customHeight="1"/>
    <row r="25210" ht="25" customHeight="1"/>
    <row r="25211" ht="25" customHeight="1"/>
    <row r="25212" ht="25" customHeight="1"/>
    <row r="25213" ht="25" customHeight="1"/>
    <row r="25214" ht="25" customHeight="1"/>
    <row r="25215" ht="25" customHeight="1"/>
    <row r="25216" ht="25" customHeight="1"/>
    <row r="25217" ht="25" customHeight="1"/>
    <row r="25218" ht="25" customHeight="1"/>
    <row r="25219" ht="25" customHeight="1"/>
    <row r="25220" ht="25" customHeight="1"/>
    <row r="25221" ht="25" customHeight="1"/>
    <row r="25222" ht="25" customHeight="1"/>
    <row r="25223" ht="25" customHeight="1"/>
    <row r="25224" ht="25" customHeight="1"/>
    <row r="25225" ht="25" customHeight="1"/>
    <row r="25226" ht="25" customHeight="1"/>
    <row r="25227" ht="25" customHeight="1"/>
    <row r="25228" ht="25" customHeight="1"/>
    <row r="25229" ht="25" customHeight="1"/>
    <row r="25230" ht="25" customHeight="1"/>
    <row r="25231" ht="25" customHeight="1"/>
    <row r="25232" ht="25" customHeight="1"/>
    <row r="25233" ht="25" customHeight="1"/>
    <row r="25234" ht="25" customHeight="1"/>
    <row r="25235" ht="25" customHeight="1"/>
    <row r="25236" ht="25" customHeight="1"/>
    <row r="25237" ht="25" customHeight="1"/>
    <row r="25238" ht="25" customHeight="1"/>
    <row r="25239" ht="25" customHeight="1"/>
    <row r="25240" ht="25" customHeight="1"/>
    <row r="25241" ht="25" customHeight="1"/>
    <row r="25242" ht="25" customHeight="1"/>
    <row r="25243" ht="25" customHeight="1"/>
    <row r="25244" ht="25" customHeight="1"/>
    <row r="25245" ht="25" customHeight="1"/>
    <row r="25246" ht="25" customHeight="1"/>
    <row r="25247" ht="25" customHeight="1"/>
    <row r="25248" ht="25" customHeight="1"/>
    <row r="25249" ht="25" customHeight="1"/>
    <row r="25250" ht="25" customHeight="1"/>
    <row r="25251" ht="25" customHeight="1"/>
    <row r="25252" ht="25" customHeight="1"/>
    <row r="25253" ht="25" customHeight="1"/>
    <row r="25254" ht="25" customHeight="1"/>
    <row r="25255" ht="25" customHeight="1"/>
    <row r="25256" ht="25" customHeight="1"/>
    <row r="25257" ht="25" customHeight="1"/>
    <row r="25258" ht="25" customHeight="1"/>
    <row r="25259" ht="25" customHeight="1"/>
    <row r="25260" ht="25" customHeight="1"/>
    <row r="25261" ht="25" customHeight="1"/>
    <row r="25262" ht="25" customHeight="1"/>
    <row r="25263" ht="25" customHeight="1"/>
    <row r="25264" ht="25" customHeight="1"/>
    <row r="25265" ht="25" customHeight="1"/>
    <row r="25266" ht="25" customHeight="1"/>
    <row r="25267" ht="25" customHeight="1"/>
    <row r="25268" ht="25" customHeight="1"/>
    <row r="25269" ht="25" customHeight="1"/>
    <row r="25270" ht="25" customHeight="1"/>
    <row r="25271" ht="25" customHeight="1"/>
    <row r="25272" ht="25" customHeight="1"/>
    <row r="25273" ht="25" customHeight="1"/>
    <row r="25274" ht="25" customHeight="1"/>
    <row r="25275" ht="25" customHeight="1"/>
    <row r="25276" ht="25" customHeight="1"/>
    <row r="25277" ht="25" customHeight="1"/>
    <row r="25278" ht="25" customHeight="1"/>
    <row r="25279" ht="25" customHeight="1"/>
    <row r="25280" ht="25" customHeight="1"/>
    <row r="25281" ht="25" customHeight="1"/>
    <row r="25282" ht="25" customHeight="1"/>
    <row r="25283" ht="25" customHeight="1"/>
    <row r="25284" ht="25" customHeight="1"/>
    <row r="25285" ht="25" customHeight="1"/>
    <row r="25286" ht="25" customHeight="1"/>
    <row r="25287" ht="25" customHeight="1"/>
    <row r="25288" ht="25" customHeight="1"/>
    <row r="25289" ht="25" customHeight="1"/>
    <row r="25290" ht="25" customHeight="1"/>
    <row r="25291" ht="25" customHeight="1"/>
    <row r="25292" ht="25" customHeight="1"/>
    <row r="25293" ht="25" customHeight="1"/>
    <row r="25294" ht="25" customHeight="1"/>
    <row r="25295" ht="25" customHeight="1"/>
    <row r="25296" ht="25" customHeight="1"/>
    <row r="25297" ht="25" customHeight="1"/>
    <row r="25298" ht="25" customHeight="1"/>
    <row r="25299" ht="25" customHeight="1"/>
    <row r="25300" ht="25" customHeight="1"/>
    <row r="25301" ht="25" customHeight="1"/>
    <row r="25302" ht="25" customHeight="1"/>
    <row r="25303" ht="25" customHeight="1"/>
    <row r="25304" ht="25" customHeight="1"/>
    <row r="25305" ht="25" customHeight="1"/>
    <row r="25306" ht="25" customHeight="1"/>
    <row r="25307" ht="25" customHeight="1"/>
    <row r="25308" ht="25" customHeight="1"/>
    <row r="25309" ht="25" customHeight="1"/>
    <row r="25310" ht="25" customHeight="1"/>
    <row r="25311" ht="25" customHeight="1"/>
    <row r="25312" ht="25" customHeight="1"/>
    <row r="25313" ht="25" customHeight="1"/>
    <row r="25314" ht="25" customHeight="1"/>
    <row r="25315" ht="25" customHeight="1"/>
    <row r="25316" ht="25" customHeight="1"/>
    <row r="25317" ht="25" customHeight="1"/>
    <row r="25318" ht="25" customHeight="1"/>
    <row r="25319" ht="25" customHeight="1"/>
    <row r="25320" ht="25" customHeight="1"/>
    <row r="25321" ht="25" customHeight="1"/>
    <row r="25322" ht="25" customHeight="1"/>
    <row r="25323" ht="25" customHeight="1"/>
    <row r="25324" ht="25" customHeight="1"/>
    <row r="25325" ht="25" customHeight="1"/>
    <row r="25326" ht="25" customHeight="1"/>
    <row r="25327" ht="25" customHeight="1"/>
    <row r="25328" ht="25" customHeight="1"/>
    <row r="25329" ht="25" customHeight="1"/>
    <row r="25330" ht="25" customHeight="1"/>
    <row r="25331" ht="25" customHeight="1"/>
    <row r="25332" ht="25" customHeight="1"/>
    <row r="25333" ht="25" customHeight="1"/>
    <row r="25334" ht="25" customHeight="1"/>
    <row r="25335" ht="25" customHeight="1"/>
    <row r="25336" ht="25" customHeight="1"/>
    <row r="25337" ht="25" customHeight="1"/>
    <row r="25338" ht="25" customHeight="1"/>
    <row r="25339" ht="25" customHeight="1"/>
    <row r="25340" ht="25" customHeight="1"/>
    <row r="25341" ht="25" customHeight="1"/>
    <row r="25342" ht="25" customHeight="1"/>
    <row r="25343" ht="25" customHeight="1"/>
    <row r="25344" ht="25" customHeight="1"/>
    <row r="25345" ht="25" customHeight="1"/>
    <row r="25346" ht="25" customHeight="1"/>
    <row r="25347" ht="25" customHeight="1"/>
    <row r="25348" ht="25" customHeight="1"/>
    <row r="25349" ht="25" customHeight="1"/>
    <row r="25350" ht="25" customHeight="1"/>
    <row r="25351" ht="25" customHeight="1"/>
    <row r="25352" ht="25" customHeight="1"/>
    <row r="25353" ht="25" customHeight="1"/>
    <row r="25354" ht="25" customHeight="1"/>
    <row r="25355" ht="25" customHeight="1"/>
    <row r="25356" ht="25" customHeight="1"/>
    <row r="25357" ht="25" customHeight="1"/>
    <row r="25358" ht="25" customHeight="1"/>
    <row r="25359" ht="25" customHeight="1"/>
    <row r="25360" ht="25" customHeight="1"/>
    <row r="25361" ht="25" customHeight="1"/>
    <row r="25362" ht="25" customHeight="1"/>
    <row r="25363" ht="25" customHeight="1"/>
    <row r="25364" ht="25" customHeight="1"/>
    <row r="25365" ht="25" customHeight="1"/>
    <row r="25366" ht="25" customHeight="1"/>
    <row r="25367" ht="25" customHeight="1"/>
    <row r="25368" ht="25" customHeight="1"/>
    <row r="25369" ht="25" customHeight="1"/>
    <row r="25370" ht="25" customHeight="1"/>
    <row r="25371" ht="25" customHeight="1"/>
    <row r="25372" ht="25" customHeight="1"/>
    <row r="25373" ht="25" customHeight="1"/>
    <row r="25374" ht="25" customHeight="1"/>
    <row r="25375" ht="25" customHeight="1"/>
    <row r="25376" ht="25" customHeight="1"/>
    <row r="25377" ht="25" customHeight="1"/>
    <row r="25378" ht="25" customHeight="1"/>
    <row r="25379" ht="25" customHeight="1"/>
    <row r="25380" ht="25" customHeight="1"/>
    <row r="25381" ht="25" customHeight="1"/>
    <row r="25382" ht="25" customHeight="1"/>
    <row r="25383" ht="25" customHeight="1"/>
    <row r="25384" ht="25" customHeight="1"/>
    <row r="25385" ht="25" customHeight="1"/>
    <row r="25386" ht="25" customHeight="1"/>
    <row r="25387" ht="25" customHeight="1"/>
    <row r="25388" ht="25" customHeight="1"/>
    <row r="25389" ht="25" customHeight="1"/>
    <row r="25390" ht="25" customHeight="1"/>
    <row r="25391" ht="25" customHeight="1"/>
    <row r="25392" ht="25" customHeight="1"/>
    <row r="25393" ht="25" customHeight="1"/>
    <row r="25394" ht="25" customHeight="1"/>
    <row r="25395" ht="25" customHeight="1"/>
    <row r="25396" ht="25" customHeight="1"/>
    <row r="25397" ht="25" customHeight="1"/>
    <row r="25398" ht="25" customHeight="1"/>
    <row r="25399" ht="25" customHeight="1"/>
    <row r="25400" ht="25" customHeight="1"/>
    <row r="25401" ht="25" customHeight="1"/>
    <row r="25402" ht="25" customHeight="1"/>
    <row r="25403" ht="25" customHeight="1"/>
    <row r="25404" ht="25" customHeight="1"/>
    <row r="25405" ht="25" customHeight="1"/>
    <row r="25406" ht="25" customHeight="1"/>
    <row r="25407" ht="25" customHeight="1"/>
    <row r="25408" ht="25" customHeight="1"/>
    <row r="25409" ht="25" customHeight="1"/>
    <row r="25410" ht="25" customHeight="1"/>
    <row r="25411" ht="25" customHeight="1"/>
    <row r="25412" ht="25" customHeight="1"/>
    <row r="25413" ht="25" customHeight="1"/>
    <row r="25414" ht="25" customHeight="1"/>
    <row r="25415" ht="25" customHeight="1"/>
    <row r="25416" ht="25" customHeight="1"/>
    <row r="25417" ht="25" customHeight="1"/>
    <row r="25418" ht="25" customHeight="1"/>
    <row r="25419" ht="25" customHeight="1"/>
    <row r="25420" ht="25" customHeight="1"/>
    <row r="25421" ht="25" customHeight="1"/>
    <row r="25422" ht="25" customHeight="1"/>
    <row r="25423" ht="25" customHeight="1"/>
    <row r="25424" ht="25" customHeight="1"/>
    <row r="25425" ht="25" customHeight="1"/>
    <row r="25426" ht="25" customHeight="1"/>
    <row r="25427" ht="25" customHeight="1"/>
    <row r="25428" ht="25" customHeight="1"/>
    <row r="25429" ht="25" customHeight="1"/>
    <row r="25430" ht="25" customHeight="1"/>
    <row r="25431" ht="25" customHeight="1"/>
    <row r="25432" ht="25" customHeight="1"/>
    <row r="25433" ht="25" customHeight="1"/>
    <row r="25434" ht="25" customHeight="1"/>
    <row r="25435" ht="25" customHeight="1"/>
    <row r="25436" ht="25" customHeight="1"/>
    <row r="25437" ht="25" customHeight="1"/>
    <row r="25438" ht="25" customHeight="1"/>
    <row r="25439" ht="25" customHeight="1"/>
    <row r="25440" ht="25" customHeight="1"/>
    <row r="25441" ht="25" customHeight="1"/>
    <row r="25442" ht="25" customHeight="1"/>
    <row r="25443" ht="25" customHeight="1"/>
    <row r="25444" ht="25" customHeight="1"/>
    <row r="25445" ht="25" customHeight="1"/>
    <row r="25446" ht="25" customHeight="1"/>
    <row r="25447" ht="25" customHeight="1"/>
    <row r="25448" ht="25" customHeight="1"/>
    <row r="25449" ht="25" customHeight="1"/>
    <row r="25450" ht="25" customHeight="1"/>
    <row r="25451" ht="25" customHeight="1"/>
    <row r="25452" ht="25" customHeight="1"/>
    <row r="25453" ht="25" customHeight="1"/>
    <row r="25454" ht="25" customHeight="1"/>
    <row r="25455" ht="25" customHeight="1"/>
    <row r="25456" ht="25" customHeight="1"/>
    <row r="25457" ht="25" customHeight="1"/>
    <row r="25458" ht="25" customHeight="1"/>
    <row r="25459" ht="25" customHeight="1"/>
    <row r="25460" ht="25" customHeight="1"/>
    <row r="25461" ht="25" customHeight="1"/>
    <row r="25462" ht="25" customHeight="1"/>
    <row r="25463" ht="25" customHeight="1"/>
    <row r="25464" ht="25" customHeight="1"/>
    <row r="25465" ht="25" customHeight="1"/>
    <row r="25466" ht="25" customHeight="1"/>
    <row r="25467" ht="25" customHeight="1"/>
    <row r="25468" ht="25" customHeight="1"/>
    <row r="25469" ht="25" customHeight="1"/>
    <row r="25470" ht="25" customHeight="1"/>
    <row r="25471" ht="25" customHeight="1"/>
    <row r="25472" ht="25" customHeight="1"/>
    <row r="25473" ht="25" customHeight="1"/>
    <row r="25474" ht="25" customHeight="1"/>
    <row r="25475" ht="25" customHeight="1"/>
    <row r="25476" ht="25" customHeight="1"/>
    <row r="25477" ht="25" customHeight="1"/>
    <row r="25478" ht="25" customHeight="1"/>
    <row r="25479" ht="25" customHeight="1"/>
    <row r="25480" ht="25" customHeight="1"/>
    <row r="25481" ht="25" customHeight="1"/>
    <row r="25482" ht="25" customHeight="1"/>
    <row r="25483" ht="25" customHeight="1"/>
    <row r="25484" ht="25" customHeight="1"/>
    <row r="25485" ht="25" customHeight="1"/>
    <row r="25486" ht="25" customHeight="1"/>
    <row r="25487" ht="25" customHeight="1"/>
    <row r="25488" ht="25" customHeight="1"/>
    <row r="25489" ht="25" customHeight="1"/>
    <row r="25490" ht="25" customHeight="1"/>
    <row r="25491" ht="25" customHeight="1"/>
    <row r="25492" ht="25" customHeight="1"/>
    <row r="25493" ht="25" customHeight="1"/>
    <row r="25494" ht="25" customHeight="1"/>
    <row r="25495" ht="25" customHeight="1"/>
    <row r="25496" ht="25" customHeight="1"/>
    <row r="25497" ht="25" customHeight="1"/>
    <row r="25498" ht="25" customHeight="1"/>
    <row r="25499" ht="25" customHeight="1"/>
    <row r="25500" ht="25" customHeight="1"/>
    <row r="25501" ht="25" customHeight="1"/>
    <row r="25502" ht="25" customHeight="1"/>
    <row r="25503" ht="25" customHeight="1"/>
    <row r="25504" ht="25" customHeight="1"/>
    <row r="25505" ht="25" customHeight="1"/>
    <row r="25506" ht="25" customHeight="1"/>
    <row r="25507" ht="25" customHeight="1"/>
    <row r="25508" ht="25" customHeight="1"/>
    <row r="25509" ht="25" customHeight="1"/>
    <row r="25510" ht="25" customHeight="1"/>
    <row r="25511" ht="25" customHeight="1"/>
    <row r="25512" ht="25" customHeight="1"/>
    <row r="25513" ht="25" customHeight="1"/>
    <row r="25514" ht="25" customHeight="1"/>
    <row r="25515" ht="25" customHeight="1"/>
    <row r="25516" ht="25" customHeight="1"/>
    <row r="25517" ht="25" customHeight="1"/>
    <row r="25518" ht="25" customHeight="1"/>
    <row r="25519" ht="25" customHeight="1"/>
    <row r="25520" ht="25" customHeight="1"/>
    <row r="25521" ht="25" customHeight="1"/>
    <row r="25522" ht="25" customHeight="1"/>
    <row r="25523" ht="25" customHeight="1"/>
    <row r="25524" ht="25" customHeight="1"/>
    <row r="25525" ht="25" customHeight="1"/>
    <row r="25526" ht="25" customHeight="1"/>
    <row r="25527" ht="25" customHeight="1"/>
    <row r="25528" ht="25" customHeight="1"/>
    <row r="25529" ht="25" customHeight="1"/>
    <row r="25530" ht="25" customHeight="1"/>
    <row r="25531" ht="25" customHeight="1"/>
    <row r="25532" ht="25" customHeight="1"/>
    <row r="25533" ht="25" customHeight="1"/>
    <row r="25534" ht="25" customHeight="1"/>
    <row r="25535" ht="25" customHeight="1"/>
    <row r="25536" ht="25" customHeight="1"/>
    <row r="25537" ht="25" customHeight="1"/>
    <row r="25538" ht="25" customHeight="1"/>
    <row r="25539" ht="25" customHeight="1"/>
    <row r="25540" ht="25" customHeight="1"/>
    <row r="25541" ht="25" customHeight="1"/>
    <row r="25542" ht="25" customHeight="1"/>
    <row r="25543" ht="25" customHeight="1"/>
    <row r="25544" ht="25" customHeight="1"/>
    <row r="25545" ht="25" customHeight="1"/>
    <row r="25546" ht="25" customHeight="1"/>
    <row r="25547" ht="25" customHeight="1"/>
    <row r="25548" ht="25" customHeight="1"/>
    <row r="25549" ht="25" customHeight="1"/>
    <row r="25550" ht="25" customHeight="1"/>
    <row r="25551" ht="25" customHeight="1"/>
    <row r="25552" ht="25" customHeight="1"/>
    <row r="25553" ht="25" customHeight="1"/>
    <row r="25554" ht="25" customHeight="1"/>
    <row r="25555" ht="25" customHeight="1"/>
    <row r="25556" ht="25" customHeight="1"/>
    <row r="25557" ht="25" customHeight="1"/>
    <row r="25558" ht="25" customHeight="1"/>
    <row r="25559" ht="25" customHeight="1"/>
    <row r="25560" ht="25" customHeight="1"/>
    <row r="25561" ht="25" customHeight="1"/>
    <row r="25562" ht="25" customHeight="1"/>
    <row r="25563" ht="25" customHeight="1"/>
    <row r="25564" ht="25" customHeight="1"/>
    <row r="25565" ht="25" customHeight="1"/>
    <row r="25566" ht="25" customHeight="1"/>
    <row r="25567" ht="25" customHeight="1"/>
    <row r="25568" ht="25" customHeight="1"/>
    <row r="25569" ht="25" customHeight="1"/>
    <row r="25570" ht="25" customHeight="1"/>
    <row r="25571" ht="25" customHeight="1"/>
    <row r="25572" ht="25" customHeight="1"/>
    <row r="25573" ht="25" customHeight="1"/>
    <row r="25574" ht="25" customHeight="1"/>
    <row r="25575" ht="25" customHeight="1"/>
    <row r="25576" ht="25" customHeight="1"/>
    <row r="25577" ht="25" customHeight="1"/>
    <row r="25578" ht="25" customHeight="1"/>
    <row r="25579" ht="25" customHeight="1"/>
    <row r="25580" ht="25" customHeight="1"/>
    <row r="25581" ht="25" customHeight="1"/>
    <row r="25582" ht="25" customHeight="1"/>
    <row r="25583" ht="25" customHeight="1"/>
    <row r="25584" ht="25" customHeight="1"/>
    <row r="25585" ht="25" customHeight="1"/>
    <row r="25586" ht="25" customHeight="1"/>
    <row r="25587" ht="25" customHeight="1"/>
    <row r="25588" ht="25" customHeight="1"/>
    <row r="25589" ht="25" customHeight="1"/>
    <row r="25590" ht="25" customHeight="1"/>
    <row r="25591" ht="25" customHeight="1"/>
    <row r="25592" ht="25" customHeight="1"/>
    <row r="25593" ht="25" customHeight="1"/>
    <row r="25594" ht="25" customHeight="1"/>
    <row r="25595" ht="25" customHeight="1"/>
    <row r="25596" ht="25" customHeight="1"/>
    <row r="25597" ht="25" customHeight="1"/>
    <row r="25598" ht="25" customHeight="1"/>
    <row r="25599" ht="25" customHeight="1"/>
    <row r="25600" ht="25" customHeight="1"/>
    <row r="25601" ht="25" customHeight="1"/>
    <row r="25602" ht="25" customHeight="1"/>
    <row r="25603" ht="25" customHeight="1"/>
    <row r="25604" ht="25" customHeight="1"/>
    <row r="25605" ht="25" customHeight="1"/>
    <row r="25606" ht="25" customHeight="1"/>
    <row r="25607" ht="25" customHeight="1"/>
    <row r="25608" ht="25" customHeight="1"/>
    <row r="25609" ht="25" customHeight="1"/>
    <row r="25610" ht="25" customHeight="1"/>
    <row r="25611" ht="25" customHeight="1"/>
    <row r="25612" ht="25" customHeight="1"/>
    <row r="25613" ht="25" customHeight="1"/>
    <row r="25614" ht="25" customHeight="1"/>
    <row r="25615" ht="25" customHeight="1"/>
    <row r="25616" ht="25" customHeight="1"/>
    <row r="25617" ht="25" customHeight="1"/>
    <row r="25618" ht="25" customHeight="1"/>
    <row r="25619" ht="25" customHeight="1"/>
    <row r="25620" ht="25" customHeight="1"/>
    <row r="25621" ht="25" customHeight="1"/>
    <row r="25622" ht="25" customHeight="1"/>
    <row r="25623" ht="25" customHeight="1"/>
    <row r="25624" ht="25" customHeight="1"/>
    <row r="25625" ht="25" customHeight="1"/>
    <row r="25626" ht="25" customHeight="1"/>
    <row r="25627" ht="25" customHeight="1"/>
    <row r="25628" ht="25" customHeight="1"/>
    <row r="25629" ht="25" customHeight="1"/>
    <row r="25630" ht="25" customHeight="1"/>
    <row r="25631" ht="25" customHeight="1"/>
    <row r="25632" ht="25" customHeight="1"/>
    <row r="25633" ht="25" customHeight="1"/>
    <row r="25634" ht="25" customHeight="1"/>
    <row r="25635" ht="25" customHeight="1"/>
    <row r="25636" ht="25" customHeight="1"/>
    <row r="25637" ht="25" customHeight="1"/>
    <row r="25638" ht="25" customHeight="1"/>
    <row r="25639" ht="25" customHeight="1"/>
    <row r="25640" ht="25" customHeight="1"/>
    <row r="25641" ht="25" customHeight="1"/>
    <row r="25642" ht="25" customHeight="1"/>
    <row r="25643" ht="25" customHeight="1"/>
    <row r="25644" ht="25" customHeight="1"/>
    <row r="25645" ht="25" customHeight="1"/>
    <row r="25646" ht="25" customHeight="1"/>
    <row r="25647" ht="25" customHeight="1"/>
    <row r="25648" ht="25" customHeight="1"/>
    <row r="25649" ht="25" customHeight="1"/>
    <row r="25650" ht="25" customHeight="1"/>
    <row r="25651" ht="25" customHeight="1"/>
    <row r="25652" ht="25" customHeight="1"/>
    <row r="25653" ht="25" customHeight="1"/>
    <row r="25654" ht="25" customHeight="1"/>
    <row r="25655" ht="25" customHeight="1"/>
    <row r="25656" ht="25" customHeight="1"/>
    <row r="25657" ht="25" customHeight="1"/>
    <row r="25658" ht="25" customHeight="1"/>
    <row r="25659" ht="25" customHeight="1"/>
    <row r="25660" ht="25" customHeight="1"/>
    <row r="25661" ht="25" customHeight="1"/>
    <row r="25662" ht="25" customHeight="1"/>
    <row r="25663" ht="25" customHeight="1"/>
    <row r="25664" ht="25" customHeight="1"/>
    <row r="25665" ht="25" customHeight="1"/>
    <row r="25666" ht="25" customHeight="1"/>
    <row r="25667" ht="25" customHeight="1"/>
    <row r="25668" ht="25" customHeight="1"/>
    <row r="25669" ht="25" customHeight="1"/>
    <row r="25670" ht="25" customHeight="1"/>
    <row r="25671" ht="25" customHeight="1"/>
    <row r="25672" ht="25" customHeight="1"/>
    <row r="25673" ht="25" customHeight="1"/>
    <row r="25674" ht="25" customHeight="1"/>
    <row r="25675" ht="25" customHeight="1"/>
    <row r="25676" ht="25" customHeight="1"/>
    <row r="25677" ht="25" customHeight="1"/>
    <row r="25678" ht="25" customHeight="1"/>
    <row r="25679" ht="25" customHeight="1"/>
    <row r="25680" ht="25" customHeight="1"/>
    <row r="25681" ht="25" customHeight="1"/>
    <row r="25682" ht="25" customHeight="1"/>
    <row r="25683" ht="25" customHeight="1"/>
    <row r="25684" ht="25" customHeight="1"/>
    <row r="25685" ht="25" customHeight="1"/>
    <row r="25686" ht="25" customHeight="1"/>
    <row r="25687" ht="25" customHeight="1"/>
    <row r="25688" ht="25" customHeight="1"/>
    <row r="25689" ht="25" customHeight="1"/>
    <row r="25690" ht="25" customHeight="1"/>
    <row r="25691" ht="25" customHeight="1"/>
    <row r="25692" ht="25" customHeight="1"/>
    <row r="25693" ht="25" customHeight="1"/>
    <row r="25694" ht="25" customHeight="1"/>
    <row r="25695" ht="25" customHeight="1"/>
    <row r="25696" ht="25" customHeight="1"/>
    <row r="25697" ht="25" customHeight="1"/>
    <row r="25698" ht="25" customHeight="1"/>
    <row r="25699" ht="25" customHeight="1"/>
    <row r="25700" ht="25" customHeight="1"/>
    <row r="25701" ht="25" customHeight="1"/>
    <row r="25702" ht="25" customHeight="1"/>
    <row r="25703" ht="25" customHeight="1"/>
    <row r="25704" ht="25" customHeight="1"/>
    <row r="25705" ht="25" customHeight="1"/>
    <row r="25706" ht="25" customHeight="1"/>
    <row r="25707" ht="25" customHeight="1"/>
    <row r="25708" ht="25" customHeight="1"/>
    <row r="25709" ht="25" customHeight="1"/>
    <row r="25710" ht="25" customHeight="1"/>
    <row r="25711" ht="25" customHeight="1"/>
    <row r="25712" ht="25" customHeight="1"/>
    <row r="25713" ht="25" customHeight="1"/>
    <row r="25714" ht="25" customHeight="1"/>
    <row r="25715" ht="25" customHeight="1"/>
    <row r="25716" ht="25" customHeight="1"/>
    <row r="25717" ht="25" customHeight="1"/>
    <row r="25718" ht="25" customHeight="1"/>
    <row r="25719" ht="25" customHeight="1"/>
    <row r="25720" ht="25" customHeight="1"/>
    <row r="25721" ht="25" customHeight="1"/>
    <row r="25722" ht="25" customHeight="1"/>
    <row r="25723" ht="25" customHeight="1"/>
    <row r="25724" ht="25" customHeight="1"/>
    <row r="25725" ht="25" customHeight="1"/>
    <row r="25726" ht="25" customHeight="1"/>
    <row r="25727" ht="25" customHeight="1"/>
    <row r="25728" ht="25" customHeight="1"/>
    <row r="25729" ht="25" customHeight="1"/>
    <row r="25730" ht="25" customHeight="1"/>
    <row r="25731" ht="25" customHeight="1"/>
    <row r="25732" ht="25" customHeight="1"/>
    <row r="25733" ht="25" customHeight="1"/>
    <row r="25734" ht="25" customHeight="1"/>
    <row r="25735" ht="25" customHeight="1"/>
    <row r="25736" ht="25" customHeight="1"/>
    <row r="25737" ht="25" customHeight="1"/>
    <row r="25738" ht="25" customHeight="1"/>
    <row r="25739" ht="25" customHeight="1"/>
    <row r="25740" ht="25" customHeight="1"/>
    <row r="25741" ht="25" customHeight="1"/>
    <row r="25742" ht="25" customHeight="1"/>
    <row r="25743" ht="25" customHeight="1"/>
    <row r="25744" ht="25" customHeight="1"/>
    <row r="25745" ht="25" customHeight="1"/>
    <row r="25746" ht="25" customHeight="1"/>
    <row r="25747" ht="25" customHeight="1"/>
    <row r="25748" ht="25" customHeight="1"/>
    <row r="25749" ht="25" customHeight="1"/>
    <row r="25750" ht="25" customHeight="1"/>
    <row r="25751" ht="25" customHeight="1"/>
    <row r="25752" ht="25" customHeight="1"/>
    <row r="25753" ht="25" customHeight="1"/>
    <row r="25754" ht="25" customHeight="1"/>
    <row r="25755" ht="25" customHeight="1"/>
    <row r="25756" ht="25" customHeight="1"/>
    <row r="25757" ht="25" customHeight="1"/>
    <row r="25758" ht="25" customHeight="1"/>
    <row r="25759" ht="25" customHeight="1"/>
    <row r="25760" ht="25" customHeight="1"/>
    <row r="25761" ht="25" customHeight="1"/>
    <row r="25762" ht="25" customHeight="1"/>
    <row r="25763" ht="25" customHeight="1"/>
    <row r="25764" ht="25" customHeight="1"/>
    <row r="25765" ht="25" customHeight="1"/>
    <row r="25766" ht="25" customHeight="1"/>
    <row r="25767" ht="25" customHeight="1"/>
    <row r="25768" ht="25" customHeight="1"/>
    <row r="25769" ht="25" customHeight="1"/>
    <row r="25770" ht="25" customHeight="1"/>
    <row r="25771" ht="25" customHeight="1"/>
    <row r="25772" ht="25" customHeight="1"/>
    <row r="25773" ht="25" customHeight="1"/>
    <row r="25774" ht="25" customHeight="1"/>
    <row r="25775" ht="25" customHeight="1"/>
    <row r="25776" ht="25" customHeight="1"/>
    <row r="25777" ht="25" customHeight="1"/>
    <row r="25778" ht="25" customHeight="1"/>
    <row r="25779" ht="25" customHeight="1"/>
    <row r="25780" ht="25" customHeight="1"/>
    <row r="25781" ht="25" customHeight="1"/>
    <row r="25782" ht="25" customHeight="1"/>
    <row r="25783" ht="25" customHeight="1"/>
    <row r="25784" ht="25" customHeight="1"/>
    <row r="25785" ht="25" customHeight="1"/>
    <row r="25786" ht="25" customHeight="1"/>
    <row r="25787" ht="25" customHeight="1"/>
    <row r="25788" ht="25" customHeight="1"/>
    <row r="25789" ht="25" customHeight="1"/>
    <row r="25790" ht="25" customHeight="1"/>
    <row r="25791" ht="25" customHeight="1"/>
    <row r="25792" ht="25" customHeight="1"/>
    <row r="25793" ht="25" customHeight="1"/>
    <row r="25794" ht="25" customHeight="1"/>
    <row r="25795" ht="25" customHeight="1"/>
    <row r="25796" ht="25" customHeight="1"/>
    <row r="25797" ht="25" customHeight="1"/>
    <row r="25798" ht="25" customHeight="1"/>
    <row r="25799" ht="25" customHeight="1"/>
    <row r="25800" ht="25" customHeight="1"/>
    <row r="25801" ht="25" customHeight="1"/>
    <row r="25802" ht="25" customHeight="1"/>
    <row r="25803" ht="25" customHeight="1"/>
    <row r="25804" ht="25" customHeight="1"/>
    <row r="25805" ht="25" customHeight="1"/>
    <row r="25806" ht="25" customHeight="1"/>
    <row r="25807" ht="25" customHeight="1"/>
    <row r="25808" ht="25" customHeight="1"/>
    <row r="25809" ht="25" customHeight="1"/>
    <row r="25810" ht="25" customHeight="1"/>
    <row r="25811" ht="25" customHeight="1"/>
    <row r="25812" ht="25" customHeight="1"/>
    <row r="25813" ht="25" customHeight="1"/>
    <row r="25814" ht="25" customHeight="1"/>
    <row r="25815" ht="25" customHeight="1"/>
    <row r="25816" ht="25" customHeight="1"/>
    <row r="25817" ht="25" customHeight="1"/>
    <row r="25818" ht="25" customHeight="1"/>
    <row r="25819" ht="25" customHeight="1"/>
    <row r="25820" ht="25" customHeight="1"/>
    <row r="25821" ht="25" customHeight="1"/>
    <row r="25822" ht="25" customHeight="1"/>
    <row r="25823" ht="25" customHeight="1"/>
    <row r="25824" ht="25" customHeight="1"/>
    <row r="25825" ht="25" customHeight="1"/>
    <row r="25826" ht="25" customHeight="1"/>
    <row r="25827" ht="25" customHeight="1"/>
    <row r="25828" ht="25" customHeight="1"/>
    <row r="25829" ht="25" customHeight="1"/>
    <row r="25830" ht="25" customHeight="1"/>
    <row r="25831" ht="25" customHeight="1"/>
    <row r="25832" ht="25" customHeight="1"/>
    <row r="25833" ht="25" customHeight="1"/>
    <row r="25834" ht="25" customHeight="1"/>
    <row r="25835" ht="25" customHeight="1"/>
    <row r="25836" ht="25" customHeight="1"/>
    <row r="25837" ht="25" customHeight="1"/>
    <row r="25838" ht="25" customHeight="1"/>
    <row r="25839" ht="25" customHeight="1"/>
    <row r="25840" ht="25" customHeight="1"/>
    <row r="25841" ht="25" customHeight="1"/>
    <row r="25842" ht="25" customHeight="1"/>
    <row r="25843" ht="25" customHeight="1"/>
    <row r="25844" ht="25" customHeight="1"/>
    <row r="25845" ht="25" customHeight="1"/>
    <row r="25846" ht="25" customHeight="1"/>
    <row r="25847" ht="25" customHeight="1"/>
    <row r="25848" ht="25" customHeight="1"/>
    <row r="25849" ht="25" customHeight="1"/>
    <row r="25850" ht="25" customHeight="1"/>
    <row r="25851" ht="25" customHeight="1"/>
    <row r="25852" ht="25" customHeight="1"/>
    <row r="25853" ht="25" customHeight="1"/>
    <row r="25854" ht="25" customHeight="1"/>
    <row r="25855" ht="25" customHeight="1"/>
    <row r="25856" ht="25" customHeight="1"/>
    <row r="25857" ht="25" customHeight="1"/>
    <row r="25858" ht="25" customHeight="1"/>
    <row r="25859" ht="25" customHeight="1"/>
    <row r="25860" ht="25" customHeight="1"/>
    <row r="25861" ht="25" customHeight="1"/>
    <row r="25862" ht="25" customHeight="1"/>
    <row r="25863" ht="25" customHeight="1"/>
    <row r="25864" ht="25" customHeight="1"/>
    <row r="25865" ht="25" customHeight="1"/>
    <row r="25866" ht="25" customHeight="1"/>
    <row r="25867" ht="25" customHeight="1"/>
    <row r="25868" ht="25" customHeight="1"/>
    <row r="25869" ht="25" customHeight="1"/>
    <row r="25870" ht="25" customHeight="1"/>
    <row r="25871" ht="25" customHeight="1"/>
    <row r="25872" ht="25" customHeight="1"/>
    <row r="25873" ht="25" customHeight="1"/>
    <row r="25874" ht="25" customHeight="1"/>
    <row r="25875" ht="25" customHeight="1"/>
    <row r="25876" ht="25" customHeight="1"/>
    <row r="25877" ht="25" customHeight="1"/>
    <row r="25878" ht="25" customHeight="1"/>
    <row r="25879" ht="25" customHeight="1"/>
    <row r="25880" ht="25" customHeight="1"/>
    <row r="25881" ht="25" customHeight="1"/>
    <row r="25882" ht="25" customHeight="1"/>
    <row r="25883" ht="25" customHeight="1"/>
    <row r="25884" ht="25" customHeight="1"/>
    <row r="25885" ht="25" customHeight="1"/>
    <row r="25886" ht="25" customHeight="1"/>
    <row r="25887" ht="25" customHeight="1"/>
    <row r="25888" ht="25" customHeight="1"/>
    <row r="25889" ht="25" customHeight="1"/>
    <row r="25890" ht="25" customHeight="1"/>
    <row r="25891" ht="25" customHeight="1"/>
    <row r="25892" ht="25" customHeight="1"/>
    <row r="25893" ht="25" customHeight="1"/>
    <row r="25894" ht="25" customHeight="1"/>
    <row r="25895" ht="25" customHeight="1"/>
    <row r="25896" ht="25" customHeight="1"/>
    <row r="25897" ht="25" customHeight="1"/>
    <row r="25898" ht="25" customHeight="1"/>
    <row r="25899" ht="25" customHeight="1"/>
    <row r="25900" ht="25" customHeight="1"/>
    <row r="25901" ht="25" customHeight="1"/>
    <row r="25902" ht="25" customHeight="1"/>
    <row r="25903" ht="25" customHeight="1"/>
    <row r="25904" ht="25" customHeight="1"/>
    <row r="25905" ht="25" customHeight="1"/>
    <row r="25906" ht="25" customHeight="1"/>
    <row r="25907" ht="25" customHeight="1"/>
    <row r="25908" ht="25" customHeight="1"/>
    <row r="25909" ht="25" customHeight="1"/>
    <row r="25910" ht="25" customHeight="1"/>
    <row r="25911" ht="25" customHeight="1"/>
    <row r="25912" ht="25" customHeight="1"/>
    <row r="25913" ht="25" customHeight="1"/>
    <row r="25914" ht="25" customHeight="1"/>
    <row r="25915" ht="25" customHeight="1"/>
    <row r="25916" ht="25" customHeight="1"/>
    <row r="25917" ht="25" customHeight="1"/>
    <row r="25918" ht="25" customHeight="1"/>
    <row r="25919" ht="25" customHeight="1"/>
    <row r="25920" ht="25" customHeight="1"/>
    <row r="25921" ht="25" customHeight="1"/>
    <row r="25922" ht="25" customHeight="1"/>
    <row r="25923" ht="25" customHeight="1"/>
    <row r="25924" ht="25" customHeight="1"/>
    <row r="25925" ht="25" customHeight="1"/>
    <row r="25926" ht="25" customHeight="1"/>
    <row r="25927" ht="25" customHeight="1"/>
    <row r="25928" ht="25" customHeight="1"/>
    <row r="25929" ht="25" customHeight="1"/>
    <row r="25930" ht="25" customHeight="1"/>
    <row r="25931" ht="25" customHeight="1"/>
    <row r="25932" ht="25" customHeight="1"/>
    <row r="25933" ht="25" customHeight="1"/>
    <row r="25934" ht="25" customHeight="1"/>
    <row r="25935" ht="25" customHeight="1"/>
    <row r="25936" ht="25" customHeight="1"/>
    <row r="25937" ht="25" customHeight="1"/>
    <row r="25938" ht="25" customHeight="1"/>
    <row r="25939" ht="25" customHeight="1"/>
    <row r="25940" ht="25" customHeight="1"/>
    <row r="25941" ht="25" customHeight="1"/>
    <row r="25942" ht="25" customHeight="1"/>
    <row r="25943" ht="25" customHeight="1"/>
    <row r="25944" ht="25" customHeight="1"/>
    <row r="25945" ht="25" customHeight="1"/>
    <row r="25946" ht="25" customHeight="1"/>
    <row r="25947" ht="25" customHeight="1"/>
    <row r="25948" ht="25" customHeight="1"/>
    <row r="25949" ht="25" customHeight="1"/>
    <row r="25950" ht="25" customHeight="1"/>
    <row r="25951" ht="25" customHeight="1"/>
    <row r="25952" ht="25" customHeight="1"/>
    <row r="25953" ht="25" customHeight="1"/>
    <row r="25954" ht="25" customHeight="1"/>
    <row r="25955" ht="25" customHeight="1"/>
    <row r="25956" ht="25" customHeight="1"/>
    <row r="25957" ht="25" customHeight="1"/>
    <row r="25958" ht="25" customHeight="1"/>
    <row r="25959" ht="25" customHeight="1"/>
    <row r="25960" ht="25" customHeight="1"/>
    <row r="25961" ht="25" customHeight="1"/>
    <row r="25962" ht="25" customHeight="1"/>
    <row r="25963" ht="25" customHeight="1"/>
    <row r="25964" ht="25" customHeight="1"/>
    <row r="25965" ht="25" customHeight="1"/>
    <row r="25966" ht="25" customHeight="1"/>
    <row r="25967" ht="25" customHeight="1"/>
    <row r="25968" ht="25" customHeight="1"/>
    <row r="25969" ht="25" customHeight="1"/>
    <row r="25970" ht="25" customHeight="1"/>
    <row r="25971" ht="25" customHeight="1"/>
    <row r="25972" ht="25" customHeight="1"/>
    <row r="25973" ht="25" customHeight="1"/>
    <row r="25974" ht="25" customHeight="1"/>
    <row r="25975" ht="25" customHeight="1"/>
    <row r="25976" ht="25" customHeight="1"/>
    <row r="25977" ht="25" customHeight="1"/>
    <row r="25978" ht="25" customHeight="1"/>
    <row r="25979" ht="25" customHeight="1"/>
    <row r="25980" ht="25" customHeight="1"/>
    <row r="25981" ht="25" customHeight="1"/>
    <row r="25982" ht="25" customHeight="1"/>
    <row r="25983" ht="25" customHeight="1"/>
    <row r="25984" ht="25" customHeight="1"/>
    <row r="25985" ht="25" customHeight="1"/>
    <row r="25986" ht="25" customHeight="1"/>
    <row r="25987" ht="25" customHeight="1"/>
    <row r="25988" ht="25" customHeight="1"/>
    <row r="25989" ht="25" customHeight="1"/>
    <row r="25990" ht="25" customHeight="1"/>
    <row r="25991" ht="25" customHeight="1"/>
    <row r="25992" ht="25" customHeight="1"/>
    <row r="25993" ht="25" customHeight="1"/>
    <row r="25994" ht="25" customHeight="1"/>
    <row r="25995" ht="25" customHeight="1"/>
    <row r="25996" ht="25" customHeight="1"/>
    <row r="25997" ht="25" customHeight="1"/>
    <row r="25998" ht="25" customHeight="1"/>
    <row r="25999" ht="25" customHeight="1"/>
    <row r="26000" ht="25" customHeight="1"/>
    <row r="26001" ht="25" customHeight="1"/>
    <row r="26002" ht="25" customHeight="1"/>
    <row r="26003" ht="25" customHeight="1"/>
    <row r="26004" ht="25" customHeight="1"/>
    <row r="26005" ht="25" customHeight="1"/>
    <row r="26006" ht="25" customHeight="1"/>
    <row r="26007" ht="25" customHeight="1"/>
    <row r="26008" ht="25" customHeight="1"/>
    <row r="26009" ht="25" customHeight="1"/>
    <row r="26010" ht="25" customHeight="1"/>
    <row r="26011" ht="25" customHeight="1"/>
    <row r="26012" ht="25" customHeight="1"/>
    <row r="26013" ht="25" customHeight="1"/>
    <row r="26014" ht="25" customHeight="1"/>
    <row r="26015" ht="25" customHeight="1"/>
    <row r="26016" ht="25" customHeight="1"/>
    <row r="26017" ht="25" customHeight="1"/>
    <row r="26018" ht="25" customHeight="1"/>
    <row r="26019" ht="25" customHeight="1"/>
    <row r="26020" ht="25" customHeight="1"/>
    <row r="26021" ht="25" customHeight="1"/>
    <row r="26022" ht="25" customHeight="1"/>
    <row r="26023" ht="25" customHeight="1"/>
    <row r="26024" ht="25" customHeight="1"/>
    <row r="26025" ht="25" customHeight="1"/>
    <row r="26026" ht="25" customHeight="1"/>
    <row r="26027" ht="25" customHeight="1"/>
    <row r="26028" ht="25" customHeight="1"/>
    <row r="26029" ht="25" customHeight="1"/>
    <row r="26030" ht="25" customHeight="1"/>
    <row r="26031" ht="25" customHeight="1"/>
    <row r="26032" ht="25" customHeight="1"/>
    <row r="26033" ht="25" customHeight="1"/>
    <row r="26034" ht="25" customHeight="1"/>
    <row r="26035" ht="25" customHeight="1"/>
    <row r="26036" ht="25" customHeight="1"/>
    <row r="26037" ht="25" customHeight="1"/>
    <row r="26038" ht="25" customHeight="1"/>
    <row r="26039" ht="25" customHeight="1"/>
    <row r="26040" ht="25" customHeight="1"/>
    <row r="26041" ht="25" customHeight="1"/>
    <row r="26042" ht="25" customHeight="1"/>
    <row r="26043" ht="25" customHeight="1"/>
    <row r="26044" ht="25" customHeight="1"/>
    <row r="26045" ht="25" customHeight="1"/>
    <row r="26046" ht="25" customHeight="1"/>
    <row r="26047" ht="25" customHeight="1"/>
    <row r="26048" ht="25" customHeight="1"/>
    <row r="26049" ht="25" customHeight="1"/>
    <row r="26050" ht="25" customHeight="1"/>
    <row r="26051" ht="25" customHeight="1"/>
    <row r="26052" ht="25" customHeight="1"/>
    <row r="26053" ht="25" customHeight="1"/>
    <row r="26054" ht="25" customHeight="1"/>
    <row r="26055" ht="25" customHeight="1"/>
    <row r="26056" ht="25" customHeight="1"/>
    <row r="26057" ht="25" customHeight="1"/>
    <row r="26058" ht="25" customHeight="1"/>
    <row r="26059" ht="25" customHeight="1"/>
    <row r="26060" ht="25" customHeight="1"/>
    <row r="26061" ht="25" customHeight="1"/>
    <row r="26062" ht="25" customHeight="1"/>
    <row r="26063" ht="25" customHeight="1"/>
    <row r="26064" ht="25" customHeight="1"/>
    <row r="26065" ht="25" customHeight="1"/>
    <row r="26066" ht="25" customHeight="1"/>
    <row r="26067" ht="25" customHeight="1"/>
    <row r="26068" ht="25" customHeight="1"/>
    <row r="26069" ht="25" customHeight="1"/>
    <row r="26070" ht="25" customHeight="1"/>
    <row r="26071" ht="25" customHeight="1"/>
    <row r="26072" ht="25" customHeight="1"/>
    <row r="26073" ht="25" customHeight="1"/>
    <row r="26074" ht="25" customHeight="1"/>
    <row r="26075" ht="25" customHeight="1"/>
    <row r="26076" ht="25" customHeight="1"/>
    <row r="26077" ht="25" customHeight="1"/>
    <row r="26078" ht="25" customHeight="1"/>
    <row r="26079" ht="25" customHeight="1"/>
    <row r="26080" ht="25" customHeight="1"/>
    <row r="26081" ht="25" customHeight="1"/>
    <row r="26082" ht="25" customHeight="1"/>
    <row r="26083" ht="25" customHeight="1"/>
    <row r="26084" ht="25" customHeight="1"/>
    <row r="26085" ht="25" customHeight="1"/>
    <row r="26086" ht="25" customHeight="1"/>
    <row r="26087" ht="25" customHeight="1"/>
    <row r="26088" ht="25" customHeight="1"/>
    <row r="26089" ht="25" customHeight="1"/>
    <row r="26090" ht="25" customHeight="1"/>
    <row r="26091" ht="25" customHeight="1"/>
    <row r="26092" ht="25" customHeight="1"/>
    <row r="26093" ht="25" customHeight="1"/>
    <row r="26094" ht="25" customHeight="1"/>
    <row r="26095" ht="25" customHeight="1"/>
    <row r="26096" ht="25" customHeight="1"/>
    <row r="26097" ht="25" customHeight="1"/>
    <row r="26098" ht="25" customHeight="1"/>
    <row r="26099" ht="25" customHeight="1"/>
    <row r="26100" ht="25" customHeight="1"/>
    <row r="26101" ht="25" customHeight="1"/>
    <row r="26102" ht="25" customHeight="1"/>
    <row r="26103" ht="25" customHeight="1"/>
    <row r="26104" ht="25" customHeight="1"/>
    <row r="26105" ht="25" customHeight="1"/>
    <row r="26106" ht="25" customHeight="1"/>
    <row r="26107" ht="25" customHeight="1"/>
    <row r="26108" ht="25" customHeight="1"/>
    <row r="26109" ht="25" customHeight="1"/>
    <row r="26110" ht="25" customHeight="1"/>
    <row r="26111" ht="25" customHeight="1"/>
    <row r="26112" ht="25" customHeight="1"/>
    <row r="26113" ht="25" customHeight="1"/>
    <row r="26114" ht="25" customHeight="1"/>
    <row r="26115" ht="25" customHeight="1"/>
    <row r="26116" ht="25" customHeight="1"/>
    <row r="26117" ht="25" customHeight="1"/>
    <row r="26118" ht="25" customHeight="1"/>
    <row r="26119" ht="25" customHeight="1"/>
    <row r="26120" ht="25" customHeight="1"/>
    <row r="26121" ht="25" customHeight="1"/>
    <row r="26122" ht="25" customHeight="1"/>
    <row r="26123" ht="25" customHeight="1"/>
    <row r="26124" ht="25" customHeight="1"/>
    <row r="26125" ht="25" customHeight="1"/>
    <row r="26126" ht="25" customHeight="1"/>
    <row r="26127" ht="25" customHeight="1"/>
    <row r="26128" ht="25" customHeight="1"/>
    <row r="26129" ht="25" customHeight="1"/>
    <row r="26130" ht="25" customHeight="1"/>
    <row r="26131" ht="25" customHeight="1"/>
    <row r="26132" ht="25" customHeight="1"/>
    <row r="26133" ht="25" customHeight="1"/>
    <row r="26134" ht="25" customHeight="1"/>
    <row r="26135" ht="25" customHeight="1"/>
    <row r="26136" ht="25" customHeight="1"/>
    <row r="26137" ht="25" customHeight="1"/>
    <row r="26138" ht="25" customHeight="1"/>
    <row r="26139" ht="25" customHeight="1"/>
    <row r="26140" ht="25" customHeight="1"/>
    <row r="26141" ht="25" customHeight="1"/>
    <row r="26142" ht="25" customHeight="1"/>
    <row r="26143" ht="25" customHeight="1"/>
    <row r="26144" ht="25" customHeight="1"/>
    <row r="26145" ht="25" customHeight="1"/>
    <row r="26146" ht="25" customHeight="1"/>
    <row r="26147" ht="25" customHeight="1"/>
    <row r="26148" ht="25" customHeight="1"/>
    <row r="26149" ht="25" customHeight="1"/>
    <row r="26150" ht="25" customHeight="1"/>
    <row r="26151" ht="25" customHeight="1"/>
    <row r="26152" ht="25" customHeight="1"/>
    <row r="26153" ht="25" customHeight="1"/>
    <row r="26154" ht="25" customHeight="1"/>
    <row r="26155" ht="25" customHeight="1"/>
    <row r="26156" ht="25" customHeight="1"/>
    <row r="26157" ht="25" customHeight="1"/>
    <row r="26158" ht="25" customHeight="1"/>
    <row r="26159" ht="25" customHeight="1"/>
    <row r="26160" ht="25" customHeight="1"/>
    <row r="26161" ht="25" customHeight="1"/>
    <row r="26162" ht="25" customHeight="1"/>
    <row r="26163" ht="25" customHeight="1"/>
    <row r="26164" ht="25" customHeight="1"/>
    <row r="26165" ht="25" customHeight="1"/>
    <row r="26166" ht="25" customHeight="1"/>
    <row r="26167" ht="25" customHeight="1"/>
    <row r="26168" ht="25" customHeight="1"/>
    <row r="26169" ht="25" customHeight="1"/>
    <row r="26170" ht="25" customHeight="1"/>
    <row r="26171" ht="25" customHeight="1"/>
    <row r="26172" ht="25" customHeight="1"/>
    <row r="26173" ht="25" customHeight="1"/>
    <row r="26174" ht="25" customHeight="1"/>
    <row r="26175" ht="25" customHeight="1"/>
    <row r="26176" ht="25" customHeight="1"/>
    <row r="26177" ht="25" customHeight="1"/>
    <row r="26178" ht="25" customHeight="1"/>
    <row r="26179" ht="25" customHeight="1"/>
    <row r="26180" ht="25" customHeight="1"/>
    <row r="26181" ht="25" customHeight="1"/>
    <row r="26182" ht="25" customHeight="1"/>
    <row r="26183" ht="25" customHeight="1"/>
    <row r="26184" ht="25" customHeight="1"/>
    <row r="26185" ht="25" customHeight="1"/>
    <row r="26186" ht="25" customHeight="1"/>
    <row r="26187" ht="25" customHeight="1"/>
    <row r="26188" ht="25" customHeight="1"/>
    <row r="26189" ht="25" customHeight="1"/>
    <row r="26190" ht="25" customHeight="1"/>
    <row r="26191" ht="25" customHeight="1"/>
    <row r="26192" ht="25" customHeight="1"/>
    <row r="26193" ht="25" customHeight="1"/>
    <row r="26194" ht="25" customHeight="1"/>
    <row r="26195" ht="25" customHeight="1"/>
    <row r="26196" ht="25" customHeight="1"/>
    <row r="26197" ht="25" customHeight="1"/>
    <row r="26198" ht="25" customHeight="1"/>
    <row r="26199" ht="25" customHeight="1"/>
    <row r="26200" ht="25" customHeight="1"/>
    <row r="26201" ht="25" customHeight="1"/>
    <row r="26202" ht="25" customHeight="1"/>
    <row r="26203" ht="25" customHeight="1"/>
    <row r="26204" ht="25" customHeight="1"/>
    <row r="26205" ht="25" customHeight="1"/>
    <row r="26206" ht="25" customHeight="1"/>
    <row r="26207" ht="25" customHeight="1"/>
    <row r="26208" ht="25" customHeight="1"/>
    <row r="26209" ht="25" customHeight="1"/>
    <row r="26210" ht="25" customHeight="1"/>
    <row r="26211" ht="25" customHeight="1"/>
    <row r="26212" ht="25" customHeight="1"/>
    <row r="26213" ht="25" customHeight="1"/>
    <row r="26214" ht="25" customHeight="1"/>
    <row r="26215" ht="25" customHeight="1"/>
    <row r="26216" ht="25" customHeight="1"/>
    <row r="26217" ht="25" customHeight="1"/>
    <row r="26218" ht="25" customHeight="1"/>
    <row r="26219" ht="25" customHeight="1"/>
    <row r="26220" ht="25" customHeight="1"/>
    <row r="26221" ht="25" customHeight="1"/>
    <row r="26222" ht="25" customHeight="1"/>
    <row r="26223" ht="25" customHeight="1"/>
    <row r="26224" ht="25" customHeight="1"/>
    <row r="26225" ht="25" customHeight="1"/>
    <row r="26226" ht="25" customHeight="1"/>
    <row r="26227" ht="25" customHeight="1"/>
    <row r="26228" ht="25" customHeight="1"/>
    <row r="26229" ht="25" customHeight="1"/>
    <row r="26230" ht="25" customHeight="1"/>
    <row r="26231" ht="25" customHeight="1"/>
    <row r="26232" ht="25" customHeight="1"/>
    <row r="26233" ht="25" customHeight="1"/>
    <row r="26234" ht="25" customHeight="1"/>
    <row r="26235" ht="25" customHeight="1"/>
    <row r="26236" ht="25" customHeight="1"/>
    <row r="26237" ht="25" customHeight="1"/>
    <row r="26238" ht="25" customHeight="1"/>
    <row r="26239" ht="25" customHeight="1"/>
    <row r="26240" ht="25" customHeight="1"/>
    <row r="26241" ht="25" customHeight="1"/>
    <row r="26242" ht="25" customHeight="1"/>
    <row r="26243" ht="25" customHeight="1"/>
    <row r="26244" ht="25" customHeight="1"/>
    <row r="26245" ht="25" customHeight="1"/>
    <row r="26246" ht="25" customHeight="1"/>
    <row r="26247" ht="25" customHeight="1"/>
    <row r="26248" ht="25" customHeight="1"/>
    <row r="26249" ht="25" customHeight="1"/>
    <row r="26250" ht="25" customHeight="1"/>
    <row r="26251" ht="25" customHeight="1"/>
    <row r="26252" ht="25" customHeight="1"/>
    <row r="26253" ht="25" customHeight="1"/>
    <row r="26254" ht="25" customHeight="1"/>
    <row r="26255" ht="25" customHeight="1"/>
    <row r="26256" ht="25" customHeight="1"/>
    <row r="26257" ht="25" customHeight="1"/>
    <row r="26258" ht="25" customHeight="1"/>
    <row r="26259" ht="25" customHeight="1"/>
    <row r="26260" ht="25" customHeight="1"/>
    <row r="26261" ht="25" customHeight="1"/>
    <row r="26262" ht="25" customHeight="1"/>
    <row r="26263" ht="25" customHeight="1"/>
    <row r="26264" ht="25" customHeight="1"/>
    <row r="26265" ht="25" customHeight="1"/>
    <row r="26266" ht="25" customHeight="1"/>
    <row r="26267" ht="25" customHeight="1"/>
    <row r="26268" ht="25" customHeight="1"/>
    <row r="26269" ht="25" customHeight="1"/>
    <row r="26270" ht="25" customHeight="1"/>
    <row r="26271" ht="25" customHeight="1"/>
    <row r="26272" ht="25" customHeight="1"/>
    <row r="26273" ht="25" customHeight="1"/>
    <row r="26274" ht="25" customHeight="1"/>
    <row r="26275" ht="25" customHeight="1"/>
    <row r="26276" ht="25" customHeight="1"/>
    <row r="26277" ht="25" customHeight="1"/>
    <row r="26278" ht="25" customHeight="1"/>
    <row r="26279" ht="25" customHeight="1"/>
    <row r="26280" ht="25" customHeight="1"/>
    <row r="26281" ht="25" customHeight="1"/>
    <row r="26282" ht="25" customHeight="1"/>
    <row r="26283" ht="25" customHeight="1"/>
    <row r="26284" ht="25" customHeight="1"/>
    <row r="26285" ht="25" customHeight="1"/>
    <row r="26286" ht="25" customHeight="1"/>
    <row r="26287" ht="25" customHeight="1"/>
    <row r="26288" ht="25" customHeight="1"/>
    <row r="26289" ht="25" customHeight="1"/>
    <row r="26290" ht="25" customHeight="1"/>
    <row r="26291" ht="25" customHeight="1"/>
    <row r="26292" ht="25" customHeight="1"/>
    <row r="26293" ht="25" customHeight="1"/>
    <row r="26294" ht="25" customHeight="1"/>
    <row r="26295" ht="25" customHeight="1"/>
    <row r="26296" ht="25" customHeight="1"/>
    <row r="26297" ht="25" customHeight="1"/>
    <row r="26298" ht="25" customHeight="1"/>
    <row r="26299" ht="25" customHeight="1"/>
    <row r="26300" ht="25" customHeight="1"/>
    <row r="26301" ht="25" customHeight="1"/>
    <row r="26302" ht="25" customHeight="1"/>
    <row r="26303" ht="25" customHeight="1"/>
    <row r="26304" ht="25" customHeight="1"/>
    <row r="26305" ht="25" customHeight="1"/>
    <row r="26306" ht="25" customHeight="1"/>
    <row r="26307" ht="25" customHeight="1"/>
    <row r="26308" ht="25" customHeight="1"/>
    <row r="26309" ht="25" customHeight="1"/>
    <row r="26310" ht="25" customHeight="1"/>
    <row r="26311" ht="25" customHeight="1"/>
    <row r="26312" ht="25" customHeight="1"/>
    <row r="26313" ht="25" customHeight="1"/>
    <row r="26314" ht="25" customHeight="1"/>
    <row r="26315" ht="25" customHeight="1"/>
    <row r="26316" ht="25" customHeight="1"/>
    <row r="26317" ht="25" customHeight="1"/>
    <row r="26318" ht="25" customHeight="1"/>
    <row r="26319" ht="25" customHeight="1"/>
    <row r="26320" ht="25" customHeight="1"/>
    <row r="26321" ht="25" customHeight="1"/>
    <row r="26322" ht="25" customHeight="1"/>
    <row r="26323" ht="25" customHeight="1"/>
    <row r="26324" ht="25" customHeight="1"/>
    <row r="26325" ht="25" customHeight="1"/>
    <row r="26326" ht="25" customHeight="1"/>
    <row r="26327" ht="25" customHeight="1"/>
    <row r="26328" ht="25" customHeight="1"/>
    <row r="26329" ht="25" customHeight="1"/>
    <row r="26330" ht="25" customHeight="1"/>
    <row r="26331" ht="25" customHeight="1"/>
    <row r="26332" ht="25" customHeight="1"/>
    <row r="26333" ht="25" customHeight="1"/>
    <row r="26334" ht="25" customHeight="1"/>
    <row r="26335" ht="25" customHeight="1"/>
    <row r="26336" ht="25" customHeight="1"/>
    <row r="26337" ht="25" customHeight="1"/>
    <row r="26338" ht="25" customHeight="1"/>
    <row r="26339" ht="25" customHeight="1"/>
    <row r="26340" ht="25" customHeight="1"/>
    <row r="26341" ht="25" customHeight="1"/>
    <row r="26342" ht="25" customHeight="1"/>
    <row r="26343" ht="25" customHeight="1"/>
    <row r="26344" ht="25" customHeight="1"/>
    <row r="26345" ht="25" customHeight="1"/>
    <row r="26346" ht="25" customHeight="1"/>
    <row r="26347" ht="25" customHeight="1"/>
    <row r="26348" ht="25" customHeight="1"/>
    <row r="26349" ht="25" customHeight="1"/>
    <row r="26350" ht="25" customHeight="1"/>
    <row r="26351" ht="25" customHeight="1"/>
    <row r="26352" ht="25" customHeight="1"/>
    <row r="26353" ht="25" customHeight="1"/>
    <row r="26354" ht="25" customHeight="1"/>
    <row r="26355" ht="25" customHeight="1"/>
    <row r="26356" ht="25" customHeight="1"/>
    <row r="26357" ht="25" customHeight="1"/>
    <row r="26358" ht="25" customHeight="1"/>
    <row r="26359" ht="25" customHeight="1"/>
    <row r="26360" ht="25" customHeight="1"/>
    <row r="26361" ht="25" customHeight="1"/>
    <row r="26362" ht="25" customHeight="1"/>
    <row r="26363" ht="25" customHeight="1"/>
    <row r="26364" ht="25" customHeight="1"/>
    <row r="26365" ht="25" customHeight="1"/>
    <row r="26366" ht="25" customHeight="1"/>
    <row r="26367" ht="25" customHeight="1"/>
    <row r="26368" ht="25" customHeight="1"/>
    <row r="26369" ht="25" customHeight="1"/>
    <row r="26370" ht="25" customHeight="1"/>
    <row r="26371" ht="25" customHeight="1"/>
    <row r="26372" ht="25" customHeight="1"/>
    <row r="26373" ht="25" customHeight="1"/>
    <row r="26374" ht="25" customHeight="1"/>
    <row r="26375" ht="25" customHeight="1"/>
    <row r="26376" ht="25" customHeight="1"/>
    <row r="26377" ht="25" customHeight="1"/>
    <row r="26378" ht="25" customHeight="1"/>
    <row r="26379" ht="25" customHeight="1"/>
    <row r="26380" ht="25" customHeight="1"/>
    <row r="26381" ht="25" customHeight="1"/>
    <row r="26382" ht="25" customHeight="1"/>
    <row r="26383" ht="25" customHeight="1"/>
    <row r="26384" ht="25" customHeight="1"/>
    <row r="26385" ht="25" customHeight="1"/>
    <row r="26386" ht="25" customHeight="1"/>
    <row r="26387" ht="25" customHeight="1"/>
    <row r="26388" ht="25" customHeight="1"/>
    <row r="26389" ht="25" customHeight="1"/>
    <row r="26390" ht="25" customHeight="1"/>
    <row r="26391" ht="25" customHeight="1"/>
    <row r="26392" ht="25" customHeight="1"/>
    <row r="26393" ht="25" customHeight="1"/>
    <row r="26394" ht="25" customHeight="1"/>
    <row r="26395" ht="25" customHeight="1"/>
    <row r="26396" ht="25" customHeight="1"/>
    <row r="26397" ht="25" customHeight="1"/>
    <row r="26398" ht="25" customHeight="1"/>
    <row r="26399" ht="25" customHeight="1"/>
    <row r="26400" ht="25" customHeight="1"/>
    <row r="26401" ht="25" customHeight="1"/>
    <row r="26402" ht="25" customHeight="1"/>
    <row r="26403" ht="25" customHeight="1"/>
    <row r="26404" ht="25" customHeight="1"/>
    <row r="26405" ht="25" customHeight="1"/>
    <row r="26406" ht="25" customHeight="1"/>
    <row r="26407" ht="25" customHeight="1"/>
    <row r="26408" ht="25" customHeight="1"/>
    <row r="26409" ht="25" customHeight="1"/>
    <row r="26410" ht="25" customHeight="1"/>
    <row r="26411" ht="25" customHeight="1"/>
    <row r="26412" ht="25" customHeight="1"/>
    <row r="26413" ht="25" customHeight="1"/>
    <row r="26414" ht="25" customHeight="1"/>
    <row r="26415" ht="25" customHeight="1"/>
    <row r="26416" ht="25" customHeight="1"/>
    <row r="26417" ht="25" customHeight="1"/>
    <row r="26418" ht="25" customHeight="1"/>
    <row r="26419" ht="25" customHeight="1"/>
    <row r="26420" ht="25" customHeight="1"/>
    <row r="26421" ht="25" customHeight="1"/>
    <row r="26422" ht="25" customHeight="1"/>
    <row r="26423" ht="25" customHeight="1"/>
    <row r="26424" ht="25" customHeight="1"/>
    <row r="26425" ht="25" customHeight="1"/>
    <row r="26426" ht="25" customHeight="1"/>
    <row r="26427" ht="25" customHeight="1"/>
    <row r="26428" ht="25" customHeight="1"/>
    <row r="26429" ht="25" customHeight="1"/>
    <row r="26430" ht="25" customHeight="1"/>
    <row r="26431" ht="25" customHeight="1"/>
    <row r="26432" ht="25" customHeight="1"/>
    <row r="26433" ht="25" customHeight="1"/>
    <row r="26434" ht="25" customHeight="1"/>
    <row r="26435" ht="25" customHeight="1"/>
    <row r="26436" ht="25" customHeight="1"/>
    <row r="26437" ht="25" customHeight="1"/>
    <row r="26438" ht="25" customHeight="1"/>
    <row r="26439" ht="25" customHeight="1"/>
    <row r="26440" ht="25" customHeight="1"/>
    <row r="26441" ht="25" customHeight="1"/>
    <row r="26442" ht="25" customHeight="1"/>
    <row r="26443" ht="25" customHeight="1"/>
    <row r="26444" ht="25" customHeight="1"/>
    <row r="26445" ht="25" customHeight="1"/>
    <row r="26446" ht="25" customHeight="1"/>
    <row r="26447" ht="25" customHeight="1"/>
    <row r="26448" ht="25" customHeight="1"/>
    <row r="26449" ht="25" customHeight="1"/>
    <row r="26450" ht="25" customHeight="1"/>
    <row r="26451" ht="25" customHeight="1"/>
    <row r="26452" ht="25" customHeight="1"/>
    <row r="26453" ht="25" customHeight="1"/>
    <row r="26454" ht="25" customHeight="1"/>
    <row r="26455" ht="25" customHeight="1"/>
    <row r="26456" ht="25" customHeight="1"/>
    <row r="26457" ht="25" customHeight="1"/>
    <row r="26458" ht="25" customHeight="1"/>
    <row r="26459" ht="25" customHeight="1"/>
    <row r="26460" ht="25" customHeight="1"/>
    <row r="26461" ht="25" customHeight="1"/>
    <row r="26462" ht="25" customHeight="1"/>
    <row r="26463" ht="25" customHeight="1"/>
    <row r="26464" ht="25" customHeight="1"/>
    <row r="26465" ht="25" customHeight="1"/>
    <row r="26466" ht="25" customHeight="1"/>
    <row r="26467" ht="25" customHeight="1"/>
    <row r="26468" ht="25" customHeight="1"/>
    <row r="26469" ht="25" customHeight="1"/>
    <row r="26470" ht="25" customHeight="1"/>
    <row r="26471" ht="25" customHeight="1"/>
    <row r="26472" ht="25" customHeight="1"/>
    <row r="26473" ht="25" customHeight="1"/>
    <row r="26474" ht="25" customHeight="1"/>
    <row r="26475" ht="25" customHeight="1"/>
    <row r="26476" ht="25" customHeight="1"/>
    <row r="26477" ht="25" customHeight="1"/>
    <row r="26478" ht="25" customHeight="1"/>
    <row r="26479" ht="25" customHeight="1"/>
    <row r="26480" ht="25" customHeight="1"/>
    <row r="26481" ht="25" customHeight="1"/>
    <row r="26482" ht="25" customHeight="1"/>
    <row r="26483" ht="25" customHeight="1"/>
    <row r="26484" ht="25" customHeight="1"/>
    <row r="26485" ht="25" customHeight="1"/>
    <row r="26486" ht="25" customHeight="1"/>
    <row r="26487" ht="25" customHeight="1"/>
    <row r="26488" ht="25" customHeight="1"/>
    <row r="26489" ht="25" customHeight="1"/>
    <row r="26490" ht="25" customHeight="1"/>
    <row r="26491" ht="25" customHeight="1"/>
    <row r="26492" ht="25" customHeight="1"/>
    <row r="26493" ht="25" customHeight="1"/>
    <row r="26494" ht="25" customHeight="1"/>
    <row r="26495" ht="25" customHeight="1"/>
    <row r="26496" ht="25" customHeight="1"/>
    <row r="26497" ht="25" customHeight="1"/>
    <row r="26498" ht="25" customHeight="1"/>
    <row r="26499" ht="25" customHeight="1"/>
    <row r="26500" ht="25" customHeight="1"/>
    <row r="26501" ht="25" customHeight="1"/>
    <row r="26502" ht="25" customHeight="1"/>
    <row r="26503" ht="25" customHeight="1"/>
    <row r="26504" ht="25" customHeight="1"/>
    <row r="26505" ht="25" customHeight="1"/>
    <row r="26506" ht="25" customHeight="1"/>
    <row r="26507" ht="25" customHeight="1"/>
    <row r="26508" ht="25" customHeight="1"/>
    <row r="26509" ht="25" customHeight="1"/>
    <row r="26510" ht="25" customHeight="1"/>
    <row r="26511" ht="25" customHeight="1"/>
    <row r="26512" ht="25" customHeight="1"/>
    <row r="26513" ht="25" customHeight="1"/>
    <row r="26514" ht="25" customHeight="1"/>
    <row r="26515" ht="25" customHeight="1"/>
    <row r="26516" ht="25" customHeight="1"/>
    <row r="26517" ht="25" customHeight="1"/>
    <row r="26518" ht="25" customHeight="1"/>
    <row r="26519" ht="25" customHeight="1"/>
    <row r="26520" ht="25" customHeight="1"/>
    <row r="26521" ht="25" customHeight="1"/>
    <row r="26522" ht="25" customHeight="1"/>
    <row r="26523" ht="25" customHeight="1"/>
    <row r="26524" ht="25" customHeight="1"/>
    <row r="26525" ht="25" customHeight="1"/>
    <row r="26526" ht="25" customHeight="1"/>
    <row r="26527" ht="25" customHeight="1"/>
    <row r="26528" ht="25" customHeight="1"/>
    <row r="26529" ht="25" customHeight="1"/>
    <row r="26530" ht="25" customHeight="1"/>
    <row r="26531" ht="25" customHeight="1"/>
    <row r="26532" ht="25" customHeight="1"/>
    <row r="26533" ht="25" customHeight="1"/>
    <row r="26534" ht="25" customHeight="1"/>
    <row r="26535" ht="25" customHeight="1"/>
    <row r="26536" ht="25" customHeight="1"/>
    <row r="26537" ht="25" customHeight="1"/>
    <row r="26538" ht="25" customHeight="1"/>
    <row r="26539" ht="25" customHeight="1"/>
    <row r="26540" ht="25" customHeight="1"/>
    <row r="26541" ht="25" customHeight="1"/>
    <row r="26542" ht="25" customHeight="1"/>
    <row r="26543" ht="25" customHeight="1"/>
    <row r="26544" ht="25" customHeight="1"/>
    <row r="26545" ht="25" customHeight="1"/>
    <row r="26546" ht="25" customHeight="1"/>
    <row r="26547" ht="25" customHeight="1"/>
    <row r="26548" ht="25" customHeight="1"/>
    <row r="26549" ht="25" customHeight="1"/>
    <row r="26550" ht="25" customHeight="1"/>
    <row r="26551" ht="25" customHeight="1"/>
    <row r="26552" ht="25" customHeight="1"/>
    <row r="26553" ht="25" customHeight="1"/>
    <row r="26554" ht="25" customHeight="1"/>
    <row r="26555" ht="25" customHeight="1"/>
    <row r="26556" ht="25" customHeight="1"/>
    <row r="26557" ht="25" customHeight="1"/>
    <row r="26558" ht="25" customHeight="1"/>
    <row r="26559" ht="25" customHeight="1"/>
    <row r="26560" ht="25" customHeight="1"/>
    <row r="26561" ht="25" customHeight="1"/>
    <row r="26562" ht="25" customHeight="1"/>
    <row r="26563" ht="25" customHeight="1"/>
    <row r="26564" ht="25" customHeight="1"/>
    <row r="26565" ht="25" customHeight="1"/>
    <row r="26566" ht="25" customHeight="1"/>
    <row r="26567" ht="25" customHeight="1"/>
    <row r="26568" ht="25" customHeight="1"/>
    <row r="26569" ht="25" customHeight="1"/>
    <row r="26570" ht="25" customHeight="1"/>
    <row r="26571" ht="25" customHeight="1"/>
    <row r="26572" ht="25" customHeight="1"/>
    <row r="26573" ht="25" customHeight="1"/>
    <row r="26574" ht="25" customHeight="1"/>
    <row r="26575" ht="25" customHeight="1"/>
    <row r="26576" ht="25" customHeight="1"/>
    <row r="26577" ht="25" customHeight="1"/>
    <row r="26578" ht="25" customHeight="1"/>
    <row r="26579" ht="25" customHeight="1"/>
    <row r="26580" ht="25" customHeight="1"/>
    <row r="26581" ht="25" customHeight="1"/>
    <row r="26582" ht="25" customHeight="1"/>
    <row r="26583" ht="25" customHeight="1"/>
    <row r="26584" ht="25" customHeight="1"/>
    <row r="26585" ht="25" customHeight="1"/>
    <row r="26586" ht="25" customHeight="1"/>
    <row r="26587" ht="25" customHeight="1"/>
    <row r="26588" ht="25" customHeight="1"/>
    <row r="26589" ht="25" customHeight="1"/>
    <row r="26590" ht="25" customHeight="1"/>
    <row r="26591" ht="25" customHeight="1"/>
    <row r="26592" ht="25" customHeight="1"/>
    <row r="26593" ht="25" customHeight="1"/>
    <row r="26594" ht="25" customHeight="1"/>
    <row r="26595" ht="25" customHeight="1"/>
    <row r="26596" ht="25" customHeight="1"/>
    <row r="26597" ht="25" customHeight="1"/>
    <row r="26598" ht="25" customHeight="1"/>
    <row r="26599" ht="25" customHeight="1"/>
    <row r="26600" ht="25" customHeight="1"/>
    <row r="26601" ht="25" customHeight="1"/>
    <row r="26602" ht="25" customHeight="1"/>
    <row r="26603" ht="25" customHeight="1"/>
    <row r="26604" ht="25" customHeight="1"/>
    <row r="26605" ht="25" customHeight="1"/>
    <row r="26606" ht="25" customHeight="1"/>
    <row r="26607" ht="25" customHeight="1"/>
    <row r="26608" ht="25" customHeight="1"/>
    <row r="26609" ht="25" customHeight="1"/>
    <row r="26610" ht="25" customHeight="1"/>
    <row r="26611" ht="25" customHeight="1"/>
    <row r="26612" ht="25" customHeight="1"/>
    <row r="26613" ht="25" customHeight="1"/>
    <row r="26614" ht="25" customHeight="1"/>
    <row r="26615" ht="25" customHeight="1"/>
    <row r="26616" ht="25" customHeight="1"/>
    <row r="26617" ht="25" customHeight="1"/>
    <row r="26618" ht="25" customHeight="1"/>
    <row r="26619" ht="25" customHeight="1"/>
    <row r="26620" ht="25" customHeight="1"/>
    <row r="26621" ht="25" customHeight="1"/>
    <row r="26622" ht="25" customHeight="1"/>
    <row r="26623" ht="25" customHeight="1"/>
    <row r="26624" ht="25" customHeight="1"/>
    <row r="26625" ht="25" customHeight="1"/>
    <row r="26626" ht="25" customHeight="1"/>
    <row r="26627" ht="25" customHeight="1"/>
    <row r="26628" ht="25" customHeight="1"/>
    <row r="26629" ht="25" customHeight="1"/>
    <row r="26630" ht="25" customHeight="1"/>
    <row r="26631" ht="25" customHeight="1"/>
    <row r="26632" ht="25" customHeight="1"/>
    <row r="26633" ht="25" customHeight="1"/>
    <row r="26634" ht="25" customHeight="1"/>
    <row r="26635" ht="25" customHeight="1"/>
    <row r="26636" ht="25" customHeight="1"/>
    <row r="26637" ht="25" customHeight="1"/>
    <row r="26638" ht="25" customHeight="1"/>
    <row r="26639" ht="25" customHeight="1"/>
    <row r="26640" ht="25" customHeight="1"/>
    <row r="26641" ht="25" customHeight="1"/>
    <row r="26642" ht="25" customHeight="1"/>
    <row r="26643" ht="25" customHeight="1"/>
    <row r="26644" ht="25" customHeight="1"/>
    <row r="26645" ht="25" customHeight="1"/>
    <row r="26646" ht="25" customHeight="1"/>
    <row r="26647" ht="25" customHeight="1"/>
    <row r="26648" ht="25" customHeight="1"/>
    <row r="26649" ht="25" customHeight="1"/>
    <row r="26650" ht="25" customHeight="1"/>
    <row r="26651" ht="25" customHeight="1"/>
    <row r="26652" ht="25" customHeight="1"/>
    <row r="26653" ht="25" customHeight="1"/>
    <row r="26654" ht="25" customHeight="1"/>
    <row r="26655" ht="25" customHeight="1"/>
    <row r="26656" ht="25" customHeight="1"/>
    <row r="26657" ht="25" customHeight="1"/>
    <row r="26658" ht="25" customHeight="1"/>
    <row r="26659" ht="25" customHeight="1"/>
    <row r="26660" ht="25" customHeight="1"/>
    <row r="26661" ht="25" customHeight="1"/>
    <row r="26662" ht="25" customHeight="1"/>
    <row r="26663" ht="25" customHeight="1"/>
    <row r="26664" ht="25" customHeight="1"/>
    <row r="26665" ht="25" customHeight="1"/>
    <row r="26666" ht="25" customHeight="1"/>
    <row r="26667" ht="25" customHeight="1"/>
    <row r="26668" ht="25" customHeight="1"/>
    <row r="26669" ht="25" customHeight="1"/>
    <row r="26670" ht="25" customHeight="1"/>
    <row r="26671" ht="25" customHeight="1"/>
    <row r="26672" ht="25" customHeight="1"/>
    <row r="26673" ht="25" customHeight="1"/>
    <row r="26674" ht="25" customHeight="1"/>
    <row r="26675" ht="25" customHeight="1"/>
    <row r="26676" ht="25" customHeight="1"/>
    <row r="26677" ht="25" customHeight="1"/>
    <row r="26678" ht="25" customHeight="1"/>
    <row r="26679" ht="25" customHeight="1"/>
    <row r="26680" ht="25" customHeight="1"/>
    <row r="26681" ht="25" customHeight="1"/>
    <row r="26682" ht="25" customHeight="1"/>
    <row r="26683" ht="25" customHeight="1"/>
    <row r="26684" ht="25" customHeight="1"/>
    <row r="26685" ht="25" customHeight="1"/>
    <row r="26686" ht="25" customHeight="1"/>
    <row r="26687" ht="25" customHeight="1"/>
    <row r="26688" ht="25" customHeight="1"/>
    <row r="26689" ht="25" customHeight="1"/>
    <row r="26690" ht="25" customHeight="1"/>
    <row r="26691" ht="25" customHeight="1"/>
    <row r="26692" ht="25" customHeight="1"/>
    <row r="26693" ht="25" customHeight="1"/>
    <row r="26694" ht="25" customHeight="1"/>
    <row r="26695" ht="25" customHeight="1"/>
    <row r="26696" ht="25" customHeight="1"/>
    <row r="26697" ht="25" customHeight="1"/>
    <row r="26698" ht="25" customHeight="1"/>
    <row r="26699" ht="25" customHeight="1"/>
    <row r="26700" ht="25" customHeight="1"/>
    <row r="26701" ht="25" customHeight="1"/>
    <row r="26702" ht="25" customHeight="1"/>
    <row r="26703" ht="25" customHeight="1"/>
    <row r="26704" ht="25" customHeight="1"/>
    <row r="26705" ht="25" customHeight="1"/>
    <row r="26706" ht="25" customHeight="1"/>
    <row r="26707" ht="25" customHeight="1"/>
    <row r="26708" ht="25" customHeight="1"/>
    <row r="26709" ht="25" customHeight="1"/>
    <row r="26710" ht="25" customHeight="1"/>
    <row r="26711" ht="25" customHeight="1"/>
    <row r="26712" ht="25" customHeight="1"/>
    <row r="26713" ht="25" customHeight="1"/>
    <row r="26714" ht="25" customHeight="1"/>
    <row r="26715" ht="25" customHeight="1"/>
    <row r="26716" ht="25" customHeight="1"/>
    <row r="26717" ht="25" customHeight="1"/>
    <row r="26718" ht="25" customHeight="1"/>
    <row r="26719" ht="25" customHeight="1"/>
    <row r="26720" ht="25" customHeight="1"/>
    <row r="26721" ht="25" customHeight="1"/>
    <row r="26722" ht="25" customHeight="1"/>
    <row r="26723" ht="25" customHeight="1"/>
    <row r="26724" ht="25" customHeight="1"/>
    <row r="26725" ht="25" customHeight="1"/>
    <row r="26726" ht="25" customHeight="1"/>
    <row r="26727" ht="25" customHeight="1"/>
    <row r="26728" ht="25" customHeight="1"/>
    <row r="26729" ht="25" customHeight="1"/>
    <row r="26730" ht="25" customHeight="1"/>
    <row r="26731" ht="25" customHeight="1"/>
    <row r="26732" ht="25" customHeight="1"/>
    <row r="26733" ht="25" customHeight="1"/>
    <row r="26734" ht="25" customHeight="1"/>
    <row r="26735" ht="25" customHeight="1"/>
    <row r="26736" ht="25" customHeight="1"/>
    <row r="26737" ht="25" customHeight="1"/>
    <row r="26738" ht="25" customHeight="1"/>
    <row r="26739" ht="25" customHeight="1"/>
    <row r="26740" ht="25" customHeight="1"/>
    <row r="26741" ht="25" customHeight="1"/>
    <row r="26742" ht="25" customHeight="1"/>
    <row r="26743" ht="25" customHeight="1"/>
    <row r="26744" ht="25" customHeight="1"/>
    <row r="26745" ht="25" customHeight="1"/>
    <row r="26746" ht="25" customHeight="1"/>
    <row r="26747" ht="25" customHeight="1"/>
    <row r="26748" ht="25" customHeight="1"/>
    <row r="26749" ht="25" customHeight="1"/>
    <row r="26750" ht="25" customHeight="1"/>
    <row r="26751" ht="25" customHeight="1"/>
    <row r="26752" ht="25" customHeight="1"/>
    <row r="26753" ht="25" customHeight="1"/>
    <row r="26754" ht="25" customHeight="1"/>
    <row r="26755" ht="25" customHeight="1"/>
    <row r="26756" ht="25" customHeight="1"/>
    <row r="26757" ht="25" customHeight="1"/>
    <row r="26758" ht="25" customHeight="1"/>
    <row r="26759" ht="25" customHeight="1"/>
    <row r="26760" ht="25" customHeight="1"/>
    <row r="26761" ht="25" customHeight="1"/>
    <row r="26762" ht="25" customHeight="1"/>
    <row r="26763" ht="25" customHeight="1"/>
    <row r="26764" ht="25" customHeight="1"/>
    <row r="26765" ht="25" customHeight="1"/>
    <row r="26766" ht="25" customHeight="1"/>
    <row r="26767" ht="25" customHeight="1"/>
    <row r="26768" ht="25" customHeight="1"/>
    <row r="26769" ht="25" customHeight="1"/>
    <row r="26770" ht="25" customHeight="1"/>
    <row r="26771" ht="25" customHeight="1"/>
    <row r="26772" ht="25" customHeight="1"/>
    <row r="26773" ht="25" customHeight="1"/>
    <row r="26774" ht="25" customHeight="1"/>
    <row r="26775" ht="25" customHeight="1"/>
    <row r="26776" ht="25" customHeight="1"/>
    <row r="26777" ht="25" customHeight="1"/>
    <row r="26778" ht="25" customHeight="1"/>
    <row r="26779" ht="25" customHeight="1"/>
    <row r="26780" ht="25" customHeight="1"/>
    <row r="26781" ht="25" customHeight="1"/>
    <row r="26782" ht="25" customHeight="1"/>
    <row r="26783" ht="25" customHeight="1"/>
    <row r="26784" ht="25" customHeight="1"/>
    <row r="26785" ht="25" customHeight="1"/>
    <row r="26786" ht="25" customHeight="1"/>
    <row r="26787" ht="25" customHeight="1"/>
    <row r="26788" ht="25" customHeight="1"/>
    <row r="26789" ht="25" customHeight="1"/>
    <row r="26790" ht="25" customHeight="1"/>
    <row r="26791" ht="25" customHeight="1"/>
    <row r="26792" ht="25" customHeight="1"/>
    <row r="26793" ht="25" customHeight="1"/>
    <row r="26794" ht="25" customHeight="1"/>
    <row r="26795" ht="25" customHeight="1"/>
    <row r="26796" ht="25" customHeight="1"/>
    <row r="26797" ht="25" customHeight="1"/>
    <row r="26798" ht="25" customHeight="1"/>
    <row r="26799" ht="25" customHeight="1"/>
    <row r="26800" ht="25" customHeight="1"/>
    <row r="26801" ht="25" customHeight="1"/>
    <row r="26802" ht="25" customHeight="1"/>
    <row r="26803" ht="25" customHeight="1"/>
    <row r="26804" ht="25" customHeight="1"/>
    <row r="26805" ht="25" customHeight="1"/>
    <row r="26806" ht="25" customHeight="1"/>
    <row r="26807" ht="25" customHeight="1"/>
    <row r="26808" ht="25" customHeight="1"/>
    <row r="26809" ht="25" customHeight="1"/>
    <row r="26810" ht="25" customHeight="1"/>
    <row r="26811" ht="25" customHeight="1"/>
    <row r="26812" ht="25" customHeight="1"/>
    <row r="26813" ht="25" customHeight="1"/>
    <row r="26814" ht="25" customHeight="1"/>
    <row r="26815" ht="25" customHeight="1"/>
    <row r="26816" ht="25" customHeight="1"/>
    <row r="26817" ht="25" customHeight="1"/>
    <row r="26818" ht="25" customHeight="1"/>
    <row r="26819" ht="25" customHeight="1"/>
    <row r="26820" ht="25" customHeight="1"/>
    <row r="26821" ht="25" customHeight="1"/>
    <row r="26822" ht="25" customHeight="1"/>
    <row r="26823" ht="25" customHeight="1"/>
    <row r="26824" ht="25" customHeight="1"/>
    <row r="26825" ht="25" customHeight="1"/>
    <row r="26826" ht="25" customHeight="1"/>
    <row r="26827" ht="25" customHeight="1"/>
    <row r="26828" ht="25" customHeight="1"/>
    <row r="26829" ht="25" customHeight="1"/>
    <row r="26830" ht="25" customHeight="1"/>
    <row r="26831" ht="25" customHeight="1"/>
    <row r="26832" ht="25" customHeight="1"/>
    <row r="26833" ht="25" customHeight="1"/>
    <row r="26834" ht="25" customHeight="1"/>
    <row r="26835" ht="25" customHeight="1"/>
    <row r="26836" ht="25" customHeight="1"/>
    <row r="26837" ht="25" customHeight="1"/>
    <row r="26838" ht="25" customHeight="1"/>
    <row r="26839" ht="25" customHeight="1"/>
    <row r="26840" ht="25" customHeight="1"/>
    <row r="26841" ht="25" customHeight="1"/>
    <row r="26842" ht="25" customHeight="1"/>
    <row r="26843" ht="25" customHeight="1"/>
    <row r="26844" ht="25" customHeight="1"/>
    <row r="26845" ht="25" customHeight="1"/>
    <row r="26846" ht="25" customHeight="1"/>
    <row r="26847" ht="25" customHeight="1"/>
    <row r="26848" ht="25" customHeight="1"/>
    <row r="26849" ht="25" customHeight="1"/>
    <row r="26850" ht="25" customHeight="1"/>
    <row r="26851" ht="25" customHeight="1"/>
    <row r="26852" ht="25" customHeight="1"/>
    <row r="26853" ht="25" customHeight="1"/>
    <row r="26854" ht="25" customHeight="1"/>
    <row r="26855" ht="25" customHeight="1"/>
    <row r="26856" ht="25" customHeight="1"/>
    <row r="26857" ht="25" customHeight="1"/>
    <row r="26858" ht="25" customHeight="1"/>
    <row r="26859" ht="25" customHeight="1"/>
    <row r="26860" ht="25" customHeight="1"/>
    <row r="26861" ht="25" customHeight="1"/>
    <row r="26862" ht="25" customHeight="1"/>
    <row r="26863" ht="25" customHeight="1"/>
    <row r="26864" ht="25" customHeight="1"/>
    <row r="26865" ht="25" customHeight="1"/>
    <row r="26866" ht="25" customHeight="1"/>
    <row r="26867" ht="25" customHeight="1"/>
    <row r="26868" ht="25" customHeight="1"/>
    <row r="26869" ht="25" customHeight="1"/>
    <row r="26870" ht="25" customHeight="1"/>
    <row r="26871" ht="25" customHeight="1"/>
    <row r="26872" ht="25" customHeight="1"/>
    <row r="26873" ht="25" customHeight="1"/>
    <row r="26874" ht="25" customHeight="1"/>
    <row r="26875" ht="25" customHeight="1"/>
    <row r="26876" ht="25" customHeight="1"/>
    <row r="26877" ht="25" customHeight="1"/>
    <row r="26878" ht="25" customHeight="1"/>
    <row r="26879" ht="25" customHeight="1"/>
    <row r="26880" ht="25" customHeight="1"/>
    <row r="26881" ht="25" customHeight="1"/>
    <row r="26882" ht="25" customHeight="1"/>
    <row r="26883" ht="25" customHeight="1"/>
    <row r="26884" ht="25" customHeight="1"/>
    <row r="26885" ht="25" customHeight="1"/>
    <row r="26886" ht="25" customHeight="1"/>
    <row r="26887" ht="25" customHeight="1"/>
    <row r="26888" ht="25" customHeight="1"/>
    <row r="26889" ht="25" customHeight="1"/>
    <row r="26890" ht="25" customHeight="1"/>
    <row r="26891" ht="25" customHeight="1"/>
    <row r="26892" ht="25" customHeight="1"/>
    <row r="26893" ht="25" customHeight="1"/>
    <row r="26894" ht="25" customHeight="1"/>
    <row r="26895" ht="25" customHeight="1"/>
    <row r="26896" ht="25" customHeight="1"/>
    <row r="26897" ht="25" customHeight="1"/>
    <row r="26898" ht="25" customHeight="1"/>
    <row r="26899" ht="25" customHeight="1"/>
    <row r="26900" ht="25" customHeight="1"/>
    <row r="26901" ht="25" customHeight="1"/>
    <row r="26902" ht="25" customHeight="1"/>
    <row r="26903" ht="25" customHeight="1"/>
    <row r="26904" ht="25" customHeight="1"/>
    <row r="26905" ht="25" customHeight="1"/>
    <row r="26906" ht="25" customHeight="1"/>
    <row r="26907" ht="25" customHeight="1"/>
    <row r="26908" ht="25" customHeight="1"/>
    <row r="26909" ht="25" customHeight="1"/>
    <row r="26910" ht="25" customHeight="1"/>
    <row r="26911" ht="25" customHeight="1"/>
    <row r="26912" ht="25" customHeight="1"/>
    <row r="26913" ht="25" customHeight="1"/>
    <row r="26914" ht="25" customHeight="1"/>
    <row r="26915" ht="25" customHeight="1"/>
    <row r="26916" ht="25" customHeight="1"/>
    <row r="26917" ht="25" customHeight="1"/>
    <row r="26918" ht="25" customHeight="1"/>
    <row r="26919" ht="25" customHeight="1"/>
    <row r="26920" ht="25" customHeight="1"/>
    <row r="26921" ht="25" customHeight="1"/>
    <row r="26922" ht="25" customHeight="1"/>
    <row r="26923" ht="25" customHeight="1"/>
    <row r="26924" ht="25" customHeight="1"/>
    <row r="26925" ht="25" customHeight="1"/>
    <row r="26926" ht="25" customHeight="1"/>
    <row r="26927" ht="25" customHeight="1"/>
    <row r="26928" ht="25" customHeight="1"/>
    <row r="26929" ht="25" customHeight="1"/>
    <row r="26930" ht="25" customHeight="1"/>
    <row r="26931" ht="25" customHeight="1"/>
    <row r="26932" ht="25" customHeight="1"/>
    <row r="26933" ht="25" customHeight="1"/>
    <row r="26934" ht="25" customHeight="1"/>
    <row r="26935" ht="25" customHeight="1"/>
    <row r="26936" ht="25" customHeight="1"/>
    <row r="26937" ht="25" customHeight="1"/>
    <row r="26938" ht="25" customHeight="1"/>
    <row r="26939" ht="25" customHeight="1"/>
    <row r="26940" ht="25" customHeight="1"/>
    <row r="26941" ht="25" customHeight="1"/>
    <row r="26942" ht="25" customHeight="1"/>
    <row r="26943" ht="25" customHeight="1"/>
    <row r="26944" ht="25" customHeight="1"/>
    <row r="26945" ht="25" customHeight="1"/>
    <row r="26946" ht="25" customHeight="1"/>
    <row r="26947" ht="25" customHeight="1"/>
    <row r="26948" ht="25" customHeight="1"/>
    <row r="26949" ht="25" customHeight="1"/>
    <row r="26950" ht="25" customHeight="1"/>
    <row r="26951" ht="25" customHeight="1"/>
    <row r="26952" ht="25" customHeight="1"/>
    <row r="26953" ht="25" customHeight="1"/>
    <row r="26954" ht="25" customHeight="1"/>
    <row r="26955" ht="25" customHeight="1"/>
    <row r="26956" ht="25" customHeight="1"/>
    <row r="26957" ht="25" customHeight="1"/>
    <row r="26958" ht="25" customHeight="1"/>
    <row r="26959" ht="25" customHeight="1"/>
    <row r="26960" ht="25" customHeight="1"/>
    <row r="26961" ht="25" customHeight="1"/>
    <row r="26962" ht="25" customHeight="1"/>
    <row r="26963" ht="25" customHeight="1"/>
    <row r="26964" ht="25" customHeight="1"/>
    <row r="26965" ht="25" customHeight="1"/>
    <row r="26966" ht="25" customHeight="1"/>
    <row r="26967" ht="25" customHeight="1"/>
    <row r="26968" ht="25" customHeight="1"/>
    <row r="26969" ht="25" customHeight="1"/>
    <row r="26970" ht="25" customHeight="1"/>
    <row r="26971" ht="25" customHeight="1"/>
    <row r="26972" ht="25" customHeight="1"/>
    <row r="26973" ht="25" customHeight="1"/>
    <row r="26974" ht="25" customHeight="1"/>
    <row r="26975" ht="25" customHeight="1"/>
    <row r="26976" ht="25" customHeight="1"/>
    <row r="26977" ht="25" customHeight="1"/>
    <row r="26978" ht="25" customHeight="1"/>
    <row r="26979" ht="25" customHeight="1"/>
    <row r="26980" ht="25" customHeight="1"/>
    <row r="26981" ht="25" customHeight="1"/>
    <row r="26982" ht="25" customHeight="1"/>
    <row r="26983" ht="25" customHeight="1"/>
    <row r="26984" ht="25" customHeight="1"/>
    <row r="26985" ht="25" customHeight="1"/>
    <row r="26986" ht="25" customHeight="1"/>
    <row r="26987" ht="25" customHeight="1"/>
    <row r="26988" ht="25" customHeight="1"/>
    <row r="26989" ht="25" customHeight="1"/>
    <row r="26990" ht="25" customHeight="1"/>
    <row r="26991" ht="25" customHeight="1"/>
    <row r="26992" ht="25" customHeight="1"/>
    <row r="26993" ht="25" customHeight="1"/>
    <row r="26994" ht="25" customHeight="1"/>
    <row r="26995" ht="25" customHeight="1"/>
    <row r="26996" ht="25" customHeight="1"/>
    <row r="26997" ht="25" customHeight="1"/>
    <row r="26998" ht="25" customHeight="1"/>
    <row r="26999" ht="25" customHeight="1"/>
    <row r="27000" ht="25" customHeight="1"/>
    <row r="27001" ht="25" customHeight="1"/>
    <row r="27002" ht="25" customHeight="1"/>
    <row r="27003" ht="25" customHeight="1"/>
    <row r="27004" ht="25" customHeight="1"/>
    <row r="27005" ht="25" customHeight="1"/>
    <row r="27006" ht="25" customHeight="1"/>
    <row r="27007" ht="25" customHeight="1"/>
    <row r="27008" ht="25" customHeight="1"/>
    <row r="27009" ht="25" customHeight="1"/>
    <row r="27010" ht="25" customHeight="1"/>
    <row r="27011" ht="25" customHeight="1"/>
    <row r="27012" ht="25" customHeight="1"/>
    <row r="27013" ht="25" customHeight="1"/>
    <row r="27014" ht="25" customHeight="1"/>
    <row r="27015" ht="25" customHeight="1"/>
    <row r="27016" ht="25" customHeight="1"/>
    <row r="27017" ht="25" customHeight="1"/>
    <row r="27018" ht="25" customHeight="1"/>
    <row r="27019" ht="25" customHeight="1"/>
    <row r="27020" ht="25" customHeight="1"/>
    <row r="27021" ht="25" customHeight="1"/>
    <row r="27022" ht="25" customHeight="1"/>
    <row r="27023" ht="25" customHeight="1"/>
    <row r="27024" ht="25" customHeight="1"/>
    <row r="27025" ht="25" customHeight="1"/>
    <row r="27026" ht="25" customHeight="1"/>
    <row r="27027" ht="25" customHeight="1"/>
    <row r="27028" ht="25" customHeight="1"/>
    <row r="27029" ht="25" customHeight="1"/>
    <row r="27030" ht="25" customHeight="1"/>
    <row r="27031" ht="25" customHeight="1"/>
    <row r="27032" ht="25" customHeight="1"/>
    <row r="27033" ht="25" customHeight="1"/>
    <row r="27034" ht="25" customHeight="1"/>
    <row r="27035" ht="25" customHeight="1"/>
    <row r="27036" ht="25" customHeight="1"/>
    <row r="27037" ht="25" customHeight="1"/>
    <row r="27038" ht="25" customHeight="1"/>
    <row r="27039" ht="25" customHeight="1"/>
    <row r="27040" ht="25" customHeight="1"/>
    <row r="27041" ht="25" customHeight="1"/>
    <row r="27042" ht="25" customHeight="1"/>
    <row r="27043" ht="25" customHeight="1"/>
    <row r="27044" ht="25" customHeight="1"/>
    <row r="27045" ht="25" customHeight="1"/>
    <row r="27046" ht="25" customHeight="1"/>
    <row r="27047" ht="25" customHeight="1"/>
    <row r="27048" ht="25" customHeight="1"/>
    <row r="27049" ht="25" customHeight="1"/>
    <row r="27050" ht="25" customHeight="1"/>
    <row r="27051" ht="25" customHeight="1"/>
    <row r="27052" ht="25" customHeight="1"/>
    <row r="27053" ht="25" customHeight="1"/>
    <row r="27054" ht="25" customHeight="1"/>
    <row r="27055" ht="25" customHeight="1"/>
    <row r="27056" ht="25" customHeight="1"/>
    <row r="27057" ht="25" customHeight="1"/>
    <row r="27058" ht="25" customHeight="1"/>
    <row r="27059" ht="25" customHeight="1"/>
    <row r="27060" ht="25" customHeight="1"/>
    <row r="27061" ht="25" customHeight="1"/>
    <row r="27062" ht="25" customHeight="1"/>
    <row r="27063" ht="25" customHeight="1"/>
    <row r="27064" ht="25" customHeight="1"/>
    <row r="27065" ht="25" customHeight="1"/>
    <row r="27066" ht="25" customHeight="1"/>
    <row r="27067" ht="25" customHeight="1"/>
    <row r="27068" ht="25" customHeight="1"/>
    <row r="27069" ht="25" customHeight="1"/>
    <row r="27070" ht="25" customHeight="1"/>
    <row r="27071" ht="25" customHeight="1"/>
    <row r="27072" ht="25" customHeight="1"/>
    <row r="27073" ht="25" customHeight="1"/>
    <row r="27074" ht="25" customHeight="1"/>
    <row r="27075" ht="25" customHeight="1"/>
    <row r="27076" ht="25" customHeight="1"/>
    <row r="27077" ht="25" customHeight="1"/>
    <row r="27078" ht="25" customHeight="1"/>
    <row r="27079" ht="25" customHeight="1"/>
    <row r="27080" ht="25" customHeight="1"/>
    <row r="27081" ht="25" customHeight="1"/>
    <row r="27082" ht="25" customHeight="1"/>
    <row r="27083" ht="25" customHeight="1"/>
    <row r="27084" ht="25" customHeight="1"/>
    <row r="27085" ht="25" customHeight="1"/>
    <row r="27086" ht="25" customHeight="1"/>
    <row r="27087" ht="25" customHeight="1"/>
    <row r="27088" ht="25" customHeight="1"/>
    <row r="27089" ht="25" customHeight="1"/>
    <row r="27090" ht="25" customHeight="1"/>
    <row r="27091" ht="25" customHeight="1"/>
    <row r="27092" ht="25" customHeight="1"/>
    <row r="27093" ht="25" customHeight="1"/>
    <row r="27094" ht="25" customHeight="1"/>
    <row r="27095" ht="25" customHeight="1"/>
    <row r="27096" ht="25" customHeight="1"/>
    <row r="27097" ht="25" customHeight="1"/>
    <row r="27098" ht="25" customHeight="1"/>
    <row r="27099" ht="25" customHeight="1"/>
    <row r="27100" ht="25" customHeight="1"/>
    <row r="27101" ht="25" customHeight="1"/>
    <row r="27102" ht="25" customHeight="1"/>
    <row r="27103" ht="25" customHeight="1"/>
    <row r="27104" ht="25" customHeight="1"/>
    <row r="27105" ht="25" customHeight="1"/>
    <row r="27106" ht="25" customHeight="1"/>
    <row r="27107" ht="25" customHeight="1"/>
    <row r="27108" ht="25" customHeight="1"/>
    <row r="27109" ht="25" customHeight="1"/>
    <row r="27110" ht="25" customHeight="1"/>
    <row r="27111" ht="25" customHeight="1"/>
    <row r="27112" ht="25" customHeight="1"/>
    <row r="27113" ht="25" customHeight="1"/>
    <row r="27114" ht="25" customHeight="1"/>
    <row r="27115" ht="25" customHeight="1"/>
    <row r="27116" ht="25" customHeight="1"/>
    <row r="27117" ht="25" customHeight="1"/>
    <row r="27118" ht="25" customHeight="1"/>
    <row r="27119" ht="25" customHeight="1"/>
    <row r="27120" ht="25" customHeight="1"/>
    <row r="27121" ht="25" customHeight="1"/>
    <row r="27122" ht="25" customHeight="1"/>
    <row r="27123" ht="25" customHeight="1"/>
    <row r="27124" ht="25" customHeight="1"/>
    <row r="27125" ht="25" customHeight="1"/>
    <row r="27126" ht="25" customHeight="1"/>
    <row r="27127" ht="25" customHeight="1"/>
    <row r="27128" ht="25" customHeight="1"/>
    <row r="27129" ht="25" customHeight="1"/>
    <row r="27130" ht="25" customHeight="1"/>
    <row r="27131" ht="25" customHeight="1"/>
    <row r="27132" ht="25" customHeight="1"/>
    <row r="27133" ht="25" customHeight="1"/>
    <row r="27134" ht="25" customHeight="1"/>
    <row r="27135" ht="25" customHeight="1"/>
    <row r="27136" ht="25" customHeight="1"/>
    <row r="27137" ht="25" customHeight="1"/>
    <row r="27138" ht="25" customHeight="1"/>
    <row r="27139" ht="25" customHeight="1"/>
    <row r="27140" ht="25" customHeight="1"/>
    <row r="27141" ht="25" customHeight="1"/>
    <row r="27142" ht="25" customHeight="1"/>
    <row r="27143" ht="25" customHeight="1"/>
    <row r="27144" ht="25" customHeight="1"/>
    <row r="27145" ht="25" customHeight="1"/>
    <row r="27146" ht="25" customHeight="1"/>
    <row r="27147" ht="25" customHeight="1"/>
    <row r="27148" ht="25" customHeight="1"/>
    <row r="27149" ht="25" customHeight="1"/>
    <row r="27150" ht="25" customHeight="1"/>
    <row r="27151" ht="25" customHeight="1"/>
    <row r="27152" ht="25" customHeight="1"/>
    <row r="27153" ht="25" customHeight="1"/>
    <row r="27154" ht="25" customHeight="1"/>
    <row r="27155" ht="25" customHeight="1"/>
    <row r="27156" ht="25" customHeight="1"/>
    <row r="27157" ht="25" customHeight="1"/>
    <row r="27158" ht="25" customHeight="1"/>
    <row r="27159" ht="25" customHeight="1"/>
    <row r="27160" ht="25" customHeight="1"/>
    <row r="27161" ht="25" customHeight="1"/>
    <row r="27162" ht="25" customHeight="1"/>
    <row r="27163" ht="25" customHeight="1"/>
    <row r="27164" ht="25" customHeight="1"/>
    <row r="27165" ht="25" customHeight="1"/>
    <row r="27166" ht="25" customHeight="1"/>
    <row r="27167" ht="25" customHeight="1"/>
    <row r="27168" ht="25" customHeight="1"/>
    <row r="27169" ht="25" customHeight="1"/>
    <row r="27170" ht="25" customHeight="1"/>
    <row r="27171" ht="25" customHeight="1"/>
    <row r="27172" ht="25" customHeight="1"/>
    <row r="27173" ht="25" customHeight="1"/>
    <row r="27174" ht="25" customHeight="1"/>
    <row r="27175" ht="25" customHeight="1"/>
    <row r="27176" ht="25" customHeight="1"/>
    <row r="27177" ht="25" customHeight="1"/>
    <row r="27178" ht="25" customHeight="1"/>
    <row r="27179" ht="25" customHeight="1"/>
    <row r="27180" ht="25" customHeight="1"/>
    <row r="27181" ht="25" customHeight="1"/>
    <row r="27182" ht="25" customHeight="1"/>
    <row r="27183" ht="25" customHeight="1"/>
    <row r="27184" ht="25" customHeight="1"/>
    <row r="27185" ht="25" customHeight="1"/>
    <row r="27186" ht="25" customHeight="1"/>
    <row r="27187" ht="25" customHeight="1"/>
    <row r="27188" ht="25" customHeight="1"/>
    <row r="27189" ht="25" customHeight="1"/>
    <row r="27190" ht="25" customHeight="1"/>
    <row r="27191" ht="25" customHeight="1"/>
    <row r="27192" ht="25" customHeight="1"/>
    <row r="27193" ht="25" customHeight="1"/>
    <row r="27194" ht="25" customHeight="1"/>
    <row r="27195" ht="25" customHeight="1"/>
    <row r="27196" ht="25" customHeight="1"/>
    <row r="27197" ht="25" customHeight="1"/>
    <row r="27198" ht="25" customHeight="1"/>
    <row r="27199" ht="25" customHeight="1"/>
    <row r="27200" ht="25" customHeight="1"/>
    <row r="27201" ht="25" customHeight="1"/>
    <row r="27202" ht="25" customHeight="1"/>
    <row r="27203" ht="25" customHeight="1"/>
    <row r="27204" ht="25" customHeight="1"/>
    <row r="27205" ht="25" customHeight="1"/>
    <row r="27206" ht="25" customHeight="1"/>
    <row r="27207" ht="25" customHeight="1"/>
    <row r="27208" ht="25" customHeight="1"/>
    <row r="27209" ht="25" customHeight="1"/>
    <row r="27210" ht="25" customHeight="1"/>
    <row r="27211" ht="25" customHeight="1"/>
    <row r="27212" ht="25" customHeight="1"/>
    <row r="27213" ht="25" customHeight="1"/>
    <row r="27214" ht="25" customHeight="1"/>
    <row r="27215" ht="25" customHeight="1"/>
    <row r="27216" ht="25" customHeight="1"/>
    <row r="27217" ht="25" customHeight="1"/>
    <row r="27218" ht="25" customHeight="1"/>
    <row r="27219" ht="25" customHeight="1"/>
    <row r="27220" ht="25" customHeight="1"/>
    <row r="27221" ht="25" customHeight="1"/>
    <row r="27222" ht="25" customHeight="1"/>
    <row r="27223" ht="25" customHeight="1"/>
    <row r="27224" ht="25" customHeight="1"/>
    <row r="27225" ht="25" customHeight="1"/>
    <row r="27226" ht="25" customHeight="1"/>
    <row r="27227" ht="25" customHeight="1"/>
    <row r="27228" ht="25" customHeight="1"/>
    <row r="27229" ht="25" customHeight="1"/>
    <row r="27230" ht="25" customHeight="1"/>
    <row r="27231" ht="25" customHeight="1"/>
    <row r="27232" ht="25" customHeight="1"/>
    <row r="27233" ht="25" customHeight="1"/>
    <row r="27234" ht="25" customHeight="1"/>
    <row r="27235" ht="25" customHeight="1"/>
    <row r="27236" ht="25" customHeight="1"/>
    <row r="27237" ht="25" customHeight="1"/>
    <row r="27238" ht="25" customHeight="1"/>
    <row r="27239" ht="25" customHeight="1"/>
    <row r="27240" ht="25" customHeight="1"/>
    <row r="27241" ht="25" customHeight="1"/>
    <row r="27242" ht="25" customHeight="1"/>
    <row r="27243" ht="25" customHeight="1"/>
    <row r="27244" ht="25" customHeight="1"/>
    <row r="27245" ht="25" customHeight="1"/>
    <row r="27246" ht="25" customHeight="1"/>
    <row r="27247" ht="25" customHeight="1"/>
    <row r="27248" ht="25" customHeight="1"/>
    <row r="27249" ht="25" customHeight="1"/>
    <row r="27250" ht="25" customHeight="1"/>
    <row r="27251" ht="25" customHeight="1"/>
    <row r="27252" ht="25" customHeight="1"/>
    <row r="27253" ht="25" customHeight="1"/>
    <row r="27254" ht="25" customHeight="1"/>
    <row r="27255" ht="25" customHeight="1"/>
    <row r="27256" ht="25" customHeight="1"/>
    <row r="27257" ht="25" customHeight="1"/>
    <row r="27258" ht="25" customHeight="1"/>
    <row r="27259" ht="25" customHeight="1"/>
    <row r="27260" ht="25" customHeight="1"/>
    <row r="27261" ht="25" customHeight="1"/>
    <row r="27262" ht="25" customHeight="1"/>
    <row r="27263" ht="25" customHeight="1"/>
    <row r="27264" ht="25" customHeight="1"/>
    <row r="27265" ht="25" customHeight="1"/>
    <row r="27266" ht="25" customHeight="1"/>
    <row r="27267" ht="25" customHeight="1"/>
    <row r="27268" ht="25" customHeight="1"/>
    <row r="27269" ht="25" customHeight="1"/>
    <row r="27270" ht="25" customHeight="1"/>
    <row r="27271" ht="25" customHeight="1"/>
    <row r="27272" ht="25" customHeight="1"/>
    <row r="27273" ht="25" customHeight="1"/>
    <row r="27274" ht="25" customHeight="1"/>
    <row r="27275" ht="25" customHeight="1"/>
    <row r="27276" ht="25" customHeight="1"/>
    <row r="27277" ht="25" customHeight="1"/>
    <row r="27278" ht="25" customHeight="1"/>
    <row r="27279" ht="25" customHeight="1"/>
    <row r="27280" ht="25" customHeight="1"/>
    <row r="27281" ht="25" customHeight="1"/>
    <row r="27282" ht="25" customHeight="1"/>
    <row r="27283" ht="25" customHeight="1"/>
    <row r="27284" ht="25" customHeight="1"/>
    <row r="27285" ht="25" customHeight="1"/>
    <row r="27286" ht="25" customHeight="1"/>
    <row r="27287" ht="25" customHeight="1"/>
    <row r="27288" ht="25" customHeight="1"/>
    <row r="27289" ht="25" customHeight="1"/>
    <row r="27290" ht="25" customHeight="1"/>
    <row r="27291" ht="25" customHeight="1"/>
    <row r="27292" ht="25" customHeight="1"/>
    <row r="27293" ht="25" customHeight="1"/>
    <row r="27294" ht="25" customHeight="1"/>
    <row r="27295" ht="25" customHeight="1"/>
    <row r="27296" ht="25" customHeight="1"/>
    <row r="27297" ht="25" customHeight="1"/>
    <row r="27298" ht="25" customHeight="1"/>
    <row r="27299" ht="25" customHeight="1"/>
    <row r="27300" ht="25" customHeight="1"/>
    <row r="27301" ht="25" customHeight="1"/>
    <row r="27302" ht="25" customHeight="1"/>
    <row r="27303" ht="25" customHeight="1"/>
    <row r="27304" ht="25" customHeight="1"/>
    <row r="27305" ht="25" customHeight="1"/>
    <row r="27306" ht="25" customHeight="1"/>
    <row r="27307" ht="25" customHeight="1"/>
    <row r="27308" ht="25" customHeight="1"/>
    <row r="27309" ht="25" customHeight="1"/>
    <row r="27310" ht="25" customHeight="1"/>
    <row r="27311" ht="25" customHeight="1"/>
    <row r="27312" ht="25" customHeight="1"/>
    <row r="27313" ht="25" customHeight="1"/>
    <row r="27314" ht="25" customHeight="1"/>
    <row r="27315" ht="25" customHeight="1"/>
    <row r="27316" ht="25" customHeight="1"/>
    <row r="27317" ht="25" customHeight="1"/>
    <row r="27318" ht="25" customHeight="1"/>
    <row r="27319" ht="25" customHeight="1"/>
    <row r="27320" ht="25" customHeight="1"/>
    <row r="27321" ht="25" customHeight="1"/>
    <row r="27322" ht="25" customHeight="1"/>
    <row r="27323" ht="25" customHeight="1"/>
    <row r="27324" ht="25" customHeight="1"/>
    <row r="27325" ht="25" customHeight="1"/>
    <row r="27326" ht="25" customHeight="1"/>
    <row r="27327" ht="25" customHeight="1"/>
    <row r="27328" ht="25" customHeight="1"/>
    <row r="27329" ht="25" customHeight="1"/>
    <row r="27330" ht="25" customHeight="1"/>
    <row r="27331" ht="25" customHeight="1"/>
    <row r="27332" ht="25" customHeight="1"/>
    <row r="27333" ht="25" customHeight="1"/>
    <row r="27334" ht="25" customHeight="1"/>
    <row r="27335" ht="25" customHeight="1"/>
    <row r="27336" ht="25" customHeight="1"/>
    <row r="27337" ht="25" customHeight="1"/>
    <row r="27338" ht="25" customHeight="1"/>
    <row r="27339" ht="25" customHeight="1"/>
    <row r="27340" ht="25" customHeight="1"/>
    <row r="27341" ht="25" customHeight="1"/>
    <row r="27342" ht="25" customHeight="1"/>
    <row r="27343" ht="25" customHeight="1"/>
    <row r="27344" ht="25" customHeight="1"/>
    <row r="27345" ht="25" customHeight="1"/>
    <row r="27346" ht="25" customHeight="1"/>
    <row r="27347" ht="25" customHeight="1"/>
    <row r="27348" ht="25" customHeight="1"/>
    <row r="27349" ht="25" customHeight="1"/>
    <row r="27350" ht="25" customHeight="1"/>
    <row r="27351" ht="25" customHeight="1"/>
    <row r="27352" ht="25" customHeight="1"/>
    <row r="27353" ht="25" customHeight="1"/>
    <row r="27354" ht="25" customHeight="1"/>
    <row r="27355" ht="25" customHeight="1"/>
    <row r="27356" ht="25" customHeight="1"/>
    <row r="27357" ht="25" customHeight="1"/>
    <row r="27358" ht="25" customHeight="1"/>
    <row r="27359" ht="25" customHeight="1"/>
    <row r="27360" ht="25" customHeight="1"/>
    <row r="27361" ht="25" customHeight="1"/>
    <row r="27362" ht="25" customHeight="1"/>
    <row r="27363" ht="25" customHeight="1"/>
    <row r="27364" ht="25" customHeight="1"/>
    <row r="27365" ht="25" customHeight="1"/>
    <row r="27366" ht="25" customHeight="1"/>
    <row r="27367" ht="25" customHeight="1"/>
    <row r="27368" ht="25" customHeight="1"/>
    <row r="27369" ht="25" customHeight="1"/>
    <row r="27370" ht="25" customHeight="1"/>
    <row r="27371" ht="25" customHeight="1"/>
    <row r="27372" ht="25" customHeight="1"/>
    <row r="27373" ht="25" customHeight="1"/>
    <row r="27374" ht="25" customHeight="1"/>
    <row r="27375" ht="25" customHeight="1"/>
    <row r="27376" ht="25" customHeight="1"/>
    <row r="27377" ht="25" customHeight="1"/>
    <row r="27378" ht="25" customHeight="1"/>
    <row r="27379" ht="25" customHeight="1"/>
    <row r="27380" ht="25" customHeight="1"/>
    <row r="27381" ht="25" customHeight="1"/>
    <row r="27382" ht="25" customHeight="1"/>
    <row r="27383" ht="25" customHeight="1"/>
    <row r="27384" ht="25" customHeight="1"/>
    <row r="27385" ht="25" customHeight="1"/>
    <row r="27386" ht="25" customHeight="1"/>
    <row r="27387" ht="25" customHeight="1"/>
    <row r="27388" ht="25" customHeight="1"/>
    <row r="27389" ht="25" customHeight="1"/>
    <row r="27390" ht="25" customHeight="1"/>
    <row r="27391" ht="25" customHeight="1"/>
    <row r="27392" ht="25" customHeight="1"/>
    <row r="27393" ht="25" customHeight="1"/>
    <row r="27394" ht="25" customHeight="1"/>
    <row r="27395" ht="25" customHeight="1"/>
    <row r="27396" ht="25" customHeight="1"/>
    <row r="27397" ht="25" customHeight="1"/>
    <row r="27398" ht="25" customHeight="1"/>
    <row r="27399" ht="25" customHeight="1"/>
    <row r="27400" ht="25" customHeight="1"/>
    <row r="27401" ht="25" customHeight="1"/>
    <row r="27402" ht="25" customHeight="1"/>
    <row r="27403" ht="25" customHeight="1"/>
    <row r="27404" ht="25" customHeight="1"/>
    <row r="27405" ht="25" customHeight="1"/>
    <row r="27406" ht="25" customHeight="1"/>
    <row r="27407" ht="25" customHeight="1"/>
    <row r="27408" ht="25" customHeight="1"/>
    <row r="27409" ht="25" customHeight="1"/>
    <row r="27410" ht="25" customHeight="1"/>
    <row r="27411" ht="25" customHeight="1"/>
    <row r="27412" ht="25" customHeight="1"/>
    <row r="27413" ht="25" customHeight="1"/>
    <row r="27414" ht="25" customHeight="1"/>
    <row r="27415" ht="25" customHeight="1"/>
    <row r="27416" ht="25" customHeight="1"/>
    <row r="27417" ht="25" customHeight="1"/>
    <row r="27418" ht="25" customHeight="1"/>
    <row r="27419" ht="25" customHeight="1"/>
    <row r="27420" ht="25" customHeight="1"/>
    <row r="27421" ht="25" customHeight="1"/>
    <row r="27422" ht="25" customHeight="1"/>
    <row r="27423" ht="25" customHeight="1"/>
    <row r="27424" ht="25" customHeight="1"/>
    <row r="27425" ht="25" customHeight="1"/>
    <row r="27426" ht="25" customHeight="1"/>
    <row r="27427" ht="25" customHeight="1"/>
    <row r="27428" ht="25" customHeight="1"/>
    <row r="27429" ht="25" customHeight="1"/>
    <row r="27430" ht="25" customHeight="1"/>
    <row r="27431" ht="25" customHeight="1"/>
    <row r="27432" ht="25" customHeight="1"/>
    <row r="27433" ht="25" customHeight="1"/>
    <row r="27434" ht="25" customHeight="1"/>
    <row r="27435" ht="25" customHeight="1"/>
    <row r="27436" ht="25" customHeight="1"/>
    <row r="27437" ht="25" customHeight="1"/>
    <row r="27438" ht="25" customHeight="1"/>
    <row r="27439" ht="25" customHeight="1"/>
    <row r="27440" ht="25" customHeight="1"/>
    <row r="27441" ht="25" customHeight="1"/>
    <row r="27442" ht="25" customHeight="1"/>
    <row r="27443" ht="25" customHeight="1"/>
    <row r="27444" ht="25" customHeight="1"/>
    <row r="27445" ht="25" customHeight="1"/>
    <row r="27446" ht="25" customHeight="1"/>
    <row r="27447" ht="25" customHeight="1"/>
    <row r="27448" ht="25" customHeight="1"/>
    <row r="27449" ht="25" customHeight="1"/>
    <row r="27450" ht="25" customHeight="1"/>
    <row r="27451" ht="25" customHeight="1"/>
    <row r="27452" ht="25" customHeight="1"/>
    <row r="27453" ht="25" customHeight="1"/>
    <row r="27454" ht="25" customHeight="1"/>
    <row r="27455" ht="25" customHeight="1"/>
    <row r="27456" ht="25" customHeight="1"/>
    <row r="27457" ht="25" customHeight="1"/>
    <row r="27458" ht="25" customHeight="1"/>
    <row r="27459" ht="25" customHeight="1"/>
    <row r="27460" ht="25" customHeight="1"/>
    <row r="27461" ht="25" customHeight="1"/>
    <row r="27462" ht="25" customHeight="1"/>
    <row r="27463" ht="25" customHeight="1"/>
    <row r="27464" ht="25" customHeight="1"/>
    <row r="27465" ht="25" customHeight="1"/>
    <row r="27466" ht="25" customHeight="1"/>
    <row r="27467" ht="25" customHeight="1"/>
    <row r="27468" ht="25" customHeight="1"/>
    <row r="27469" ht="25" customHeight="1"/>
    <row r="27470" ht="25" customHeight="1"/>
    <row r="27471" ht="25" customHeight="1"/>
    <row r="27472" ht="25" customHeight="1"/>
    <row r="27473" ht="25" customHeight="1"/>
    <row r="27474" ht="25" customHeight="1"/>
    <row r="27475" ht="25" customHeight="1"/>
    <row r="27476" ht="25" customHeight="1"/>
    <row r="27477" ht="25" customHeight="1"/>
    <row r="27478" ht="25" customHeight="1"/>
    <row r="27479" ht="25" customHeight="1"/>
    <row r="27480" ht="25" customHeight="1"/>
    <row r="27481" ht="25" customHeight="1"/>
    <row r="27482" ht="25" customHeight="1"/>
    <row r="27483" ht="25" customHeight="1"/>
    <row r="27484" ht="25" customHeight="1"/>
    <row r="27485" ht="25" customHeight="1"/>
    <row r="27486" ht="25" customHeight="1"/>
    <row r="27487" ht="25" customHeight="1"/>
    <row r="27488" ht="25" customHeight="1"/>
    <row r="27489" ht="25" customHeight="1"/>
    <row r="27490" ht="25" customHeight="1"/>
    <row r="27491" ht="25" customHeight="1"/>
    <row r="27492" ht="25" customHeight="1"/>
    <row r="27493" ht="25" customHeight="1"/>
    <row r="27494" ht="25" customHeight="1"/>
    <row r="27495" ht="25" customHeight="1"/>
    <row r="27496" ht="25" customHeight="1"/>
    <row r="27497" ht="25" customHeight="1"/>
    <row r="27498" ht="25" customHeight="1"/>
    <row r="27499" ht="25" customHeight="1"/>
    <row r="27500" ht="25" customHeight="1"/>
    <row r="27501" ht="25" customHeight="1"/>
    <row r="27502" ht="25" customHeight="1"/>
    <row r="27503" ht="25" customHeight="1"/>
    <row r="27504" ht="25" customHeight="1"/>
    <row r="27505" ht="25" customHeight="1"/>
    <row r="27506" ht="25" customHeight="1"/>
    <row r="27507" ht="25" customHeight="1"/>
    <row r="27508" ht="25" customHeight="1"/>
    <row r="27509" ht="25" customHeight="1"/>
    <row r="27510" ht="25" customHeight="1"/>
    <row r="27511" ht="25" customHeight="1"/>
    <row r="27512" ht="25" customHeight="1"/>
    <row r="27513" ht="25" customHeight="1"/>
    <row r="27514" ht="25" customHeight="1"/>
    <row r="27515" ht="25" customHeight="1"/>
    <row r="27516" ht="25" customHeight="1"/>
    <row r="27517" ht="25" customHeight="1"/>
    <row r="27518" ht="25" customHeight="1"/>
    <row r="27519" ht="25" customHeight="1"/>
    <row r="27520" ht="25" customHeight="1"/>
    <row r="27521" ht="25" customHeight="1"/>
    <row r="27522" ht="25" customHeight="1"/>
    <row r="27523" ht="25" customHeight="1"/>
    <row r="27524" ht="25" customHeight="1"/>
    <row r="27525" ht="25" customHeight="1"/>
    <row r="27526" ht="25" customHeight="1"/>
    <row r="27527" ht="25" customHeight="1"/>
    <row r="27528" ht="25" customHeight="1"/>
    <row r="27529" ht="25" customHeight="1"/>
    <row r="27530" ht="25" customHeight="1"/>
    <row r="27531" ht="25" customHeight="1"/>
    <row r="27532" ht="25" customHeight="1"/>
    <row r="27533" ht="25" customHeight="1"/>
    <row r="27534" ht="25" customHeight="1"/>
    <row r="27535" ht="25" customHeight="1"/>
    <row r="27536" ht="25" customHeight="1"/>
    <row r="27537" ht="25" customHeight="1"/>
    <row r="27538" ht="25" customHeight="1"/>
    <row r="27539" ht="25" customHeight="1"/>
    <row r="27540" ht="25" customHeight="1"/>
    <row r="27541" ht="25" customHeight="1"/>
    <row r="27542" ht="25" customHeight="1"/>
    <row r="27543" ht="25" customHeight="1"/>
    <row r="27544" ht="25" customHeight="1"/>
    <row r="27545" ht="25" customHeight="1"/>
    <row r="27546" ht="25" customHeight="1"/>
    <row r="27547" ht="25" customHeight="1"/>
    <row r="27548" ht="25" customHeight="1"/>
    <row r="27549" ht="25" customHeight="1"/>
    <row r="27550" ht="25" customHeight="1"/>
    <row r="27551" ht="25" customHeight="1"/>
    <row r="27552" ht="25" customHeight="1"/>
    <row r="27553" ht="25" customHeight="1"/>
    <row r="27554" ht="25" customHeight="1"/>
    <row r="27555" ht="25" customHeight="1"/>
    <row r="27556" ht="25" customHeight="1"/>
    <row r="27557" ht="25" customHeight="1"/>
    <row r="27558" ht="25" customHeight="1"/>
    <row r="27559" ht="25" customHeight="1"/>
    <row r="27560" ht="25" customHeight="1"/>
    <row r="27561" ht="25" customHeight="1"/>
    <row r="27562" ht="25" customHeight="1"/>
    <row r="27563" ht="25" customHeight="1"/>
    <row r="27564" ht="25" customHeight="1"/>
    <row r="27565" ht="25" customHeight="1"/>
    <row r="27566" ht="25" customHeight="1"/>
    <row r="27567" ht="25" customHeight="1"/>
    <row r="27568" ht="25" customHeight="1"/>
    <row r="27569" ht="25" customHeight="1"/>
    <row r="27570" ht="25" customHeight="1"/>
    <row r="27571" ht="25" customHeight="1"/>
    <row r="27572" ht="25" customHeight="1"/>
    <row r="27573" ht="25" customHeight="1"/>
    <row r="27574" ht="25" customHeight="1"/>
    <row r="27575" ht="25" customHeight="1"/>
    <row r="27576" ht="25" customHeight="1"/>
    <row r="27577" ht="25" customHeight="1"/>
    <row r="27578" ht="25" customHeight="1"/>
    <row r="27579" ht="25" customHeight="1"/>
    <row r="27580" ht="25" customHeight="1"/>
    <row r="27581" ht="25" customHeight="1"/>
    <row r="27582" ht="25" customHeight="1"/>
    <row r="27583" ht="25" customHeight="1"/>
    <row r="27584" ht="25" customHeight="1"/>
    <row r="27585" ht="25" customHeight="1"/>
    <row r="27586" ht="25" customHeight="1"/>
    <row r="27587" ht="25" customHeight="1"/>
    <row r="27588" ht="25" customHeight="1"/>
    <row r="27589" ht="25" customHeight="1"/>
    <row r="27590" ht="25" customHeight="1"/>
    <row r="27591" ht="25" customHeight="1"/>
    <row r="27592" ht="25" customHeight="1"/>
    <row r="27593" ht="25" customHeight="1"/>
    <row r="27594" ht="25" customHeight="1"/>
    <row r="27595" ht="25" customHeight="1"/>
    <row r="27596" ht="25" customHeight="1"/>
    <row r="27597" ht="25" customHeight="1"/>
    <row r="27598" ht="25" customHeight="1"/>
    <row r="27599" ht="25" customHeight="1"/>
    <row r="27600" ht="25" customHeight="1"/>
    <row r="27601" ht="25" customHeight="1"/>
    <row r="27602" ht="25" customHeight="1"/>
    <row r="27603" ht="25" customHeight="1"/>
    <row r="27604" ht="25" customHeight="1"/>
    <row r="27605" ht="25" customHeight="1"/>
    <row r="27606" ht="25" customHeight="1"/>
    <row r="27607" ht="25" customHeight="1"/>
    <row r="27608" ht="25" customHeight="1"/>
    <row r="27609" ht="25" customHeight="1"/>
    <row r="27610" ht="25" customHeight="1"/>
    <row r="27611" ht="25" customHeight="1"/>
    <row r="27612" ht="25" customHeight="1"/>
    <row r="27613" ht="25" customHeight="1"/>
    <row r="27614" ht="25" customHeight="1"/>
    <row r="27615" ht="25" customHeight="1"/>
    <row r="27616" ht="25" customHeight="1"/>
    <row r="27617" ht="25" customHeight="1"/>
    <row r="27618" ht="25" customHeight="1"/>
    <row r="27619" ht="25" customHeight="1"/>
    <row r="27620" ht="25" customHeight="1"/>
    <row r="27621" ht="25" customHeight="1"/>
    <row r="27622" ht="25" customHeight="1"/>
    <row r="27623" ht="25" customHeight="1"/>
    <row r="27624" ht="25" customHeight="1"/>
    <row r="27625" ht="25" customHeight="1"/>
    <row r="27626" ht="25" customHeight="1"/>
    <row r="27627" ht="25" customHeight="1"/>
    <row r="27628" ht="25" customHeight="1"/>
    <row r="27629" ht="25" customHeight="1"/>
    <row r="27630" ht="25" customHeight="1"/>
    <row r="27631" ht="25" customHeight="1"/>
    <row r="27632" ht="25" customHeight="1"/>
    <row r="27633" ht="25" customHeight="1"/>
    <row r="27634" ht="25" customHeight="1"/>
    <row r="27635" ht="25" customHeight="1"/>
    <row r="27636" ht="25" customHeight="1"/>
    <row r="27637" ht="25" customHeight="1"/>
    <row r="27638" ht="25" customHeight="1"/>
    <row r="27639" ht="25" customHeight="1"/>
    <row r="27640" ht="25" customHeight="1"/>
    <row r="27641" ht="25" customHeight="1"/>
    <row r="27642" ht="25" customHeight="1"/>
    <row r="27643" ht="25" customHeight="1"/>
    <row r="27644" ht="25" customHeight="1"/>
    <row r="27645" ht="25" customHeight="1"/>
    <row r="27646" ht="25" customHeight="1"/>
    <row r="27647" ht="25" customHeight="1"/>
    <row r="27648" ht="25" customHeight="1"/>
    <row r="27649" ht="25" customHeight="1"/>
    <row r="27650" ht="25" customHeight="1"/>
    <row r="27651" ht="25" customHeight="1"/>
    <row r="27652" ht="25" customHeight="1"/>
    <row r="27653" ht="25" customHeight="1"/>
    <row r="27654" ht="25" customHeight="1"/>
    <row r="27655" ht="25" customHeight="1"/>
    <row r="27656" ht="25" customHeight="1"/>
    <row r="27657" ht="25" customHeight="1"/>
    <row r="27658" ht="25" customHeight="1"/>
    <row r="27659" ht="25" customHeight="1"/>
    <row r="27660" ht="25" customHeight="1"/>
    <row r="27661" ht="25" customHeight="1"/>
    <row r="27662" ht="25" customHeight="1"/>
    <row r="27663" ht="25" customHeight="1"/>
    <row r="27664" ht="25" customHeight="1"/>
    <row r="27665" ht="25" customHeight="1"/>
    <row r="27666" ht="25" customHeight="1"/>
    <row r="27667" ht="25" customHeight="1"/>
    <row r="27668" ht="25" customHeight="1"/>
    <row r="27669" ht="25" customHeight="1"/>
    <row r="27670" ht="25" customHeight="1"/>
    <row r="27671" ht="25" customHeight="1"/>
    <row r="27672" ht="25" customHeight="1"/>
    <row r="27673" ht="25" customHeight="1"/>
    <row r="27674" ht="25" customHeight="1"/>
    <row r="27675" ht="25" customHeight="1"/>
    <row r="27676" ht="25" customHeight="1"/>
    <row r="27677" ht="25" customHeight="1"/>
    <row r="27678" ht="25" customHeight="1"/>
    <row r="27679" ht="25" customHeight="1"/>
    <row r="27680" ht="25" customHeight="1"/>
    <row r="27681" ht="25" customHeight="1"/>
    <row r="27682" ht="25" customHeight="1"/>
    <row r="27683" ht="25" customHeight="1"/>
    <row r="27684" ht="25" customHeight="1"/>
    <row r="27685" ht="25" customHeight="1"/>
    <row r="27686" ht="25" customHeight="1"/>
    <row r="27687" ht="25" customHeight="1"/>
    <row r="27688" ht="25" customHeight="1"/>
    <row r="27689" ht="25" customHeight="1"/>
    <row r="27690" ht="25" customHeight="1"/>
    <row r="27691" ht="25" customHeight="1"/>
    <row r="27692" ht="25" customHeight="1"/>
    <row r="27693" ht="25" customHeight="1"/>
    <row r="27694" ht="25" customHeight="1"/>
    <row r="27695" ht="25" customHeight="1"/>
    <row r="27696" ht="25" customHeight="1"/>
    <row r="27697" ht="25" customHeight="1"/>
    <row r="27698" ht="25" customHeight="1"/>
    <row r="27699" ht="25" customHeight="1"/>
    <row r="27700" ht="25" customHeight="1"/>
    <row r="27701" ht="25" customHeight="1"/>
    <row r="27702" ht="25" customHeight="1"/>
    <row r="27703" ht="25" customHeight="1"/>
    <row r="27704" ht="25" customHeight="1"/>
    <row r="27705" ht="25" customHeight="1"/>
    <row r="27706" ht="25" customHeight="1"/>
    <row r="27707" ht="25" customHeight="1"/>
    <row r="27708" ht="25" customHeight="1"/>
    <row r="27709" ht="25" customHeight="1"/>
    <row r="27710" ht="25" customHeight="1"/>
    <row r="27711" ht="25" customHeight="1"/>
    <row r="27712" ht="25" customHeight="1"/>
    <row r="27713" ht="25" customHeight="1"/>
    <row r="27714" ht="25" customHeight="1"/>
    <row r="27715" ht="25" customHeight="1"/>
    <row r="27716" ht="25" customHeight="1"/>
    <row r="27717" ht="25" customHeight="1"/>
    <row r="27718" ht="25" customHeight="1"/>
    <row r="27719" ht="25" customHeight="1"/>
    <row r="27720" ht="25" customHeight="1"/>
    <row r="27721" ht="25" customHeight="1"/>
    <row r="27722" ht="25" customHeight="1"/>
    <row r="27723" ht="25" customHeight="1"/>
    <row r="27724" ht="25" customHeight="1"/>
    <row r="27725" ht="25" customHeight="1"/>
    <row r="27726" ht="25" customHeight="1"/>
    <row r="27727" ht="25" customHeight="1"/>
    <row r="27728" ht="25" customHeight="1"/>
    <row r="27729" ht="25" customHeight="1"/>
    <row r="27730" ht="25" customHeight="1"/>
    <row r="27731" ht="25" customHeight="1"/>
    <row r="27732" ht="25" customHeight="1"/>
    <row r="27733" ht="25" customHeight="1"/>
    <row r="27734" ht="25" customHeight="1"/>
    <row r="27735" ht="25" customHeight="1"/>
    <row r="27736" ht="25" customHeight="1"/>
    <row r="27737" ht="25" customHeight="1"/>
    <row r="27738" ht="25" customHeight="1"/>
    <row r="27739" ht="25" customHeight="1"/>
    <row r="27740" ht="25" customHeight="1"/>
    <row r="27741" ht="25" customHeight="1"/>
    <row r="27742" ht="25" customHeight="1"/>
    <row r="27743" ht="25" customHeight="1"/>
    <row r="27744" ht="25" customHeight="1"/>
    <row r="27745" ht="25" customHeight="1"/>
    <row r="27746" ht="25" customHeight="1"/>
    <row r="27747" ht="25" customHeight="1"/>
    <row r="27748" ht="25" customHeight="1"/>
    <row r="27749" ht="25" customHeight="1"/>
    <row r="27750" ht="25" customHeight="1"/>
    <row r="27751" ht="25" customHeight="1"/>
    <row r="27752" ht="25" customHeight="1"/>
    <row r="27753" ht="25" customHeight="1"/>
    <row r="27754" ht="25" customHeight="1"/>
    <row r="27755" ht="25" customHeight="1"/>
    <row r="27756" ht="25" customHeight="1"/>
    <row r="27757" ht="25" customHeight="1"/>
    <row r="27758" ht="25" customHeight="1"/>
    <row r="27759" ht="25" customHeight="1"/>
    <row r="27760" ht="25" customHeight="1"/>
    <row r="27761" ht="25" customHeight="1"/>
    <row r="27762" ht="25" customHeight="1"/>
    <row r="27763" ht="25" customHeight="1"/>
    <row r="27764" ht="25" customHeight="1"/>
    <row r="27765" ht="25" customHeight="1"/>
    <row r="27766" ht="25" customHeight="1"/>
    <row r="27767" ht="25" customHeight="1"/>
    <row r="27768" ht="25" customHeight="1"/>
    <row r="27769" ht="25" customHeight="1"/>
    <row r="27770" ht="25" customHeight="1"/>
    <row r="27771" ht="25" customHeight="1"/>
    <row r="27772" ht="25" customHeight="1"/>
    <row r="27773" ht="25" customHeight="1"/>
    <row r="27774" ht="25" customHeight="1"/>
    <row r="27775" ht="25" customHeight="1"/>
    <row r="27776" ht="25" customHeight="1"/>
    <row r="27777" ht="25" customHeight="1"/>
    <row r="27778" ht="25" customHeight="1"/>
    <row r="27779" ht="25" customHeight="1"/>
    <row r="27780" ht="25" customHeight="1"/>
    <row r="27781" ht="25" customHeight="1"/>
    <row r="27782" ht="25" customHeight="1"/>
    <row r="27783" ht="25" customHeight="1"/>
    <row r="27784" ht="25" customHeight="1"/>
    <row r="27785" ht="25" customHeight="1"/>
    <row r="27786" ht="25" customHeight="1"/>
    <row r="27787" ht="25" customHeight="1"/>
    <row r="27788" ht="25" customHeight="1"/>
    <row r="27789" ht="25" customHeight="1"/>
    <row r="27790" ht="25" customHeight="1"/>
    <row r="27791" ht="25" customHeight="1"/>
    <row r="27792" ht="25" customHeight="1"/>
    <row r="27793" ht="25" customHeight="1"/>
    <row r="27794" ht="25" customHeight="1"/>
    <row r="27795" ht="25" customHeight="1"/>
    <row r="27796" ht="25" customHeight="1"/>
    <row r="27797" ht="25" customHeight="1"/>
    <row r="27798" ht="25" customHeight="1"/>
    <row r="27799" ht="25" customHeight="1"/>
    <row r="27800" ht="25" customHeight="1"/>
    <row r="27801" ht="25" customHeight="1"/>
    <row r="27802" ht="25" customHeight="1"/>
    <row r="27803" ht="25" customHeight="1"/>
    <row r="27804" ht="25" customHeight="1"/>
    <row r="27805" ht="25" customHeight="1"/>
    <row r="27806" ht="25" customHeight="1"/>
    <row r="27807" ht="25" customHeight="1"/>
    <row r="27808" ht="25" customHeight="1"/>
    <row r="27809" ht="25" customHeight="1"/>
    <row r="27810" ht="25" customHeight="1"/>
    <row r="27811" ht="25" customHeight="1"/>
    <row r="27812" ht="25" customHeight="1"/>
    <row r="27813" ht="25" customHeight="1"/>
    <row r="27814" ht="25" customHeight="1"/>
    <row r="27815" ht="25" customHeight="1"/>
    <row r="27816" ht="25" customHeight="1"/>
    <row r="27817" ht="25" customHeight="1"/>
    <row r="27818" ht="25" customHeight="1"/>
    <row r="27819" ht="25" customHeight="1"/>
    <row r="27820" ht="25" customHeight="1"/>
    <row r="27821" ht="25" customHeight="1"/>
    <row r="27822" ht="25" customHeight="1"/>
    <row r="27823" ht="25" customHeight="1"/>
    <row r="27824" ht="25" customHeight="1"/>
    <row r="27825" ht="25" customHeight="1"/>
    <row r="27826" ht="25" customHeight="1"/>
    <row r="27827" ht="25" customHeight="1"/>
    <row r="27828" ht="25" customHeight="1"/>
    <row r="27829" ht="25" customHeight="1"/>
    <row r="27830" ht="25" customHeight="1"/>
    <row r="27831" ht="25" customHeight="1"/>
    <row r="27832" ht="25" customHeight="1"/>
    <row r="27833" ht="25" customHeight="1"/>
    <row r="27834" ht="25" customHeight="1"/>
    <row r="27835" ht="25" customHeight="1"/>
    <row r="27836" ht="25" customHeight="1"/>
    <row r="27837" ht="25" customHeight="1"/>
    <row r="27838" ht="25" customHeight="1"/>
    <row r="27839" ht="25" customHeight="1"/>
    <row r="27840" ht="25" customHeight="1"/>
    <row r="27841" ht="25" customHeight="1"/>
    <row r="27842" ht="25" customHeight="1"/>
    <row r="27843" ht="25" customHeight="1"/>
    <row r="27844" ht="25" customHeight="1"/>
    <row r="27845" ht="25" customHeight="1"/>
    <row r="27846" ht="25" customHeight="1"/>
    <row r="27847" ht="25" customHeight="1"/>
    <row r="27848" ht="25" customHeight="1"/>
    <row r="27849" ht="25" customHeight="1"/>
    <row r="27850" ht="25" customHeight="1"/>
    <row r="27851" ht="25" customHeight="1"/>
    <row r="27852" ht="25" customHeight="1"/>
    <row r="27853" ht="25" customHeight="1"/>
    <row r="27854" ht="25" customHeight="1"/>
    <row r="27855" ht="25" customHeight="1"/>
    <row r="27856" ht="25" customHeight="1"/>
    <row r="27857" ht="25" customHeight="1"/>
    <row r="27858" ht="25" customHeight="1"/>
    <row r="27859" ht="25" customHeight="1"/>
    <row r="27860" ht="25" customHeight="1"/>
    <row r="27861" ht="25" customHeight="1"/>
    <row r="27862" ht="25" customHeight="1"/>
    <row r="27863" ht="25" customHeight="1"/>
    <row r="27864" ht="25" customHeight="1"/>
    <row r="27865" ht="25" customHeight="1"/>
    <row r="27866" ht="25" customHeight="1"/>
    <row r="27867" ht="25" customHeight="1"/>
    <row r="27868" ht="25" customHeight="1"/>
    <row r="27869" ht="25" customHeight="1"/>
    <row r="27870" ht="25" customHeight="1"/>
    <row r="27871" ht="25" customHeight="1"/>
    <row r="27872" ht="25" customHeight="1"/>
    <row r="27873" ht="25" customHeight="1"/>
    <row r="27874" ht="25" customHeight="1"/>
    <row r="27875" ht="25" customHeight="1"/>
    <row r="27876" ht="25" customHeight="1"/>
    <row r="27877" ht="25" customHeight="1"/>
    <row r="27878" ht="25" customHeight="1"/>
    <row r="27879" ht="25" customHeight="1"/>
    <row r="27880" ht="25" customHeight="1"/>
    <row r="27881" ht="25" customHeight="1"/>
    <row r="27882" ht="25" customHeight="1"/>
    <row r="27883" ht="25" customHeight="1"/>
    <row r="27884" ht="25" customHeight="1"/>
    <row r="27885" ht="25" customHeight="1"/>
    <row r="27886" ht="25" customHeight="1"/>
    <row r="27887" ht="25" customHeight="1"/>
    <row r="27888" ht="25" customHeight="1"/>
    <row r="27889" ht="25" customHeight="1"/>
    <row r="27890" ht="25" customHeight="1"/>
    <row r="27891" ht="25" customHeight="1"/>
    <row r="27892" ht="25" customHeight="1"/>
    <row r="27893" ht="25" customHeight="1"/>
    <row r="27894" ht="25" customHeight="1"/>
    <row r="27895" ht="25" customHeight="1"/>
    <row r="27896" ht="25" customHeight="1"/>
    <row r="27897" ht="25" customHeight="1"/>
    <row r="27898" ht="25" customHeight="1"/>
    <row r="27899" ht="25" customHeight="1"/>
    <row r="27900" ht="25" customHeight="1"/>
    <row r="27901" ht="25" customHeight="1"/>
    <row r="27902" ht="25" customHeight="1"/>
    <row r="27903" ht="25" customHeight="1"/>
    <row r="27904" ht="25" customHeight="1"/>
    <row r="27905" ht="25" customHeight="1"/>
    <row r="27906" ht="25" customHeight="1"/>
    <row r="27907" ht="25" customHeight="1"/>
    <row r="27908" ht="25" customHeight="1"/>
    <row r="27909" ht="25" customHeight="1"/>
    <row r="27910" ht="25" customHeight="1"/>
    <row r="27911" ht="25" customHeight="1"/>
    <row r="27912" ht="25" customHeight="1"/>
    <row r="27913" ht="25" customHeight="1"/>
    <row r="27914" ht="25" customHeight="1"/>
    <row r="27915" ht="25" customHeight="1"/>
    <row r="27916" ht="25" customHeight="1"/>
    <row r="27917" ht="25" customHeight="1"/>
    <row r="27918" ht="25" customHeight="1"/>
    <row r="27919" ht="25" customHeight="1"/>
    <row r="27920" ht="25" customHeight="1"/>
    <row r="27921" ht="25" customHeight="1"/>
    <row r="27922" ht="25" customHeight="1"/>
    <row r="27923" ht="25" customHeight="1"/>
    <row r="27924" ht="25" customHeight="1"/>
    <row r="27925" ht="25" customHeight="1"/>
    <row r="27926" ht="25" customHeight="1"/>
    <row r="27927" ht="25" customHeight="1"/>
    <row r="27928" ht="25" customHeight="1"/>
    <row r="27929" ht="25" customHeight="1"/>
    <row r="27930" ht="25" customHeight="1"/>
    <row r="27931" ht="25" customHeight="1"/>
    <row r="27932" ht="25" customHeight="1"/>
    <row r="27933" ht="25" customHeight="1"/>
    <row r="27934" ht="25" customHeight="1"/>
    <row r="27935" ht="25" customHeight="1"/>
    <row r="27936" ht="25" customHeight="1"/>
    <row r="27937" ht="25" customHeight="1"/>
    <row r="27938" ht="25" customHeight="1"/>
    <row r="27939" ht="25" customHeight="1"/>
    <row r="27940" ht="25" customHeight="1"/>
    <row r="27941" ht="25" customHeight="1"/>
    <row r="27942" ht="25" customHeight="1"/>
    <row r="27943" ht="25" customHeight="1"/>
    <row r="27944" ht="25" customHeight="1"/>
    <row r="27945" ht="25" customHeight="1"/>
    <row r="27946" ht="25" customHeight="1"/>
    <row r="27947" ht="25" customHeight="1"/>
    <row r="27948" ht="25" customHeight="1"/>
    <row r="27949" ht="25" customHeight="1"/>
    <row r="27950" ht="25" customHeight="1"/>
    <row r="27951" ht="25" customHeight="1"/>
    <row r="27952" ht="25" customHeight="1"/>
    <row r="27953" ht="25" customHeight="1"/>
    <row r="27954" ht="25" customHeight="1"/>
    <row r="27955" ht="25" customHeight="1"/>
    <row r="27956" ht="25" customHeight="1"/>
    <row r="27957" ht="25" customHeight="1"/>
    <row r="27958" ht="25" customHeight="1"/>
    <row r="27959" ht="25" customHeight="1"/>
    <row r="27960" ht="25" customHeight="1"/>
    <row r="27961" ht="25" customHeight="1"/>
    <row r="27962" ht="25" customHeight="1"/>
    <row r="27963" ht="25" customHeight="1"/>
    <row r="27964" ht="25" customHeight="1"/>
    <row r="27965" ht="25" customHeight="1"/>
    <row r="27966" ht="25" customHeight="1"/>
    <row r="27967" ht="25" customHeight="1"/>
    <row r="27968" ht="25" customHeight="1"/>
    <row r="27969" ht="25" customHeight="1"/>
    <row r="27970" ht="25" customHeight="1"/>
    <row r="27971" ht="25" customHeight="1"/>
    <row r="27972" ht="25" customHeight="1"/>
    <row r="27973" ht="25" customHeight="1"/>
    <row r="27974" ht="25" customHeight="1"/>
    <row r="27975" ht="25" customHeight="1"/>
    <row r="27976" ht="25" customHeight="1"/>
    <row r="27977" ht="25" customHeight="1"/>
    <row r="27978" ht="25" customHeight="1"/>
    <row r="27979" ht="25" customHeight="1"/>
    <row r="27980" ht="25" customHeight="1"/>
    <row r="27981" ht="25" customHeight="1"/>
    <row r="27982" ht="25" customHeight="1"/>
    <row r="27983" ht="25" customHeight="1"/>
    <row r="27984" ht="25" customHeight="1"/>
    <row r="27985" ht="25" customHeight="1"/>
    <row r="27986" ht="25" customHeight="1"/>
    <row r="27987" ht="25" customHeight="1"/>
    <row r="27988" ht="25" customHeight="1"/>
    <row r="27989" ht="25" customHeight="1"/>
    <row r="27990" ht="25" customHeight="1"/>
    <row r="27991" ht="25" customHeight="1"/>
    <row r="27992" ht="25" customHeight="1"/>
    <row r="27993" ht="25" customHeight="1"/>
    <row r="27994" ht="25" customHeight="1"/>
    <row r="27995" ht="25" customHeight="1"/>
    <row r="27996" ht="25" customHeight="1"/>
    <row r="27997" ht="25" customHeight="1"/>
    <row r="27998" ht="25" customHeight="1"/>
    <row r="27999" ht="25" customHeight="1"/>
    <row r="28000" ht="25" customHeight="1"/>
    <row r="28001" ht="25" customHeight="1"/>
    <row r="28002" ht="25" customHeight="1"/>
    <row r="28003" ht="25" customHeight="1"/>
    <row r="28004" ht="25" customHeight="1"/>
    <row r="28005" ht="25" customHeight="1"/>
    <row r="28006" ht="25" customHeight="1"/>
    <row r="28007" ht="25" customHeight="1"/>
    <row r="28008" ht="25" customHeight="1"/>
    <row r="28009" ht="25" customHeight="1"/>
    <row r="28010" ht="25" customHeight="1"/>
    <row r="28011" ht="25" customHeight="1"/>
    <row r="28012" ht="25" customHeight="1"/>
    <row r="28013" ht="25" customHeight="1"/>
    <row r="28014" ht="25" customHeight="1"/>
    <row r="28015" ht="25" customHeight="1"/>
    <row r="28016" ht="25" customHeight="1"/>
    <row r="28017" ht="25" customHeight="1"/>
    <row r="28018" ht="25" customHeight="1"/>
    <row r="28019" ht="25" customHeight="1"/>
    <row r="28020" ht="25" customHeight="1"/>
    <row r="28021" ht="25" customHeight="1"/>
    <row r="28022" ht="25" customHeight="1"/>
    <row r="28023" ht="25" customHeight="1"/>
    <row r="28024" ht="25" customHeight="1"/>
    <row r="28025" ht="25" customHeight="1"/>
    <row r="28026" ht="25" customHeight="1"/>
    <row r="28027" ht="25" customHeight="1"/>
    <row r="28028" ht="25" customHeight="1"/>
    <row r="28029" ht="25" customHeight="1"/>
    <row r="28030" ht="25" customHeight="1"/>
    <row r="28031" ht="25" customHeight="1"/>
    <row r="28032" ht="25" customHeight="1"/>
    <row r="28033" ht="25" customHeight="1"/>
    <row r="28034" ht="25" customHeight="1"/>
    <row r="28035" ht="25" customHeight="1"/>
    <row r="28036" ht="25" customHeight="1"/>
    <row r="28037" ht="25" customHeight="1"/>
    <row r="28038" ht="25" customHeight="1"/>
    <row r="28039" ht="25" customHeight="1"/>
    <row r="28040" ht="25" customHeight="1"/>
    <row r="28041" ht="25" customHeight="1"/>
    <row r="28042" ht="25" customHeight="1"/>
    <row r="28043" ht="25" customHeight="1"/>
    <row r="28044" ht="25" customHeight="1"/>
    <row r="28045" ht="25" customHeight="1"/>
    <row r="28046" ht="25" customHeight="1"/>
    <row r="28047" ht="25" customHeight="1"/>
    <row r="28048" ht="25" customHeight="1"/>
    <row r="28049" ht="25" customHeight="1"/>
    <row r="28050" ht="25" customHeight="1"/>
    <row r="28051" ht="25" customHeight="1"/>
    <row r="28052" ht="25" customHeight="1"/>
    <row r="28053" ht="25" customHeight="1"/>
    <row r="28054" ht="25" customHeight="1"/>
    <row r="28055" ht="25" customHeight="1"/>
    <row r="28056" ht="25" customHeight="1"/>
    <row r="28057" ht="25" customHeight="1"/>
    <row r="28058" ht="25" customHeight="1"/>
    <row r="28059" ht="25" customHeight="1"/>
    <row r="28060" ht="25" customHeight="1"/>
    <row r="28061" ht="25" customHeight="1"/>
    <row r="28062" ht="25" customHeight="1"/>
    <row r="28063" ht="25" customHeight="1"/>
    <row r="28064" ht="25" customHeight="1"/>
    <row r="28065" ht="25" customHeight="1"/>
    <row r="28066" ht="25" customHeight="1"/>
    <row r="28067" ht="25" customHeight="1"/>
    <row r="28068" ht="25" customHeight="1"/>
    <row r="28069" ht="25" customHeight="1"/>
    <row r="28070" ht="25" customHeight="1"/>
    <row r="28071" ht="25" customHeight="1"/>
    <row r="28072" ht="25" customHeight="1"/>
    <row r="28073" ht="25" customHeight="1"/>
    <row r="28074" ht="25" customHeight="1"/>
    <row r="28075" ht="25" customHeight="1"/>
    <row r="28076" ht="25" customHeight="1"/>
    <row r="28077" ht="25" customHeight="1"/>
    <row r="28078" ht="25" customHeight="1"/>
    <row r="28079" ht="25" customHeight="1"/>
    <row r="28080" ht="25" customHeight="1"/>
    <row r="28081" ht="25" customHeight="1"/>
    <row r="28082" ht="25" customHeight="1"/>
    <row r="28083" ht="25" customHeight="1"/>
    <row r="28084" ht="25" customHeight="1"/>
    <row r="28085" ht="25" customHeight="1"/>
    <row r="28086" ht="25" customHeight="1"/>
    <row r="28087" ht="25" customHeight="1"/>
    <row r="28088" ht="25" customHeight="1"/>
    <row r="28089" ht="25" customHeight="1"/>
    <row r="28090" ht="25" customHeight="1"/>
    <row r="28091" ht="25" customHeight="1"/>
    <row r="28092" ht="25" customHeight="1"/>
    <row r="28093" ht="25" customHeight="1"/>
    <row r="28094" ht="25" customHeight="1"/>
    <row r="28095" ht="25" customHeight="1"/>
    <row r="28096" ht="25" customHeight="1"/>
    <row r="28097" ht="25" customHeight="1"/>
    <row r="28098" ht="25" customHeight="1"/>
    <row r="28099" ht="25" customHeight="1"/>
    <row r="28100" ht="25" customHeight="1"/>
    <row r="28101" ht="25" customHeight="1"/>
    <row r="28102" ht="25" customHeight="1"/>
    <row r="28103" ht="25" customHeight="1"/>
    <row r="28104" ht="25" customHeight="1"/>
    <row r="28105" ht="25" customHeight="1"/>
    <row r="28106" ht="25" customHeight="1"/>
    <row r="28107" ht="25" customHeight="1"/>
    <row r="28108" ht="25" customHeight="1"/>
    <row r="28109" ht="25" customHeight="1"/>
    <row r="28110" ht="25" customHeight="1"/>
    <row r="28111" ht="25" customHeight="1"/>
    <row r="28112" ht="25" customHeight="1"/>
    <row r="28113" ht="25" customHeight="1"/>
    <row r="28114" ht="25" customHeight="1"/>
    <row r="28115" ht="25" customHeight="1"/>
    <row r="28116" ht="25" customHeight="1"/>
    <row r="28117" ht="25" customHeight="1"/>
    <row r="28118" ht="25" customHeight="1"/>
    <row r="28119" ht="25" customHeight="1"/>
    <row r="28120" ht="25" customHeight="1"/>
    <row r="28121" ht="25" customHeight="1"/>
    <row r="28122" ht="25" customHeight="1"/>
    <row r="28123" ht="25" customHeight="1"/>
    <row r="28124" ht="25" customHeight="1"/>
    <row r="28125" ht="25" customHeight="1"/>
    <row r="28126" ht="25" customHeight="1"/>
    <row r="28127" ht="25" customHeight="1"/>
    <row r="28128" ht="25" customHeight="1"/>
    <row r="28129" ht="25" customHeight="1"/>
    <row r="28130" ht="25" customHeight="1"/>
    <row r="28131" ht="25" customHeight="1"/>
    <row r="28132" ht="25" customHeight="1"/>
    <row r="28133" ht="25" customHeight="1"/>
    <row r="28134" ht="25" customHeight="1"/>
    <row r="28135" ht="25" customHeight="1"/>
    <row r="28136" ht="25" customHeight="1"/>
    <row r="28137" ht="25" customHeight="1"/>
    <row r="28138" ht="25" customHeight="1"/>
    <row r="28139" ht="25" customHeight="1"/>
    <row r="28140" ht="25" customHeight="1"/>
    <row r="28141" ht="25" customHeight="1"/>
    <row r="28142" ht="25" customHeight="1"/>
    <row r="28143" ht="25" customHeight="1"/>
    <row r="28144" ht="25" customHeight="1"/>
    <row r="28145" ht="25" customHeight="1"/>
    <row r="28146" ht="25" customHeight="1"/>
    <row r="28147" ht="25" customHeight="1"/>
    <row r="28148" ht="25" customHeight="1"/>
    <row r="28149" ht="25" customHeight="1"/>
    <row r="28150" ht="25" customHeight="1"/>
    <row r="28151" ht="25" customHeight="1"/>
    <row r="28152" ht="25" customHeight="1"/>
    <row r="28153" ht="25" customHeight="1"/>
    <row r="28154" ht="25" customHeight="1"/>
    <row r="28155" ht="25" customHeight="1"/>
    <row r="28156" ht="25" customHeight="1"/>
    <row r="28157" ht="25" customHeight="1"/>
    <row r="28158" ht="25" customHeight="1"/>
    <row r="28159" ht="25" customHeight="1"/>
    <row r="28160" ht="25" customHeight="1"/>
    <row r="28161" ht="25" customHeight="1"/>
    <row r="28162" ht="25" customHeight="1"/>
    <row r="28163" ht="25" customHeight="1"/>
    <row r="28164" ht="25" customHeight="1"/>
    <row r="28165" ht="25" customHeight="1"/>
    <row r="28166" ht="25" customHeight="1"/>
    <row r="28167" ht="25" customHeight="1"/>
    <row r="28168" ht="25" customHeight="1"/>
    <row r="28169" ht="25" customHeight="1"/>
    <row r="28170" ht="25" customHeight="1"/>
    <row r="28171" ht="25" customHeight="1"/>
    <row r="28172" ht="25" customHeight="1"/>
    <row r="28173" ht="25" customHeight="1"/>
    <row r="28174" ht="25" customHeight="1"/>
    <row r="28175" ht="25" customHeight="1"/>
    <row r="28176" ht="25" customHeight="1"/>
    <row r="28177" ht="25" customHeight="1"/>
    <row r="28178" ht="25" customHeight="1"/>
    <row r="28179" ht="25" customHeight="1"/>
    <row r="28180" ht="25" customHeight="1"/>
    <row r="28181" ht="25" customHeight="1"/>
    <row r="28182" ht="25" customHeight="1"/>
    <row r="28183" ht="25" customHeight="1"/>
    <row r="28184" ht="25" customHeight="1"/>
    <row r="28185" ht="25" customHeight="1"/>
    <row r="28186" ht="25" customHeight="1"/>
    <row r="28187" ht="25" customHeight="1"/>
    <row r="28188" ht="25" customHeight="1"/>
    <row r="28189" ht="25" customHeight="1"/>
    <row r="28190" ht="25" customHeight="1"/>
    <row r="28191" ht="25" customHeight="1"/>
    <row r="28192" ht="25" customHeight="1"/>
    <row r="28193" ht="25" customHeight="1"/>
    <row r="28194" ht="25" customHeight="1"/>
    <row r="28195" ht="25" customHeight="1"/>
    <row r="28196" ht="25" customHeight="1"/>
    <row r="28197" ht="25" customHeight="1"/>
    <row r="28198" ht="25" customHeight="1"/>
    <row r="28199" ht="25" customHeight="1"/>
    <row r="28200" ht="25" customHeight="1"/>
    <row r="28201" ht="25" customHeight="1"/>
    <row r="28202" ht="25" customHeight="1"/>
    <row r="28203" ht="25" customHeight="1"/>
    <row r="28204" ht="25" customHeight="1"/>
    <row r="28205" ht="25" customHeight="1"/>
    <row r="28206" ht="25" customHeight="1"/>
    <row r="28207" ht="25" customHeight="1"/>
    <row r="28208" ht="25" customHeight="1"/>
    <row r="28209" ht="25" customHeight="1"/>
    <row r="28210" ht="25" customHeight="1"/>
    <row r="28211" ht="25" customHeight="1"/>
    <row r="28212" ht="25" customHeight="1"/>
    <row r="28213" ht="25" customHeight="1"/>
    <row r="28214" ht="25" customHeight="1"/>
    <row r="28215" ht="25" customHeight="1"/>
    <row r="28216" ht="25" customHeight="1"/>
    <row r="28217" ht="25" customHeight="1"/>
    <row r="28218" ht="25" customHeight="1"/>
    <row r="28219" ht="25" customHeight="1"/>
    <row r="28220" ht="25" customHeight="1"/>
    <row r="28221" ht="25" customHeight="1"/>
    <row r="28222" ht="25" customHeight="1"/>
    <row r="28223" ht="25" customHeight="1"/>
    <row r="28224" ht="25" customHeight="1"/>
    <row r="28225" ht="25" customHeight="1"/>
    <row r="28226" ht="25" customHeight="1"/>
    <row r="28227" ht="25" customHeight="1"/>
    <row r="28228" ht="25" customHeight="1"/>
    <row r="28229" ht="25" customHeight="1"/>
    <row r="28230" ht="25" customHeight="1"/>
    <row r="28231" ht="25" customHeight="1"/>
    <row r="28232" ht="25" customHeight="1"/>
    <row r="28233" ht="25" customHeight="1"/>
    <row r="28234" ht="25" customHeight="1"/>
    <row r="28235" ht="25" customHeight="1"/>
    <row r="28236" ht="25" customHeight="1"/>
    <row r="28237" ht="25" customHeight="1"/>
    <row r="28238" ht="25" customHeight="1"/>
    <row r="28239" ht="25" customHeight="1"/>
    <row r="28240" ht="25" customHeight="1"/>
    <row r="28241" ht="25" customHeight="1"/>
    <row r="28242" ht="25" customHeight="1"/>
    <row r="28243" ht="25" customHeight="1"/>
    <row r="28244" ht="25" customHeight="1"/>
    <row r="28245" ht="25" customHeight="1"/>
    <row r="28246" ht="25" customHeight="1"/>
    <row r="28247" ht="25" customHeight="1"/>
    <row r="28248" ht="25" customHeight="1"/>
    <row r="28249" ht="25" customHeight="1"/>
    <row r="28250" ht="25" customHeight="1"/>
    <row r="28251" ht="25" customHeight="1"/>
    <row r="28252" ht="25" customHeight="1"/>
    <row r="28253" ht="25" customHeight="1"/>
    <row r="28254" ht="25" customHeight="1"/>
    <row r="28255" ht="25" customHeight="1"/>
    <row r="28256" ht="25" customHeight="1"/>
    <row r="28257" ht="25" customHeight="1"/>
    <row r="28258" ht="25" customHeight="1"/>
    <row r="28259" ht="25" customHeight="1"/>
    <row r="28260" ht="25" customHeight="1"/>
    <row r="28261" ht="25" customHeight="1"/>
    <row r="28262" ht="25" customHeight="1"/>
    <row r="28263" ht="25" customHeight="1"/>
    <row r="28264" ht="25" customHeight="1"/>
    <row r="28265" ht="25" customHeight="1"/>
    <row r="28266" ht="25" customHeight="1"/>
    <row r="28267" ht="25" customHeight="1"/>
    <row r="28268" ht="25" customHeight="1"/>
    <row r="28269" ht="25" customHeight="1"/>
    <row r="28270" ht="25" customHeight="1"/>
    <row r="28271" ht="25" customHeight="1"/>
    <row r="28272" ht="25" customHeight="1"/>
    <row r="28273" ht="25" customHeight="1"/>
    <row r="28274" ht="25" customHeight="1"/>
    <row r="28275" ht="25" customHeight="1"/>
    <row r="28276" ht="25" customHeight="1"/>
    <row r="28277" ht="25" customHeight="1"/>
    <row r="28278" ht="25" customHeight="1"/>
    <row r="28279" ht="25" customHeight="1"/>
    <row r="28280" ht="25" customHeight="1"/>
    <row r="28281" ht="25" customHeight="1"/>
    <row r="28282" ht="25" customHeight="1"/>
    <row r="28283" ht="25" customHeight="1"/>
    <row r="28284" ht="25" customHeight="1"/>
    <row r="28285" ht="25" customHeight="1"/>
    <row r="28286" ht="25" customHeight="1"/>
    <row r="28287" ht="25" customHeight="1"/>
    <row r="28288" ht="25" customHeight="1"/>
    <row r="28289" ht="25" customHeight="1"/>
    <row r="28290" ht="25" customHeight="1"/>
    <row r="28291" ht="25" customHeight="1"/>
    <row r="28292" ht="25" customHeight="1"/>
    <row r="28293" ht="25" customHeight="1"/>
    <row r="28294" ht="25" customHeight="1"/>
    <row r="28295" ht="25" customHeight="1"/>
    <row r="28296" ht="25" customHeight="1"/>
    <row r="28297" ht="25" customHeight="1"/>
    <row r="28298" ht="25" customHeight="1"/>
    <row r="28299" ht="25" customHeight="1"/>
    <row r="28300" ht="25" customHeight="1"/>
    <row r="28301" ht="25" customHeight="1"/>
    <row r="28302" ht="25" customHeight="1"/>
    <row r="28303" ht="25" customHeight="1"/>
    <row r="28304" ht="25" customHeight="1"/>
    <row r="28305" ht="25" customHeight="1"/>
    <row r="28306" ht="25" customHeight="1"/>
    <row r="28307" ht="25" customHeight="1"/>
    <row r="28308" ht="25" customHeight="1"/>
    <row r="28309" ht="25" customHeight="1"/>
    <row r="28310" ht="25" customHeight="1"/>
    <row r="28311" ht="25" customHeight="1"/>
    <row r="28312" ht="25" customHeight="1"/>
    <row r="28313" ht="25" customHeight="1"/>
    <row r="28314" ht="25" customHeight="1"/>
    <row r="28315" ht="25" customHeight="1"/>
    <row r="28316" ht="25" customHeight="1"/>
    <row r="28317" ht="25" customHeight="1"/>
    <row r="28318" ht="25" customHeight="1"/>
    <row r="28319" ht="25" customHeight="1"/>
    <row r="28320" ht="25" customHeight="1"/>
    <row r="28321" ht="25" customHeight="1"/>
    <row r="28322" ht="25" customHeight="1"/>
    <row r="28323" ht="25" customHeight="1"/>
    <row r="28324" ht="25" customHeight="1"/>
    <row r="28325" ht="25" customHeight="1"/>
    <row r="28326" ht="25" customHeight="1"/>
    <row r="28327" ht="25" customHeight="1"/>
    <row r="28328" ht="25" customHeight="1"/>
    <row r="28329" ht="25" customHeight="1"/>
    <row r="28330" ht="25" customHeight="1"/>
    <row r="28331" ht="25" customHeight="1"/>
    <row r="28332" ht="25" customHeight="1"/>
    <row r="28333" ht="25" customHeight="1"/>
    <row r="28334" ht="25" customHeight="1"/>
    <row r="28335" ht="25" customHeight="1"/>
    <row r="28336" ht="25" customHeight="1"/>
    <row r="28337" ht="25" customHeight="1"/>
    <row r="28338" ht="25" customHeight="1"/>
    <row r="28339" ht="25" customHeight="1"/>
    <row r="28340" ht="25" customHeight="1"/>
    <row r="28341" ht="25" customHeight="1"/>
    <row r="28342" ht="25" customHeight="1"/>
    <row r="28343" ht="25" customHeight="1"/>
    <row r="28344" ht="25" customHeight="1"/>
    <row r="28345" ht="25" customHeight="1"/>
    <row r="28346" ht="25" customHeight="1"/>
    <row r="28347" ht="25" customHeight="1"/>
    <row r="28348" ht="25" customHeight="1"/>
    <row r="28349" ht="25" customHeight="1"/>
    <row r="28350" ht="25" customHeight="1"/>
    <row r="28351" ht="25" customHeight="1"/>
    <row r="28352" ht="25" customHeight="1"/>
    <row r="28353" ht="25" customHeight="1"/>
    <row r="28354" ht="25" customHeight="1"/>
    <row r="28355" ht="25" customHeight="1"/>
    <row r="28356" ht="25" customHeight="1"/>
    <row r="28357" ht="25" customHeight="1"/>
    <row r="28358" ht="25" customHeight="1"/>
    <row r="28359" ht="25" customHeight="1"/>
    <row r="28360" ht="25" customHeight="1"/>
    <row r="28361" ht="25" customHeight="1"/>
    <row r="28362" ht="25" customHeight="1"/>
    <row r="28363" ht="25" customHeight="1"/>
    <row r="28364" ht="25" customHeight="1"/>
    <row r="28365" ht="25" customHeight="1"/>
    <row r="28366" ht="25" customHeight="1"/>
    <row r="28367" ht="25" customHeight="1"/>
    <row r="28368" ht="25" customHeight="1"/>
    <row r="28369" ht="25" customHeight="1"/>
    <row r="28370" ht="25" customHeight="1"/>
    <row r="28371" ht="25" customHeight="1"/>
    <row r="28372" ht="25" customHeight="1"/>
    <row r="28373" ht="25" customHeight="1"/>
    <row r="28374" ht="25" customHeight="1"/>
    <row r="28375" ht="25" customHeight="1"/>
    <row r="28376" ht="25" customHeight="1"/>
    <row r="28377" ht="25" customHeight="1"/>
    <row r="28378" ht="25" customHeight="1"/>
    <row r="28379" ht="25" customHeight="1"/>
    <row r="28380" ht="25" customHeight="1"/>
    <row r="28381" ht="25" customHeight="1"/>
    <row r="28382" ht="25" customHeight="1"/>
    <row r="28383" ht="25" customHeight="1"/>
    <row r="28384" ht="25" customHeight="1"/>
    <row r="28385" ht="25" customHeight="1"/>
    <row r="28386" ht="25" customHeight="1"/>
    <row r="28387" ht="25" customHeight="1"/>
    <row r="28388" ht="25" customHeight="1"/>
    <row r="28389" ht="25" customHeight="1"/>
    <row r="28390" ht="25" customHeight="1"/>
    <row r="28391" ht="25" customHeight="1"/>
    <row r="28392" ht="25" customHeight="1"/>
    <row r="28393" ht="25" customHeight="1"/>
    <row r="28394" ht="25" customHeight="1"/>
    <row r="28395" ht="25" customHeight="1"/>
    <row r="28396" ht="25" customHeight="1"/>
    <row r="28397" ht="25" customHeight="1"/>
    <row r="28398" ht="25" customHeight="1"/>
    <row r="28399" ht="25" customHeight="1"/>
    <row r="28400" ht="25" customHeight="1"/>
    <row r="28401" ht="25" customHeight="1"/>
    <row r="28402" ht="25" customHeight="1"/>
    <row r="28403" ht="25" customHeight="1"/>
    <row r="28404" ht="25" customHeight="1"/>
    <row r="28405" ht="25" customHeight="1"/>
    <row r="28406" ht="25" customHeight="1"/>
    <row r="28407" ht="25" customHeight="1"/>
    <row r="28408" ht="25" customHeight="1"/>
    <row r="28409" ht="25" customHeight="1"/>
    <row r="28410" ht="25" customHeight="1"/>
    <row r="28411" ht="25" customHeight="1"/>
    <row r="28412" ht="25" customHeight="1"/>
    <row r="28413" ht="25" customHeight="1"/>
    <row r="28414" ht="25" customHeight="1"/>
    <row r="28415" ht="25" customHeight="1"/>
    <row r="28416" ht="25" customHeight="1"/>
    <row r="28417" ht="25" customHeight="1"/>
    <row r="28418" ht="25" customHeight="1"/>
    <row r="28419" ht="25" customHeight="1"/>
    <row r="28420" ht="25" customHeight="1"/>
    <row r="28421" ht="25" customHeight="1"/>
    <row r="28422" ht="25" customHeight="1"/>
    <row r="28423" ht="25" customHeight="1"/>
    <row r="28424" ht="25" customHeight="1"/>
    <row r="28425" ht="25" customHeight="1"/>
    <row r="28426" ht="25" customHeight="1"/>
    <row r="28427" ht="25" customHeight="1"/>
    <row r="28428" ht="25" customHeight="1"/>
    <row r="28429" ht="25" customHeight="1"/>
    <row r="28430" ht="25" customHeight="1"/>
    <row r="28431" ht="25" customHeight="1"/>
    <row r="28432" ht="25" customHeight="1"/>
    <row r="28433" ht="25" customHeight="1"/>
    <row r="28434" ht="25" customHeight="1"/>
    <row r="28435" ht="25" customHeight="1"/>
    <row r="28436" ht="25" customHeight="1"/>
    <row r="28437" ht="25" customHeight="1"/>
    <row r="28438" ht="25" customHeight="1"/>
    <row r="28439" ht="25" customHeight="1"/>
    <row r="28440" ht="25" customHeight="1"/>
    <row r="28441" ht="25" customHeight="1"/>
    <row r="28442" ht="25" customHeight="1"/>
    <row r="28443" ht="25" customHeight="1"/>
    <row r="28444" ht="25" customHeight="1"/>
    <row r="28445" ht="25" customHeight="1"/>
    <row r="28446" ht="25" customHeight="1"/>
    <row r="28447" ht="25" customHeight="1"/>
    <row r="28448" ht="25" customHeight="1"/>
    <row r="28449" ht="25" customHeight="1"/>
    <row r="28450" ht="25" customHeight="1"/>
    <row r="28451" ht="25" customHeight="1"/>
    <row r="28452" ht="25" customHeight="1"/>
    <row r="28453" ht="25" customHeight="1"/>
    <row r="28454" ht="25" customHeight="1"/>
    <row r="28455" ht="25" customHeight="1"/>
    <row r="28456" ht="25" customHeight="1"/>
    <row r="28457" ht="25" customHeight="1"/>
    <row r="28458" ht="25" customHeight="1"/>
    <row r="28459" ht="25" customHeight="1"/>
    <row r="28460" ht="25" customHeight="1"/>
    <row r="28461" ht="25" customHeight="1"/>
    <row r="28462" ht="25" customHeight="1"/>
    <row r="28463" ht="25" customHeight="1"/>
    <row r="28464" ht="25" customHeight="1"/>
    <row r="28465" ht="25" customHeight="1"/>
    <row r="28466" ht="25" customHeight="1"/>
    <row r="28467" ht="25" customHeight="1"/>
    <row r="28468" ht="25" customHeight="1"/>
    <row r="28469" ht="25" customHeight="1"/>
    <row r="28470" ht="25" customHeight="1"/>
    <row r="28471" ht="25" customHeight="1"/>
    <row r="28472" ht="25" customHeight="1"/>
    <row r="28473" ht="25" customHeight="1"/>
    <row r="28474" ht="25" customHeight="1"/>
    <row r="28475" ht="25" customHeight="1"/>
    <row r="28476" ht="25" customHeight="1"/>
    <row r="28477" ht="25" customHeight="1"/>
    <row r="28478" ht="25" customHeight="1"/>
    <row r="28479" ht="25" customHeight="1"/>
    <row r="28480" ht="25" customHeight="1"/>
    <row r="28481" ht="25" customHeight="1"/>
    <row r="28482" ht="25" customHeight="1"/>
    <row r="28483" ht="25" customHeight="1"/>
    <row r="28484" ht="25" customHeight="1"/>
    <row r="28485" ht="25" customHeight="1"/>
    <row r="28486" ht="25" customHeight="1"/>
    <row r="28487" ht="25" customHeight="1"/>
    <row r="28488" ht="25" customHeight="1"/>
    <row r="28489" ht="25" customHeight="1"/>
    <row r="28490" ht="25" customHeight="1"/>
    <row r="28491" ht="25" customHeight="1"/>
    <row r="28492" ht="25" customHeight="1"/>
    <row r="28493" ht="25" customHeight="1"/>
    <row r="28494" ht="25" customHeight="1"/>
    <row r="28495" ht="25" customHeight="1"/>
    <row r="28496" ht="25" customHeight="1"/>
    <row r="28497" ht="25" customHeight="1"/>
    <row r="28498" ht="25" customHeight="1"/>
    <row r="28499" ht="25" customHeight="1"/>
    <row r="28500" ht="25" customHeight="1"/>
    <row r="28501" ht="25" customHeight="1"/>
    <row r="28502" ht="25" customHeight="1"/>
    <row r="28503" ht="25" customHeight="1"/>
    <row r="28504" ht="25" customHeight="1"/>
    <row r="28505" ht="25" customHeight="1"/>
    <row r="28506" ht="25" customHeight="1"/>
    <row r="28507" ht="25" customHeight="1"/>
    <row r="28508" ht="25" customHeight="1"/>
    <row r="28509" ht="25" customHeight="1"/>
    <row r="28510" ht="25" customHeight="1"/>
    <row r="28511" ht="25" customHeight="1"/>
    <row r="28512" ht="25" customHeight="1"/>
    <row r="28513" ht="25" customHeight="1"/>
    <row r="28514" ht="25" customHeight="1"/>
    <row r="28515" ht="25" customHeight="1"/>
    <row r="28516" ht="25" customHeight="1"/>
    <row r="28517" ht="25" customHeight="1"/>
    <row r="28518" ht="25" customHeight="1"/>
    <row r="28519" ht="25" customHeight="1"/>
    <row r="28520" ht="25" customHeight="1"/>
    <row r="28521" ht="25" customHeight="1"/>
    <row r="28522" ht="25" customHeight="1"/>
    <row r="28523" ht="25" customHeight="1"/>
    <row r="28524" ht="25" customHeight="1"/>
    <row r="28525" ht="25" customHeight="1"/>
    <row r="28526" ht="25" customHeight="1"/>
    <row r="28527" ht="25" customHeight="1"/>
    <row r="28528" ht="25" customHeight="1"/>
    <row r="28529" ht="25" customHeight="1"/>
    <row r="28530" ht="25" customHeight="1"/>
    <row r="28531" ht="25" customHeight="1"/>
    <row r="28532" ht="25" customHeight="1"/>
    <row r="28533" ht="25" customHeight="1"/>
    <row r="28534" ht="25" customHeight="1"/>
    <row r="28535" ht="25" customHeight="1"/>
    <row r="28536" ht="25" customHeight="1"/>
    <row r="28537" ht="25" customHeight="1"/>
    <row r="28538" ht="25" customHeight="1"/>
    <row r="28539" ht="25" customHeight="1"/>
    <row r="28540" ht="25" customHeight="1"/>
    <row r="28541" ht="25" customHeight="1"/>
    <row r="28542" ht="25" customHeight="1"/>
    <row r="28543" ht="25" customHeight="1"/>
    <row r="28544" ht="25" customHeight="1"/>
    <row r="28545" ht="25" customHeight="1"/>
    <row r="28546" ht="25" customHeight="1"/>
    <row r="28547" ht="25" customHeight="1"/>
    <row r="28548" ht="25" customHeight="1"/>
    <row r="28549" ht="25" customHeight="1"/>
    <row r="28550" ht="25" customHeight="1"/>
    <row r="28551" ht="25" customHeight="1"/>
    <row r="28552" ht="25" customHeight="1"/>
    <row r="28553" ht="25" customHeight="1"/>
    <row r="28554" ht="25" customHeight="1"/>
    <row r="28555" ht="25" customHeight="1"/>
    <row r="28556" ht="25" customHeight="1"/>
    <row r="28557" ht="25" customHeight="1"/>
    <row r="28558" ht="25" customHeight="1"/>
    <row r="28559" ht="25" customHeight="1"/>
    <row r="28560" ht="25" customHeight="1"/>
    <row r="28561" ht="25" customHeight="1"/>
    <row r="28562" ht="25" customHeight="1"/>
    <row r="28563" ht="25" customHeight="1"/>
    <row r="28564" ht="25" customHeight="1"/>
    <row r="28565" ht="25" customHeight="1"/>
    <row r="28566" ht="25" customHeight="1"/>
    <row r="28567" ht="25" customHeight="1"/>
    <row r="28568" ht="25" customHeight="1"/>
    <row r="28569" ht="25" customHeight="1"/>
    <row r="28570" ht="25" customHeight="1"/>
    <row r="28571" ht="25" customHeight="1"/>
    <row r="28572" ht="25" customHeight="1"/>
    <row r="28573" ht="25" customHeight="1"/>
    <row r="28574" ht="25" customHeight="1"/>
    <row r="28575" ht="25" customHeight="1"/>
    <row r="28576" ht="25" customHeight="1"/>
    <row r="28577" ht="25" customHeight="1"/>
    <row r="28578" ht="25" customHeight="1"/>
    <row r="28579" ht="25" customHeight="1"/>
    <row r="28580" ht="25" customHeight="1"/>
    <row r="28581" ht="25" customHeight="1"/>
    <row r="28582" ht="25" customHeight="1"/>
    <row r="28583" ht="25" customHeight="1"/>
    <row r="28584" ht="25" customHeight="1"/>
    <row r="28585" ht="25" customHeight="1"/>
    <row r="28586" ht="25" customHeight="1"/>
    <row r="28587" ht="25" customHeight="1"/>
    <row r="28588" ht="25" customHeight="1"/>
    <row r="28589" ht="25" customHeight="1"/>
    <row r="28590" ht="25" customHeight="1"/>
    <row r="28591" ht="25" customHeight="1"/>
    <row r="28592" ht="25" customHeight="1"/>
    <row r="28593" ht="25" customHeight="1"/>
    <row r="28594" ht="25" customHeight="1"/>
    <row r="28595" ht="25" customHeight="1"/>
    <row r="28596" ht="25" customHeight="1"/>
    <row r="28597" ht="25" customHeight="1"/>
    <row r="28598" ht="25" customHeight="1"/>
    <row r="28599" ht="25" customHeight="1"/>
    <row r="28600" ht="25" customHeight="1"/>
    <row r="28601" ht="25" customHeight="1"/>
    <row r="28602" ht="25" customHeight="1"/>
    <row r="28603" ht="25" customHeight="1"/>
    <row r="28604" ht="25" customHeight="1"/>
    <row r="28605" ht="25" customHeight="1"/>
    <row r="28606" ht="25" customHeight="1"/>
    <row r="28607" ht="25" customHeight="1"/>
    <row r="28608" ht="25" customHeight="1"/>
    <row r="28609" ht="25" customHeight="1"/>
    <row r="28610" ht="25" customHeight="1"/>
    <row r="28611" ht="25" customHeight="1"/>
    <row r="28612" ht="25" customHeight="1"/>
    <row r="28613" ht="25" customHeight="1"/>
    <row r="28614" ht="25" customHeight="1"/>
    <row r="28615" ht="25" customHeight="1"/>
    <row r="28616" ht="25" customHeight="1"/>
    <row r="28617" ht="25" customHeight="1"/>
    <row r="28618" ht="25" customHeight="1"/>
    <row r="28619" ht="25" customHeight="1"/>
    <row r="28620" ht="25" customHeight="1"/>
    <row r="28621" ht="25" customHeight="1"/>
    <row r="28622" ht="25" customHeight="1"/>
    <row r="28623" ht="25" customHeight="1"/>
    <row r="28624" ht="25" customHeight="1"/>
    <row r="28625" ht="25" customHeight="1"/>
    <row r="28626" ht="25" customHeight="1"/>
    <row r="28627" ht="25" customHeight="1"/>
    <row r="28628" ht="25" customHeight="1"/>
    <row r="28629" ht="25" customHeight="1"/>
    <row r="28630" ht="25" customHeight="1"/>
    <row r="28631" ht="25" customHeight="1"/>
    <row r="28632" ht="25" customHeight="1"/>
    <row r="28633" ht="25" customHeight="1"/>
    <row r="28634" ht="25" customHeight="1"/>
    <row r="28635" ht="25" customHeight="1"/>
    <row r="28636" ht="25" customHeight="1"/>
    <row r="28637" ht="25" customHeight="1"/>
    <row r="28638" ht="25" customHeight="1"/>
    <row r="28639" ht="25" customHeight="1"/>
    <row r="28640" ht="25" customHeight="1"/>
    <row r="28641" ht="25" customHeight="1"/>
    <row r="28642" ht="25" customHeight="1"/>
    <row r="28643" ht="25" customHeight="1"/>
    <row r="28644" ht="25" customHeight="1"/>
    <row r="28645" ht="25" customHeight="1"/>
    <row r="28646" ht="25" customHeight="1"/>
    <row r="28647" ht="25" customHeight="1"/>
    <row r="28648" ht="25" customHeight="1"/>
    <row r="28649" ht="25" customHeight="1"/>
    <row r="28650" ht="25" customHeight="1"/>
    <row r="28651" ht="25" customHeight="1"/>
    <row r="28652" ht="25" customHeight="1"/>
    <row r="28653" ht="25" customHeight="1"/>
    <row r="28654" ht="25" customHeight="1"/>
    <row r="28655" ht="25" customHeight="1"/>
    <row r="28656" ht="25" customHeight="1"/>
    <row r="28657" ht="25" customHeight="1"/>
    <row r="28658" ht="25" customHeight="1"/>
    <row r="28659" ht="25" customHeight="1"/>
    <row r="28660" ht="25" customHeight="1"/>
    <row r="28661" ht="25" customHeight="1"/>
    <row r="28662" ht="25" customHeight="1"/>
    <row r="28663" ht="25" customHeight="1"/>
    <row r="28664" ht="25" customHeight="1"/>
    <row r="28665" ht="25" customHeight="1"/>
    <row r="28666" ht="25" customHeight="1"/>
    <row r="28667" ht="25" customHeight="1"/>
    <row r="28668" ht="25" customHeight="1"/>
    <row r="28669" ht="25" customHeight="1"/>
    <row r="28670" ht="25" customHeight="1"/>
    <row r="28671" ht="25" customHeight="1"/>
    <row r="28672" ht="25" customHeight="1"/>
    <row r="28673" ht="25" customHeight="1"/>
    <row r="28674" ht="25" customHeight="1"/>
    <row r="28675" ht="25" customHeight="1"/>
    <row r="28676" ht="25" customHeight="1"/>
    <row r="28677" ht="25" customHeight="1"/>
    <row r="28678" ht="25" customHeight="1"/>
    <row r="28679" ht="25" customHeight="1"/>
    <row r="28680" ht="25" customHeight="1"/>
    <row r="28681" ht="25" customHeight="1"/>
    <row r="28682" ht="25" customHeight="1"/>
    <row r="28683" ht="25" customHeight="1"/>
    <row r="28684" ht="25" customHeight="1"/>
    <row r="28685" ht="25" customHeight="1"/>
    <row r="28686" ht="25" customHeight="1"/>
    <row r="28687" ht="25" customHeight="1"/>
    <row r="28688" ht="25" customHeight="1"/>
    <row r="28689" ht="25" customHeight="1"/>
    <row r="28690" ht="25" customHeight="1"/>
    <row r="28691" ht="25" customHeight="1"/>
    <row r="28692" ht="25" customHeight="1"/>
    <row r="28693" ht="25" customHeight="1"/>
    <row r="28694" ht="25" customHeight="1"/>
    <row r="28695" ht="25" customHeight="1"/>
    <row r="28696" ht="25" customHeight="1"/>
    <row r="28697" ht="25" customHeight="1"/>
    <row r="28698" ht="25" customHeight="1"/>
    <row r="28699" ht="25" customHeight="1"/>
    <row r="28700" ht="25" customHeight="1"/>
    <row r="28701" ht="25" customHeight="1"/>
    <row r="28702" ht="25" customHeight="1"/>
    <row r="28703" ht="25" customHeight="1"/>
    <row r="28704" ht="25" customHeight="1"/>
    <row r="28705" ht="25" customHeight="1"/>
    <row r="28706" ht="25" customHeight="1"/>
    <row r="28707" ht="25" customHeight="1"/>
    <row r="28708" ht="25" customHeight="1"/>
    <row r="28709" ht="25" customHeight="1"/>
    <row r="28710" ht="25" customHeight="1"/>
    <row r="28711" ht="25" customHeight="1"/>
    <row r="28712" ht="25" customHeight="1"/>
    <row r="28713" ht="25" customHeight="1"/>
    <row r="28714" ht="25" customHeight="1"/>
    <row r="28715" ht="25" customHeight="1"/>
    <row r="28716" ht="25" customHeight="1"/>
    <row r="28717" ht="25" customHeight="1"/>
    <row r="28718" ht="25" customHeight="1"/>
    <row r="28719" ht="25" customHeight="1"/>
    <row r="28720" ht="25" customHeight="1"/>
    <row r="28721" ht="25" customHeight="1"/>
    <row r="28722" ht="25" customHeight="1"/>
    <row r="28723" ht="25" customHeight="1"/>
    <row r="28724" ht="25" customHeight="1"/>
    <row r="28725" ht="25" customHeight="1"/>
    <row r="28726" ht="25" customHeight="1"/>
    <row r="28727" ht="25" customHeight="1"/>
    <row r="28728" ht="25" customHeight="1"/>
    <row r="28729" ht="25" customHeight="1"/>
    <row r="28730" ht="25" customHeight="1"/>
    <row r="28731" ht="25" customHeight="1"/>
    <row r="28732" ht="25" customHeight="1"/>
    <row r="28733" ht="25" customHeight="1"/>
    <row r="28734" ht="25" customHeight="1"/>
    <row r="28735" ht="25" customHeight="1"/>
    <row r="28736" ht="25" customHeight="1"/>
    <row r="28737" ht="25" customHeight="1"/>
    <row r="28738" ht="25" customHeight="1"/>
    <row r="28739" ht="25" customHeight="1"/>
    <row r="28740" ht="25" customHeight="1"/>
    <row r="28741" ht="25" customHeight="1"/>
    <row r="28742" ht="25" customHeight="1"/>
    <row r="28743" ht="25" customHeight="1"/>
    <row r="28744" ht="25" customHeight="1"/>
    <row r="28745" ht="25" customHeight="1"/>
    <row r="28746" ht="25" customHeight="1"/>
    <row r="28747" ht="25" customHeight="1"/>
    <row r="28748" ht="25" customHeight="1"/>
    <row r="28749" ht="25" customHeight="1"/>
    <row r="28750" ht="25" customHeight="1"/>
    <row r="28751" ht="25" customHeight="1"/>
    <row r="28752" ht="25" customHeight="1"/>
    <row r="28753" ht="25" customHeight="1"/>
    <row r="28754" ht="25" customHeight="1"/>
    <row r="28755" ht="25" customHeight="1"/>
    <row r="28756" ht="25" customHeight="1"/>
    <row r="28757" ht="25" customHeight="1"/>
    <row r="28758" ht="25" customHeight="1"/>
    <row r="28759" ht="25" customHeight="1"/>
    <row r="28760" ht="25" customHeight="1"/>
    <row r="28761" ht="25" customHeight="1"/>
    <row r="28762" ht="25" customHeight="1"/>
    <row r="28763" ht="25" customHeight="1"/>
    <row r="28764" ht="25" customHeight="1"/>
    <row r="28765" ht="25" customHeight="1"/>
    <row r="28766" ht="25" customHeight="1"/>
    <row r="28767" ht="25" customHeight="1"/>
    <row r="28768" ht="25" customHeight="1"/>
    <row r="28769" ht="25" customHeight="1"/>
    <row r="28770" ht="25" customHeight="1"/>
    <row r="28771" ht="25" customHeight="1"/>
    <row r="28772" ht="25" customHeight="1"/>
    <row r="28773" ht="25" customHeight="1"/>
    <row r="28774" ht="25" customHeight="1"/>
    <row r="28775" ht="25" customHeight="1"/>
    <row r="28776" ht="25" customHeight="1"/>
    <row r="28777" ht="25" customHeight="1"/>
    <row r="28778" ht="25" customHeight="1"/>
    <row r="28779" ht="25" customHeight="1"/>
    <row r="28780" ht="25" customHeight="1"/>
    <row r="28781" ht="25" customHeight="1"/>
    <row r="28782" ht="25" customHeight="1"/>
    <row r="28783" ht="25" customHeight="1"/>
    <row r="28784" ht="25" customHeight="1"/>
    <row r="28785" ht="25" customHeight="1"/>
    <row r="28786" ht="25" customHeight="1"/>
    <row r="28787" ht="25" customHeight="1"/>
    <row r="28788" ht="25" customHeight="1"/>
    <row r="28789" ht="25" customHeight="1"/>
    <row r="28790" ht="25" customHeight="1"/>
    <row r="28791" ht="25" customHeight="1"/>
    <row r="28792" ht="25" customHeight="1"/>
    <row r="28793" ht="25" customHeight="1"/>
    <row r="28794" ht="25" customHeight="1"/>
    <row r="28795" ht="25" customHeight="1"/>
    <row r="28796" ht="25" customHeight="1"/>
    <row r="28797" ht="25" customHeight="1"/>
    <row r="28798" ht="25" customHeight="1"/>
    <row r="28799" ht="25" customHeight="1"/>
    <row r="28800" ht="25" customHeight="1"/>
    <row r="28801" ht="25" customHeight="1"/>
    <row r="28802" ht="25" customHeight="1"/>
    <row r="28803" ht="25" customHeight="1"/>
    <row r="28804" ht="25" customHeight="1"/>
    <row r="28805" ht="25" customHeight="1"/>
    <row r="28806" ht="25" customHeight="1"/>
    <row r="28807" ht="25" customHeight="1"/>
    <row r="28808" ht="25" customHeight="1"/>
    <row r="28809" ht="25" customHeight="1"/>
    <row r="28810" ht="25" customHeight="1"/>
    <row r="28811" ht="25" customHeight="1"/>
    <row r="28812" ht="25" customHeight="1"/>
    <row r="28813" ht="25" customHeight="1"/>
    <row r="28814" ht="25" customHeight="1"/>
    <row r="28815" ht="25" customHeight="1"/>
    <row r="28816" ht="25" customHeight="1"/>
    <row r="28817" ht="25" customHeight="1"/>
    <row r="28818" ht="25" customHeight="1"/>
    <row r="28819" ht="25" customHeight="1"/>
    <row r="28820" ht="25" customHeight="1"/>
    <row r="28821" ht="25" customHeight="1"/>
    <row r="28822" ht="25" customHeight="1"/>
    <row r="28823" ht="25" customHeight="1"/>
    <row r="28824" ht="25" customHeight="1"/>
    <row r="28825" ht="25" customHeight="1"/>
    <row r="28826" ht="25" customHeight="1"/>
    <row r="28827" ht="25" customHeight="1"/>
    <row r="28828" ht="25" customHeight="1"/>
    <row r="28829" ht="25" customHeight="1"/>
    <row r="28830" ht="25" customHeight="1"/>
    <row r="28831" ht="25" customHeight="1"/>
    <row r="28832" ht="25" customHeight="1"/>
    <row r="28833" ht="25" customHeight="1"/>
    <row r="28834" ht="25" customHeight="1"/>
    <row r="28835" ht="25" customHeight="1"/>
    <row r="28836" ht="25" customHeight="1"/>
    <row r="28837" ht="25" customHeight="1"/>
    <row r="28838" ht="25" customHeight="1"/>
    <row r="28839" ht="25" customHeight="1"/>
    <row r="28840" ht="25" customHeight="1"/>
    <row r="28841" ht="25" customHeight="1"/>
    <row r="28842" ht="25" customHeight="1"/>
    <row r="28843" ht="25" customHeight="1"/>
    <row r="28844" ht="25" customHeight="1"/>
    <row r="28845" ht="25" customHeight="1"/>
    <row r="28846" ht="25" customHeight="1"/>
    <row r="28847" ht="25" customHeight="1"/>
    <row r="28848" ht="25" customHeight="1"/>
    <row r="28849" ht="25" customHeight="1"/>
    <row r="28850" ht="25" customHeight="1"/>
    <row r="28851" ht="25" customHeight="1"/>
    <row r="28852" ht="25" customHeight="1"/>
    <row r="28853" ht="25" customHeight="1"/>
    <row r="28854" ht="25" customHeight="1"/>
    <row r="28855" ht="25" customHeight="1"/>
    <row r="28856" ht="25" customHeight="1"/>
    <row r="28857" ht="25" customHeight="1"/>
    <row r="28858" ht="25" customHeight="1"/>
    <row r="28859" ht="25" customHeight="1"/>
    <row r="28860" ht="25" customHeight="1"/>
    <row r="28861" ht="25" customHeight="1"/>
    <row r="28862" ht="25" customHeight="1"/>
    <row r="28863" ht="25" customHeight="1"/>
    <row r="28864" ht="25" customHeight="1"/>
    <row r="28865" ht="25" customHeight="1"/>
    <row r="28866" ht="25" customHeight="1"/>
    <row r="28867" ht="25" customHeight="1"/>
    <row r="28868" ht="25" customHeight="1"/>
    <row r="28869" ht="25" customHeight="1"/>
    <row r="28870" ht="25" customHeight="1"/>
    <row r="28871" ht="25" customHeight="1"/>
    <row r="28872" ht="25" customHeight="1"/>
    <row r="28873" ht="25" customHeight="1"/>
    <row r="28874" ht="25" customHeight="1"/>
    <row r="28875" ht="25" customHeight="1"/>
    <row r="28876" ht="25" customHeight="1"/>
    <row r="28877" ht="25" customHeight="1"/>
    <row r="28878" ht="25" customHeight="1"/>
    <row r="28879" ht="25" customHeight="1"/>
    <row r="28880" ht="25" customHeight="1"/>
    <row r="28881" ht="25" customHeight="1"/>
    <row r="28882" ht="25" customHeight="1"/>
    <row r="28883" ht="25" customHeight="1"/>
    <row r="28884" ht="25" customHeight="1"/>
    <row r="28885" ht="25" customHeight="1"/>
    <row r="28886" ht="25" customHeight="1"/>
    <row r="28887" ht="25" customHeight="1"/>
    <row r="28888" ht="25" customHeight="1"/>
    <row r="28889" ht="25" customHeight="1"/>
    <row r="28890" ht="25" customHeight="1"/>
    <row r="28891" ht="25" customHeight="1"/>
    <row r="28892" ht="25" customHeight="1"/>
    <row r="28893" ht="25" customHeight="1"/>
    <row r="28894" ht="25" customHeight="1"/>
    <row r="28895" ht="25" customHeight="1"/>
    <row r="28896" ht="25" customHeight="1"/>
    <row r="28897" ht="25" customHeight="1"/>
    <row r="28898" ht="25" customHeight="1"/>
    <row r="28899" ht="25" customHeight="1"/>
    <row r="28900" ht="25" customHeight="1"/>
    <row r="28901" ht="25" customHeight="1"/>
    <row r="28902" ht="25" customHeight="1"/>
    <row r="28903" ht="25" customHeight="1"/>
    <row r="28904" ht="25" customHeight="1"/>
    <row r="28905" ht="25" customHeight="1"/>
    <row r="28906" ht="25" customHeight="1"/>
    <row r="28907" ht="25" customHeight="1"/>
    <row r="28908" ht="25" customHeight="1"/>
    <row r="28909" ht="25" customHeight="1"/>
    <row r="28910" ht="25" customHeight="1"/>
    <row r="28911" ht="25" customHeight="1"/>
    <row r="28912" ht="25" customHeight="1"/>
    <row r="28913" ht="25" customHeight="1"/>
    <row r="28914" ht="25" customHeight="1"/>
    <row r="28915" ht="25" customHeight="1"/>
    <row r="28916" ht="25" customHeight="1"/>
    <row r="28917" ht="25" customHeight="1"/>
    <row r="28918" ht="25" customHeight="1"/>
    <row r="28919" ht="25" customHeight="1"/>
    <row r="28920" ht="25" customHeight="1"/>
    <row r="28921" ht="25" customHeight="1"/>
    <row r="28922" ht="25" customHeight="1"/>
    <row r="28923" ht="25" customHeight="1"/>
    <row r="28924" ht="25" customHeight="1"/>
    <row r="28925" ht="25" customHeight="1"/>
    <row r="28926" ht="25" customHeight="1"/>
    <row r="28927" ht="25" customHeight="1"/>
    <row r="28928" ht="25" customHeight="1"/>
    <row r="28929" ht="25" customHeight="1"/>
    <row r="28930" ht="25" customHeight="1"/>
    <row r="28931" ht="25" customHeight="1"/>
    <row r="28932" ht="25" customHeight="1"/>
    <row r="28933" ht="25" customHeight="1"/>
    <row r="28934" ht="25" customHeight="1"/>
    <row r="28935" ht="25" customHeight="1"/>
    <row r="28936" ht="25" customHeight="1"/>
    <row r="28937" ht="25" customHeight="1"/>
    <row r="28938" ht="25" customHeight="1"/>
    <row r="28939" ht="25" customHeight="1"/>
    <row r="28940" ht="25" customHeight="1"/>
    <row r="28941" ht="25" customHeight="1"/>
    <row r="28942" ht="25" customHeight="1"/>
    <row r="28943" ht="25" customHeight="1"/>
    <row r="28944" ht="25" customHeight="1"/>
    <row r="28945" ht="25" customHeight="1"/>
    <row r="28946" ht="25" customHeight="1"/>
    <row r="28947" ht="25" customHeight="1"/>
    <row r="28948" ht="25" customHeight="1"/>
    <row r="28949" ht="25" customHeight="1"/>
    <row r="28950" ht="25" customHeight="1"/>
    <row r="28951" ht="25" customHeight="1"/>
    <row r="28952" ht="25" customHeight="1"/>
    <row r="28953" ht="25" customHeight="1"/>
    <row r="28954" ht="25" customHeight="1"/>
    <row r="28955" ht="25" customHeight="1"/>
    <row r="28956" ht="25" customHeight="1"/>
    <row r="28957" ht="25" customHeight="1"/>
    <row r="28958" ht="25" customHeight="1"/>
    <row r="28959" ht="25" customHeight="1"/>
    <row r="28960" ht="25" customHeight="1"/>
    <row r="28961" ht="25" customHeight="1"/>
    <row r="28962" ht="25" customHeight="1"/>
    <row r="28963" ht="25" customHeight="1"/>
    <row r="28964" ht="25" customHeight="1"/>
    <row r="28965" ht="25" customHeight="1"/>
    <row r="28966" ht="25" customHeight="1"/>
    <row r="28967" ht="25" customHeight="1"/>
    <row r="28968" ht="25" customHeight="1"/>
    <row r="28969" ht="25" customHeight="1"/>
    <row r="28970" ht="25" customHeight="1"/>
    <row r="28971" ht="25" customHeight="1"/>
    <row r="28972" ht="25" customHeight="1"/>
    <row r="28973" ht="25" customHeight="1"/>
    <row r="28974" ht="25" customHeight="1"/>
    <row r="28975" ht="25" customHeight="1"/>
    <row r="28976" ht="25" customHeight="1"/>
    <row r="28977" ht="25" customHeight="1"/>
    <row r="28978" ht="25" customHeight="1"/>
    <row r="28979" ht="25" customHeight="1"/>
    <row r="28980" ht="25" customHeight="1"/>
    <row r="28981" ht="25" customHeight="1"/>
    <row r="28982" ht="25" customHeight="1"/>
    <row r="28983" ht="25" customHeight="1"/>
    <row r="28984" ht="25" customHeight="1"/>
    <row r="28985" ht="25" customHeight="1"/>
    <row r="28986" ht="25" customHeight="1"/>
    <row r="28987" ht="25" customHeight="1"/>
    <row r="28988" ht="25" customHeight="1"/>
    <row r="28989" ht="25" customHeight="1"/>
    <row r="28990" ht="25" customHeight="1"/>
    <row r="28991" ht="25" customHeight="1"/>
    <row r="28992" ht="25" customHeight="1"/>
    <row r="28993" ht="25" customHeight="1"/>
    <row r="28994" ht="25" customHeight="1"/>
    <row r="28995" ht="25" customHeight="1"/>
    <row r="28996" ht="25" customHeight="1"/>
    <row r="28997" ht="25" customHeight="1"/>
    <row r="28998" ht="25" customHeight="1"/>
    <row r="28999" ht="25" customHeight="1"/>
    <row r="29000" ht="25" customHeight="1"/>
    <row r="29001" ht="25" customHeight="1"/>
    <row r="29002" ht="25" customHeight="1"/>
    <row r="29003" ht="25" customHeight="1"/>
    <row r="29004" ht="25" customHeight="1"/>
    <row r="29005" ht="25" customHeight="1"/>
    <row r="29006" ht="25" customHeight="1"/>
    <row r="29007" ht="25" customHeight="1"/>
    <row r="29008" ht="25" customHeight="1"/>
    <row r="29009" ht="25" customHeight="1"/>
    <row r="29010" ht="25" customHeight="1"/>
    <row r="29011" ht="25" customHeight="1"/>
    <row r="29012" ht="25" customHeight="1"/>
    <row r="29013" ht="25" customHeight="1"/>
    <row r="29014" ht="25" customHeight="1"/>
    <row r="29015" ht="25" customHeight="1"/>
    <row r="29016" ht="25" customHeight="1"/>
    <row r="29017" ht="25" customHeight="1"/>
    <row r="29018" ht="25" customHeight="1"/>
    <row r="29019" ht="25" customHeight="1"/>
    <row r="29020" ht="25" customHeight="1"/>
    <row r="29021" ht="25" customHeight="1"/>
    <row r="29022" ht="25" customHeight="1"/>
    <row r="29023" ht="25" customHeight="1"/>
    <row r="29024" ht="25" customHeight="1"/>
    <row r="29025" ht="25" customHeight="1"/>
    <row r="29026" ht="25" customHeight="1"/>
    <row r="29027" ht="25" customHeight="1"/>
    <row r="29028" ht="25" customHeight="1"/>
    <row r="29029" ht="25" customHeight="1"/>
    <row r="29030" ht="25" customHeight="1"/>
    <row r="29031" ht="25" customHeight="1"/>
    <row r="29032" ht="25" customHeight="1"/>
    <row r="29033" ht="25" customHeight="1"/>
    <row r="29034" ht="25" customHeight="1"/>
    <row r="29035" ht="25" customHeight="1"/>
    <row r="29036" ht="25" customHeight="1"/>
    <row r="29037" ht="25" customHeight="1"/>
    <row r="29038" ht="25" customHeight="1"/>
    <row r="29039" ht="25" customHeight="1"/>
    <row r="29040" ht="25" customHeight="1"/>
    <row r="29041" ht="25" customHeight="1"/>
    <row r="29042" ht="25" customHeight="1"/>
    <row r="29043" ht="25" customHeight="1"/>
    <row r="29044" ht="25" customHeight="1"/>
    <row r="29045" ht="25" customHeight="1"/>
    <row r="29046" ht="25" customHeight="1"/>
    <row r="29047" ht="25" customHeight="1"/>
    <row r="29048" ht="25" customHeight="1"/>
    <row r="29049" ht="25" customHeight="1"/>
    <row r="29050" ht="25" customHeight="1"/>
    <row r="29051" ht="25" customHeight="1"/>
    <row r="29052" ht="25" customHeight="1"/>
    <row r="29053" ht="25" customHeight="1"/>
    <row r="29054" ht="25" customHeight="1"/>
    <row r="29055" ht="25" customHeight="1"/>
    <row r="29056" ht="25" customHeight="1"/>
    <row r="29057" ht="25" customHeight="1"/>
    <row r="29058" ht="25" customHeight="1"/>
    <row r="29059" ht="25" customHeight="1"/>
    <row r="29060" ht="25" customHeight="1"/>
    <row r="29061" ht="25" customHeight="1"/>
    <row r="29062" ht="25" customHeight="1"/>
    <row r="29063" ht="25" customHeight="1"/>
    <row r="29064" ht="25" customHeight="1"/>
    <row r="29065" ht="25" customHeight="1"/>
    <row r="29066" ht="25" customHeight="1"/>
    <row r="29067" ht="25" customHeight="1"/>
    <row r="29068" ht="25" customHeight="1"/>
    <row r="29069" ht="25" customHeight="1"/>
    <row r="29070" ht="25" customHeight="1"/>
    <row r="29071" ht="25" customHeight="1"/>
    <row r="29072" ht="25" customHeight="1"/>
    <row r="29073" ht="25" customHeight="1"/>
    <row r="29074" ht="25" customHeight="1"/>
    <row r="29075" ht="25" customHeight="1"/>
    <row r="29076" ht="25" customHeight="1"/>
    <row r="29077" ht="25" customHeight="1"/>
    <row r="29078" ht="25" customHeight="1"/>
    <row r="29079" ht="25" customHeight="1"/>
    <row r="29080" ht="25" customHeight="1"/>
    <row r="29081" ht="25" customHeight="1"/>
    <row r="29082" ht="25" customHeight="1"/>
    <row r="29083" ht="25" customHeight="1"/>
    <row r="29084" ht="25" customHeight="1"/>
    <row r="29085" ht="25" customHeight="1"/>
    <row r="29086" ht="25" customHeight="1"/>
    <row r="29087" ht="25" customHeight="1"/>
    <row r="29088" ht="25" customHeight="1"/>
    <row r="29089" ht="25" customHeight="1"/>
    <row r="29090" ht="25" customHeight="1"/>
    <row r="29091" ht="25" customHeight="1"/>
    <row r="29092" ht="25" customHeight="1"/>
    <row r="29093" ht="25" customHeight="1"/>
    <row r="29094" ht="25" customHeight="1"/>
    <row r="29095" ht="25" customHeight="1"/>
    <row r="29096" ht="25" customHeight="1"/>
    <row r="29097" ht="25" customHeight="1"/>
    <row r="29098" ht="25" customHeight="1"/>
    <row r="29099" ht="25" customHeight="1"/>
    <row r="29100" ht="25" customHeight="1"/>
    <row r="29101" ht="25" customHeight="1"/>
    <row r="29102" ht="25" customHeight="1"/>
    <row r="29103" ht="25" customHeight="1"/>
    <row r="29104" ht="25" customHeight="1"/>
    <row r="29105" ht="25" customHeight="1"/>
    <row r="29106" ht="25" customHeight="1"/>
    <row r="29107" ht="25" customHeight="1"/>
    <row r="29108" ht="25" customHeight="1"/>
    <row r="29109" ht="25" customHeight="1"/>
    <row r="29110" ht="25" customHeight="1"/>
    <row r="29111" ht="25" customHeight="1"/>
    <row r="29112" ht="25" customHeight="1"/>
    <row r="29113" ht="25" customHeight="1"/>
    <row r="29114" ht="25" customHeight="1"/>
    <row r="29115" ht="25" customHeight="1"/>
    <row r="29116" ht="25" customHeight="1"/>
    <row r="29117" ht="25" customHeight="1"/>
    <row r="29118" ht="25" customHeight="1"/>
    <row r="29119" ht="25" customHeight="1"/>
    <row r="29120" ht="25" customHeight="1"/>
    <row r="29121" ht="25" customHeight="1"/>
    <row r="29122" ht="25" customHeight="1"/>
    <row r="29123" ht="25" customHeight="1"/>
    <row r="29124" ht="25" customHeight="1"/>
    <row r="29125" ht="25" customHeight="1"/>
    <row r="29126" ht="25" customHeight="1"/>
    <row r="29127" ht="25" customHeight="1"/>
    <row r="29128" ht="25" customHeight="1"/>
    <row r="29129" ht="25" customHeight="1"/>
    <row r="29130" ht="25" customHeight="1"/>
    <row r="29131" ht="25" customHeight="1"/>
    <row r="29132" ht="25" customHeight="1"/>
    <row r="29133" ht="25" customHeight="1"/>
    <row r="29134" ht="25" customHeight="1"/>
    <row r="29135" ht="25" customHeight="1"/>
    <row r="29136" ht="25" customHeight="1"/>
    <row r="29137" ht="25" customHeight="1"/>
    <row r="29138" ht="25" customHeight="1"/>
    <row r="29139" ht="25" customHeight="1"/>
    <row r="29140" ht="25" customHeight="1"/>
    <row r="29141" ht="25" customHeight="1"/>
    <row r="29142" ht="25" customHeight="1"/>
    <row r="29143" ht="25" customHeight="1"/>
    <row r="29144" ht="25" customHeight="1"/>
    <row r="29145" ht="25" customHeight="1"/>
    <row r="29146" ht="25" customHeight="1"/>
    <row r="29147" ht="25" customHeight="1"/>
    <row r="29148" ht="25" customHeight="1"/>
    <row r="29149" ht="25" customHeight="1"/>
    <row r="29150" ht="25" customHeight="1"/>
    <row r="29151" ht="25" customHeight="1"/>
    <row r="29152" ht="25" customHeight="1"/>
    <row r="29153" ht="25" customHeight="1"/>
    <row r="29154" ht="25" customHeight="1"/>
    <row r="29155" ht="25" customHeight="1"/>
    <row r="29156" ht="25" customHeight="1"/>
    <row r="29157" ht="25" customHeight="1"/>
    <row r="29158" ht="25" customHeight="1"/>
    <row r="29159" ht="25" customHeight="1"/>
    <row r="29160" ht="25" customHeight="1"/>
    <row r="29161" ht="25" customHeight="1"/>
    <row r="29162" ht="25" customHeight="1"/>
    <row r="29163" ht="25" customHeight="1"/>
    <row r="29164" ht="25" customHeight="1"/>
    <row r="29165" ht="25" customHeight="1"/>
    <row r="29166" ht="25" customHeight="1"/>
    <row r="29167" ht="25" customHeight="1"/>
    <row r="29168" ht="25" customHeight="1"/>
    <row r="29169" ht="25" customHeight="1"/>
    <row r="29170" ht="25" customHeight="1"/>
    <row r="29171" ht="25" customHeight="1"/>
    <row r="29172" ht="25" customHeight="1"/>
    <row r="29173" ht="25" customHeight="1"/>
    <row r="29174" ht="25" customHeight="1"/>
    <row r="29175" ht="25" customHeight="1"/>
    <row r="29176" ht="25" customHeight="1"/>
    <row r="29177" ht="25" customHeight="1"/>
    <row r="29178" ht="25" customHeight="1"/>
    <row r="29179" ht="25" customHeight="1"/>
    <row r="29180" ht="25" customHeight="1"/>
    <row r="29181" ht="25" customHeight="1"/>
    <row r="29182" ht="25" customHeight="1"/>
    <row r="29183" ht="25" customHeight="1"/>
    <row r="29184" ht="25" customHeight="1"/>
    <row r="29185" ht="25" customHeight="1"/>
    <row r="29186" ht="25" customHeight="1"/>
    <row r="29187" ht="25" customHeight="1"/>
    <row r="29188" ht="25" customHeight="1"/>
    <row r="29189" ht="25" customHeight="1"/>
    <row r="29190" ht="25" customHeight="1"/>
    <row r="29191" ht="25" customHeight="1"/>
    <row r="29192" ht="25" customHeight="1"/>
    <row r="29193" ht="25" customHeight="1"/>
    <row r="29194" ht="25" customHeight="1"/>
    <row r="29195" ht="25" customHeight="1"/>
    <row r="29196" ht="25" customHeight="1"/>
    <row r="29197" ht="25" customHeight="1"/>
    <row r="29198" ht="25" customHeight="1"/>
    <row r="29199" ht="25" customHeight="1"/>
    <row r="29200" ht="25" customHeight="1"/>
    <row r="29201" ht="25" customHeight="1"/>
    <row r="29202" ht="25" customHeight="1"/>
    <row r="29203" ht="25" customHeight="1"/>
    <row r="29204" ht="25" customHeight="1"/>
    <row r="29205" ht="25" customHeight="1"/>
    <row r="29206" ht="25" customHeight="1"/>
    <row r="29207" ht="25" customHeight="1"/>
    <row r="29208" ht="25" customHeight="1"/>
    <row r="29209" ht="25" customHeight="1"/>
    <row r="29210" ht="25" customHeight="1"/>
    <row r="29211" ht="25" customHeight="1"/>
    <row r="29212" ht="25" customHeight="1"/>
    <row r="29213" ht="25" customHeight="1"/>
    <row r="29214" ht="25" customHeight="1"/>
    <row r="29215" ht="25" customHeight="1"/>
    <row r="29216" ht="25" customHeight="1"/>
    <row r="29217" ht="25" customHeight="1"/>
    <row r="29218" ht="25" customHeight="1"/>
    <row r="29219" ht="25" customHeight="1"/>
    <row r="29220" ht="25" customHeight="1"/>
    <row r="29221" ht="25" customHeight="1"/>
    <row r="29222" ht="25" customHeight="1"/>
    <row r="29223" ht="25" customHeight="1"/>
    <row r="29224" ht="25" customHeight="1"/>
    <row r="29225" ht="25" customHeight="1"/>
    <row r="29226" ht="25" customHeight="1"/>
    <row r="29227" ht="25" customHeight="1"/>
    <row r="29228" ht="25" customHeight="1"/>
    <row r="29229" ht="25" customHeight="1"/>
    <row r="29230" ht="25" customHeight="1"/>
    <row r="29231" ht="25" customHeight="1"/>
    <row r="29232" ht="25" customHeight="1"/>
    <row r="29233" ht="25" customHeight="1"/>
    <row r="29234" ht="25" customHeight="1"/>
    <row r="29235" ht="25" customHeight="1"/>
    <row r="29236" ht="25" customHeight="1"/>
    <row r="29237" ht="25" customHeight="1"/>
    <row r="29238" ht="25" customHeight="1"/>
    <row r="29239" ht="25" customHeight="1"/>
    <row r="29240" ht="25" customHeight="1"/>
    <row r="29241" ht="25" customHeight="1"/>
    <row r="29242" ht="25" customHeight="1"/>
    <row r="29243" ht="25" customHeight="1"/>
    <row r="29244" ht="25" customHeight="1"/>
    <row r="29245" ht="25" customHeight="1"/>
    <row r="29246" ht="25" customHeight="1"/>
    <row r="29247" ht="25" customHeight="1"/>
    <row r="29248" ht="25" customHeight="1"/>
    <row r="29249" ht="25" customHeight="1"/>
    <row r="29250" ht="25" customHeight="1"/>
    <row r="29251" ht="25" customHeight="1"/>
    <row r="29252" ht="25" customHeight="1"/>
    <row r="29253" ht="25" customHeight="1"/>
    <row r="29254" ht="25" customHeight="1"/>
    <row r="29255" ht="25" customHeight="1"/>
    <row r="29256" ht="25" customHeight="1"/>
    <row r="29257" ht="25" customHeight="1"/>
    <row r="29258" ht="25" customHeight="1"/>
    <row r="29259" ht="25" customHeight="1"/>
    <row r="29260" ht="25" customHeight="1"/>
    <row r="29261" ht="25" customHeight="1"/>
    <row r="29262" ht="25" customHeight="1"/>
    <row r="29263" ht="25" customHeight="1"/>
    <row r="29264" ht="25" customHeight="1"/>
    <row r="29265" ht="25" customHeight="1"/>
    <row r="29266" ht="25" customHeight="1"/>
    <row r="29267" ht="25" customHeight="1"/>
    <row r="29268" ht="25" customHeight="1"/>
    <row r="29269" ht="25" customHeight="1"/>
    <row r="29270" ht="25" customHeight="1"/>
    <row r="29271" ht="25" customHeight="1"/>
    <row r="29272" ht="25" customHeight="1"/>
    <row r="29273" ht="25" customHeight="1"/>
    <row r="29274" ht="25" customHeight="1"/>
    <row r="29275" ht="25" customHeight="1"/>
    <row r="29276" ht="25" customHeight="1"/>
    <row r="29277" ht="25" customHeight="1"/>
    <row r="29278" ht="25" customHeight="1"/>
    <row r="29279" ht="25" customHeight="1"/>
    <row r="29280" ht="25" customHeight="1"/>
    <row r="29281" ht="25" customHeight="1"/>
    <row r="29282" ht="25" customHeight="1"/>
    <row r="29283" ht="25" customHeight="1"/>
    <row r="29284" ht="25" customHeight="1"/>
    <row r="29285" ht="25" customHeight="1"/>
    <row r="29286" ht="25" customHeight="1"/>
    <row r="29287" ht="25" customHeight="1"/>
    <row r="29288" ht="25" customHeight="1"/>
    <row r="29289" ht="25" customHeight="1"/>
    <row r="29290" ht="25" customHeight="1"/>
    <row r="29291" ht="25" customHeight="1"/>
    <row r="29292" ht="25" customHeight="1"/>
    <row r="29293" ht="25" customHeight="1"/>
    <row r="29294" ht="25" customHeight="1"/>
    <row r="29295" ht="25" customHeight="1"/>
    <row r="29296" ht="25" customHeight="1"/>
    <row r="29297" ht="25" customHeight="1"/>
    <row r="29298" ht="25" customHeight="1"/>
    <row r="29299" ht="25" customHeight="1"/>
    <row r="29300" ht="25" customHeight="1"/>
    <row r="29301" ht="25" customHeight="1"/>
    <row r="29302" ht="25" customHeight="1"/>
    <row r="29303" ht="25" customHeight="1"/>
    <row r="29304" ht="25" customHeight="1"/>
    <row r="29305" ht="25" customHeight="1"/>
    <row r="29306" ht="25" customHeight="1"/>
    <row r="29307" ht="25" customHeight="1"/>
    <row r="29308" ht="25" customHeight="1"/>
    <row r="29309" ht="25" customHeight="1"/>
    <row r="29310" ht="25" customHeight="1"/>
    <row r="29311" ht="25" customHeight="1"/>
    <row r="29312" ht="25" customHeight="1"/>
    <row r="29313" ht="25" customHeight="1"/>
    <row r="29314" ht="25" customHeight="1"/>
    <row r="29315" ht="25" customHeight="1"/>
    <row r="29316" ht="25" customHeight="1"/>
    <row r="29317" ht="25" customHeight="1"/>
    <row r="29318" ht="25" customHeight="1"/>
    <row r="29319" ht="25" customHeight="1"/>
    <row r="29320" ht="25" customHeight="1"/>
    <row r="29321" ht="25" customHeight="1"/>
    <row r="29322" ht="25" customHeight="1"/>
    <row r="29323" ht="25" customHeight="1"/>
    <row r="29324" ht="25" customHeight="1"/>
    <row r="29325" ht="25" customHeight="1"/>
    <row r="29326" ht="25" customHeight="1"/>
    <row r="29327" ht="25" customHeight="1"/>
    <row r="29328" ht="25" customHeight="1"/>
    <row r="29329" ht="25" customHeight="1"/>
    <row r="29330" ht="25" customHeight="1"/>
    <row r="29331" ht="25" customHeight="1"/>
    <row r="29332" ht="25" customHeight="1"/>
    <row r="29333" ht="25" customHeight="1"/>
    <row r="29334" ht="25" customHeight="1"/>
    <row r="29335" ht="25" customHeight="1"/>
    <row r="29336" ht="25" customHeight="1"/>
    <row r="29337" ht="25" customHeight="1"/>
    <row r="29338" ht="25" customHeight="1"/>
    <row r="29339" ht="25" customHeight="1"/>
    <row r="29340" ht="25" customHeight="1"/>
    <row r="29341" ht="25" customHeight="1"/>
    <row r="29342" ht="25" customHeight="1"/>
    <row r="29343" ht="25" customHeight="1"/>
    <row r="29344" ht="25" customHeight="1"/>
    <row r="29345" ht="25" customHeight="1"/>
    <row r="29346" ht="25" customHeight="1"/>
    <row r="29347" ht="25" customHeight="1"/>
    <row r="29348" ht="25" customHeight="1"/>
    <row r="29349" ht="25" customHeight="1"/>
    <row r="29350" ht="25" customHeight="1"/>
    <row r="29351" ht="25" customHeight="1"/>
    <row r="29352" ht="25" customHeight="1"/>
    <row r="29353" ht="25" customHeight="1"/>
    <row r="29354" ht="25" customHeight="1"/>
    <row r="29355" ht="25" customHeight="1"/>
    <row r="29356" ht="25" customHeight="1"/>
    <row r="29357" ht="25" customHeight="1"/>
    <row r="29358" ht="25" customHeight="1"/>
    <row r="29359" ht="25" customHeight="1"/>
    <row r="29360" ht="25" customHeight="1"/>
    <row r="29361" ht="25" customHeight="1"/>
    <row r="29362" ht="25" customHeight="1"/>
    <row r="29363" ht="25" customHeight="1"/>
    <row r="29364" ht="25" customHeight="1"/>
    <row r="29365" ht="25" customHeight="1"/>
    <row r="29366" ht="25" customHeight="1"/>
    <row r="29367" ht="25" customHeight="1"/>
    <row r="29368" ht="25" customHeight="1"/>
    <row r="29369" ht="25" customHeight="1"/>
    <row r="29370" ht="25" customHeight="1"/>
    <row r="29371" ht="25" customHeight="1"/>
    <row r="29372" ht="25" customHeight="1"/>
    <row r="29373" ht="25" customHeight="1"/>
    <row r="29374" ht="25" customHeight="1"/>
    <row r="29375" ht="25" customHeight="1"/>
    <row r="29376" ht="25" customHeight="1"/>
    <row r="29377" ht="25" customHeight="1"/>
    <row r="29378" ht="25" customHeight="1"/>
    <row r="29379" ht="25" customHeight="1"/>
    <row r="29380" ht="25" customHeight="1"/>
    <row r="29381" ht="25" customHeight="1"/>
    <row r="29382" ht="25" customHeight="1"/>
    <row r="29383" ht="25" customHeight="1"/>
    <row r="29384" ht="25" customHeight="1"/>
    <row r="29385" ht="25" customHeight="1"/>
    <row r="29386" ht="25" customHeight="1"/>
    <row r="29387" ht="25" customHeight="1"/>
    <row r="29388" ht="25" customHeight="1"/>
    <row r="29389" ht="25" customHeight="1"/>
    <row r="29390" ht="25" customHeight="1"/>
    <row r="29391" ht="25" customHeight="1"/>
    <row r="29392" ht="25" customHeight="1"/>
    <row r="29393" ht="25" customHeight="1"/>
    <row r="29394" ht="25" customHeight="1"/>
    <row r="29395" ht="25" customHeight="1"/>
    <row r="29396" ht="25" customHeight="1"/>
    <row r="29397" ht="25" customHeight="1"/>
    <row r="29398" ht="25" customHeight="1"/>
    <row r="29399" ht="25" customHeight="1"/>
    <row r="29400" ht="25" customHeight="1"/>
    <row r="29401" ht="25" customHeight="1"/>
    <row r="29402" ht="25" customHeight="1"/>
    <row r="29403" ht="25" customHeight="1"/>
    <row r="29404" ht="25" customHeight="1"/>
    <row r="29405" ht="25" customHeight="1"/>
    <row r="29406" ht="25" customHeight="1"/>
    <row r="29407" ht="25" customHeight="1"/>
    <row r="29408" ht="25" customHeight="1"/>
    <row r="29409" ht="25" customHeight="1"/>
    <row r="29410" ht="25" customHeight="1"/>
    <row r="29411" ht="25" customHeight="1"/>
    <row r="29412" ht="25" customHeight="1"/>
    <row r="29413" ht="25" customHeight="1"/>
    <row r="29414" ht="25" customHeight="1"/>
    <row r="29415" ht="25" customHeight="1"/>
    <row r="29416" ht="25" customHeight="1"/>
    <row r="29417" ht="25" customHeight="1"/>
    <row r="29418" ht="25" customHeight="1"/>
    <row r="29419" ht="25" customHeight="1"/>
    <row r="29420" ht="25" customHeight="1"/>
    <row r="29421" ht="25" customHeight="1"/>
    <row r="29422" ht="25" customHeight="1"/>
    <row r="29423" ht="25" customHeight="1"/>
    <row r="29424" ht="25" customHeight="1"/>
    <row r="29425" ht="25" customHeight="1"/>
    <row r="29426" ht="25" customHeight="1"/>
    <row r="29427" ht="25" customHeight="1"/>
    <row r="29428" ht="25" customHeight="1"/>
    <row r="29429" ht="25" customHeight="1"/>
    <row r="29430" ht="25" customHeight="1"/>
    <row r="29431" ht="25" customHeight="1"/>
    <row r="29432" ht="25" customHeight="1"/>
    <row r="29433" ht="25" customHeight="1"/>
    <row r="29434" ht="25" customHeight="1"/>
    <row r="29435" ht="25" customHeight="1"/>
    <row r="29436" ht="25" customHeight="1"/>
    <row r="29437" ht="25" customHeight="1"/>
    <row r="29438" ht="25" customHeight="1"/>
    <row r="29439" ht="25" customHeight="1"/>
    <row r="29440" ht="25" customHeight="1"/>
    <row r="29441" ht="25" customHeight="1"/>
    <row r="29442" ht="25" customHeight="1"/>
    <row r="29443" ht="25" customHeight="1"/>
    <row r="29444" ht="25" customHeight="1"/>
    <row r="29445" ht="25" customHeight="1"/>
    <row r="29446" ht="25" customHeight="1"/>
    <row r="29447" ht="25" customHeight="1"/>
    <row r="29448" ht="25" customHeight="1"/>
    <row r="29449" ht="25" customHeight="1"/>
    <row r="29450" ht="25" customHeight="1"/>
    <row r="29451" ht="25" customHeight="1"/>
    <row r="29452" ht="25" customHeight="1"/>
    <row r="29453" ht="25" customHeight="1"/>
    <row r="29454" ht="25" customHeight="1"/>
    <row r="29455" ht="25" customHeight="1"/>
    <row r="29456" ht="25" customHeight="1"/>
    <row r="29457" ht="25" customHeight="1"/>
    <row r="29458" ht="25" customHeight="1"/>
    <row r="29459" ht="25" customHeight="1"/>
    <row r="29460" ht="25" customHeight="1"/>
    <row r="29461" ht="25" customHeight="1"/>
    <row r="29462" ht="25" customHeight="1"/>
    <row r="29463" ht="25" customHeight="1"/>
    <row r="29464" ht="25" customHeight="1"/>
    <row r="29465" ht="25" customHeight="1"/>
    <row r="29466" ht="25" customHeight="1"/>
    <row r="29467" ht="25" customHeight="1"/>
    <row r="29468" ht="25" customHeight="1"/>
    <row r="29469" ht="25" customHeight="1"/>
    <row r="29470" ht="25" customHeight="1"/>
    <row r="29471" ht="25" customHeight="1"/>
    <row r="29472" ht="25" customHeight="1"/>
    <row r="29473" ht="25" customHeight="1"/>
    <row r="29474" ht="25" customHeight="1"/>
    <row r="29475" ht="25" customHeight="1"/>
    <row r="29476" ht="25" customHeight="1"/>
    <row r="29477" ht="25" customHeight="1"/>
    <row r="29478" ht="25" customHeight="1"/>
    <row r="29479" ht="25" customHeight="1"/>
    <row r="29480" ht="25" customHeight="1"/>
    <row r="29481" ht="25" customHeight="1"/>
    <row r="29482" ht="25" customHeight="1"/>
    <row r="29483" ht="25" customHeight="1"/>
    <row r="29484" ht="25" customHeight="1"/>
    <row r="29485" ht="25" customHeight="1"/>
    <row r="29486" ht="25" customHeight="1"/>
    <row r="29487" ht="25" customHeight="1"/>
    <row r="29488" ht="25" customHeight="1"/>
    <row r="29489" ht="25" customHeight="1"/>
    <row r="29490" ht="25" customHeight="1"/>
    <row r="29491" ht="25" customHeight="1"/>
    <row r="29492" ht="25" customHeight="1"/>
    <row r="29493" ht="25" customHeight="1"/>
    <row r="29494" ht="25" customHeight="1"/>
    <row r="29495" ht="25" customHeight="1"/>
    <row r="29496" ht="25" customHeight="1"/>
    <row r="29497" ht="25" customHeight="1"/>
    <row r="29498" ht="25" customHeight="1"/>
    <row r="29499" ht="25" customHeight="1"/>
    <row r="29500" ht="25" customHeight="1"/>
    <row r="29501" ht="25" customHeight="1"/>
    <row r="29502" ht="25" customHeight="1"/>
    <row r="29503" ht="25" customHeight="1"/>
    <row r="29504" ht="25" customHeight="1"/>
    <row r="29505" ht="25" customHeight="1"/>
    <row r="29506" ht="25" customHeight="1"/>
    <row r="29507" ht="25" customHeight="1"/>
    <row r="29508" ht="25" customHeight="1"/>
    <row r="29509" ht="25" customHeight="1"/>
    <row r="29510" ht="25" customHeight="1"/>
    <row r="29511" ht="25" customHeight="1"/>
    <row r="29512" ht="25" customHeight="1"/>
    <row r="29513" ht="25" customHeight="1"/>
    <row r="29514" ht="25" customHeight="1"/>
    <row r="29515" ht="25" customHeight="1"/>
    <row r="29516" ht="25" customHeight="1"/>
    <row r="29517" ht="25" customHeight="1"/>
    <row r="29518" ht="25" customHeight="1"/>
    <row r="29519" ht="25" customHeight="1"/>
    <row r="29520" ht="25" customHeight="1"/>
    <row r="29521" ht="25" customHeight="1"/>
    <row r="29522" ht="25" customHeight="1"/>
    <row r="29523" ht="25" customHeight="1"/>
    <row r="29524" ht="25" customHeight="1"/>
    <row r="29525" ht="25" customHeight="1"/>
    <row r="29526" ht="25" customHeight="1"/>
    <row r="29527" ht="25" customHeight="1"/>
    <row r="29528" ht="25" customHeight="1"/>
    <row r="29529" ht="25" customHeight="1"/>
    <row r="29530" ht="25" customHeight="1"/>
    <row r="29531" ht="25" customHeight="1"/>
    <row r="29532" ht="25" customHeight="1"/>
    <row r="29533" ht="25" customHeight="1"/>
    <row r="29534" ht="25" customHeight="1"/>
    <row r="29535" ht="25" customHeight="1"/>
    <row r="29536" ht="25" customHeight="1"/>
    <row r="29537" ht="25" customHeight="1"/>
    <row r="29538" ht="25" customHeight="1"/>
    <row r="29539" ht="25" customHeight="1"/>
    <row r="29540" ht="25" customHeight="1"/>
    <row r="29541" ht="25" customHeight="1"/>
    <row r="29542" ht="25" customHeight="1"/>
    <row r="29543" ht="25" customHeight="1"/>
    <row r="29544" ht="25" customHeight="1"/>
    <row r="29545" ht="25" customHeight="1"/>
    <row r="29546" ht="25" customHeight="1"/>
    <row r="29547" ht="25" customHeight="1"/>
    <row r="29548" ht="25" customHeight="1"/>
    <row r="29549" ht="25" customHeight="1"/>
    <row r="29550" ht="25" customHeight="1"/>
    <row r="29551" ht="25" customHeight="1"/>
    <row r="29552" ht="25" customHeight="1"/>
    <row r="29553" ht="25" customHeight="1"/>
    <row r="29554" ht="25" customHeight="1"/>
    <row r="29555" ht="25" customHeight="1"/>
    <row r="29556" ht="25" customHeight="1"/>
    <row r="29557" ht="25" customHeight="1"/>
    <row r="29558" ht="25" customHeight="1"/>
    <row r="29559" ht="25" customHeight="1"/>
    <row r="29560" ht="25" customHeight="1"/>
    <row r="29561" ht="25" customHeight="1"/>
    <row r="29562" ht="25" customHeight="1"/>
    <row r="29563" ht="25" customHeight="1"/>
    <row r="29564" ht="25" customHeight="1"/>
    <row r="29565" ht="25" customHeight="1"/>
    <row r="29566" ht="25" customHeight="1"/>
    <row r="29567" ht="25" customHeight="1"/>
    <row r="29568" ht="25" customHeight="1"/>
    <row r="29569" ht="25" customHeight="1"/>
    <row r="29570" ht="25" customHeight="1"/>
    <row r="29571" ht="25" customHeight="1"/>
    <row r="29572" ht="25" customHeight="1"/>
    <row r="29573" ht="25" customHeight="1"/>
    <row r="29574" ht="25" customHeight="1"/>
    <row r="29575" ht="25" customHeight="1"/>
    <row r="29576" ht="25" customHeight="1"/>
    <row r="29577" ht="25" customHeight="1"/>
    <row r="29578" ht="25" customHeight="1"/>
    <row r="29579" ht="25" customHeight="1"/>
    <row r="29580" ht="25" customHeight="1"/>
    <row r="29581" ht="25" customHeight="1"/>
    <row r="29582" ht="25" customHeight="1"/>
    <row r="29583" ht="25" customHeight="1"/>
    <row r="29584" ht="25" customHeight="1"/>
    <row r="29585" ht="25" customHeight="1"/>
    <row r="29586" ht="25" customHeight="1"/>
    <row r="29587" ht="25" customHeight="1"/>
    <row r="29588" ht="25" customHeight="1"/>
    <row r="29589" ht="25" customHeight="1"/>
    <row r="29590" ht="25" customHeight="1"/>
    <row r="29591" ht="25" customHeight="1"/>
    <row r="29592" ht="25" customHeight="1"/>
    <row r="29593" ht="25" customHeight="1"/>
    <row r="29594" ht="25" customHeight="1"/>
    <row r="29595" ht="25" customHeight="1"/>
    <row r="29596" ht="25" customHeight="1"/>
    <row r="29597" ht="25" customHeight="1"/>
    <row r="29598" ht="25" customHeight="1"/>
    <row r="29599" ht="25" customHeight="1"/>
    <row r="29600" ht="25" customHeight="1"/>
    <row r="29601" ht="25" customHeight="1"/>
    <row r="29602" ht="25" customHeight="1"/>
    <row r="29603" ht="25" customHeight="1"/>
    <row r="29604" ht="25" customHeight="1"/>
    <row r="29605" ht="25" customHeight="1"/>
    <row r="29606" ht="25" customHeight="1"/>
    <row r="29607" ht="25" customHeight="1"/>
    <row r="29608" ht="25" customHeight="1"/>
    <row r="29609" ht="25" customHeight="1"/>
    <row r="29610" ht="25" customHeight="1"/>
    <row r="29611" ht="25" customHeight="1"/>
    <row r="29612" ht="25" customHeight="1"/>
    <row r="29613" ht="25" customHeight="1"/>
    <row r="29614" ht="25" customHeight="1"/>
    <row r="29615" ht="25" customHeight="1"/>
    <row r="29616" ht="25" customHeight="1"/>
    <row r="29617" ht="25" customHeight="1"/>
    <row r="29618" ht="25" customHeight="1"/>
    <row r="29619" ht="25" customHeight="1"/>
    <row r="29620" ht="25" customHeight="1"/>
    <row r="29621" ht="25" customHeight="1"/>
    <row r="29622" ht="25" customHeight="1"/>
    <row r="29623" ht="25" customHeight="1"/>
    <row r="29624" ht="25" customHeight="1"/>
    <row r="29625" ht="25" customHeight="1"/>
    <row r="29626" ht="25" customHeight="1"/>
    <row r="29627" ht="25" customHeight="1"/>
    <row r="29628" ht="25" customHeight="1"/>
    <row r="29629" ht="25" customHeight="1"/>
    <row r="29630" ht="25" customHeight="1"/>
    <row r="29631" ht="25" customHeight="1"/>
    <row r="29632" ht="25" customHeight="1"/>
    <row r="29633" ht="25" customHeight="1"/>
    <row r="29634" ht="25" customHeight="1"/>
    <row r="29635" ht="25" customHeight="1"/>
    <row r="29636" ht="25" customHeight="1"/>
    <row r="29637" ht="25" customHeight="1"/>
    <row r="29638" ht="25" customHeight="1"/>
    <row r="29639" ht="25" customHeight="1"/>
    <row r="29640" ht="25" customHeight="1"/>
    <row r="29641" ht="25" customHeight="1"/>
    <row r="29642" ht="25" customHeight="1"/>
    <row r="29643" ht="25" customHeight="1"/>
    <row r="29644" ht="25" customHeight="1"/>
    <row r="29645" ht="25" customHeight="1"/>
    <row r="29646" ht="25" customHeight="1"/>
    <row r="29647" ht="25" customHeight="1"/>
    <row r="29648" ht="25" customHeight="1"/>
    <row r="29649" ht="25" customHeight="1"/>
    <row r="29650" ht="25" customHeight="1"/>
    <row r="29651" ht="25" customHeight="1"/>
    <row r="29652" ht="25" customHeight="1"/>
    <row r="29653" ht="25" customHeight="1"/>
    <row r="29654" ht="25" customHeight="1"/>
    <row r="29655" ht="25" customHeight="1"/>
    <row r="29656" ht="25" customHeight="1"/>
    <row r="29657" ht="25" customHeight="1"/>
    <row r="29658" ht="25" customHeight="1"/>
    <row r="29659" ht="25" customHeight="1"/>
    <row r="29660" ht="25" customHeight="1"/>
    <row r="29661" ht="25" customHeight="1"/>
    <row r="29662" ht="25" customHeight="1"/>
    <row r="29663" ht="25" customHeight="1"/>
    <row r="29664" ht="25" customHeight="1"/>
    <row r="29665" ht="25" customHeight="1"/>
    <row r="29666" ht="25" customHeight="1"/>
    <row r="29667" ht="25" customHeight="1"/>
    <row r="29668" ht="25" customHeight="1"/>
    <row r="29669" ht="25" customHeight="1"/>
    <row r="29670" ht="25" customHeight="1"/>
    <row r="29671" ht="25" customHeight="1"/>
    <row r="29672" ht="25" customHeight="1"/>
    <row r="29673" ht="25" customHeight="1"/>
    <row r="29674" ht="25" customHeight="1"/>
    <row r="29675" ht="25" customHeight="1"/>
    <row r="29676" ht="25" customHeight="1"/>
    <row r="29677" ht="25" customHeight="1"/>
    <row r="29678" ht="25" customHeight="1"/>
    <row r="29679" ht="25" customHeight="1"/>
    <row r="29680" ht="25" customHeight="1"/>
    <row r="29681" ht="25" customHeight="1"/>
    <row r="29682" ht="25" customHeight="1"/>
    <row r="29683" ht="25" customHeight="1"/>
    <row r="29684" ht="25" customHeight="1"/>
    <row r="29685" ht="25" customHeight="1"/>
    <row r="29686" ht="25" customHeight="1"/>
    <row r="29687" ht="25" customHeight="1"/>
    <row r="29688" ht="25" customHeight="1"/>
    <row r="29689" ht="25" customHeight="1"/>
    <row r="29690" ht="25" customHeight="1"/>
    <row r="29691" ht="25" customHeight="1"/>
    <row r="29692" ht="25" customHeight="1"/>
    <row r="29693" ht="25" customHeight="1"/>
    <row r="29694" ht="25" customHeight="1"/>
    <row r="29695" ht="25" customHeight="1"/>
    <row r="29696" ht="25" customHeight="1"/>
    <row r="29697" ht="25" customHeight="1"/>
    <row r="29698" ht="25" customHeight="1"/>
    <row r="29699" ht="25" customHeight="1"/>
    <row r="29700" ht="25" customHeight="1"/>
    <row r="29701" ht="25" customHeight="1"/>
    <row r="29702" ht="25" customHeight="1"/>
    <row r="29703" ht="25" customHeight="1"/>
    <row r="29704" ht="25" customHeight="1"/>
    <row r="29705" ht="25" customHeight="1"/>
    <row r="29706" ht="25" customHeight="1"/>
    <row r="29707" ht="25" customHeight="1"/>
    <row r="29708" ht="25" customHeight="1"/>
    <row r="29709" ht="25" customHeight="1"/>
    <row r="29710" ht="25" customHeight="1"/>
    <row r="29711" ht="25" customHeight="1"/>
    <row r="29712" ht="25" customHeight="1"/>
    <row r="29713" ht="25" customHeight="1"/>
    <row r="29714" ht="25" customHeight="1"/>
    <row r="29715" ht="25" customHeight="1"/>
    <row r="29716" ht="25" customHeight="1"/>
    <row r="29717" ht="25" customHeight="1"/>
    <row r="29718" ht="25" customHeight="1"/>
    <row r="29719" ht="25" customHeight="1"/>
    <row r="29720" ht="25" customHeight="1"/>
    <row r="29721" ht="25" customHeight="1"/>
    <row r="29722" ht="25" customHeight="1"/>
    <row r="29723" ht="25" customHeight="1"/>
    <row r="29724" ht="25" customHeight="1"/>
    <row r="29725" ht="25" customHeight="1"/>
    <row r="29726" ht="25" customHeight="1"/>
    <row r="29727" ht="25" customHeight="1"/>
    <row r="29728" ht="25" customHeight="1"/>
    <row r="29729" ht="25" customHeight="1"/>
    <row r="29730" ht="25" customHeight="1"/>
    <row r="29731" ht="25" customHeight="1"/>
    <row r="29732" ht="25" customHeight="1"/>
    <row r="29733" ht="25" customHeight="1"/>
    <row r="29734" ht="25" customHeight="1"/>
    <row r="29735" ht="25" customHeight="1"/>
    <row r="29736" ht="25" customHeight="1"/>
    <row r="29737" ht="25" customHeight="1"/>
    <row r="29738" ht="25" customHeight="1"/>
    <row r="29739" ht="25" customHeight="1"/>
    <row r="29740" ht="25" customHeight="1"/>
    <row r="29741" ht="25" customHeight="1"/>
    <row r="29742" ht="25" customHeight="1"/>
    <row r="29743" ht="25" customHeight="1"/>
    <row r="29744" ht="25" customHeight="1"/>
    <row r="29745" ht="25" customHeight="1"/>
    <row r="29746" ht="25" customHeight="1"/>
    <row r="29747" ht="25" customHeight="1"/>
    <row r="29748" ht="25" customHeight="1"/>
    <row r="29749" ht="25" customHeight="1"/>
    <row r="29750" ht="25" customHeight="1"/>
    <row r="29751" ht="25" customHeight="1"/>
    <row r="29752" ht="25" customHeight="1"/>
    <row r="29753" ht="25" customHeight="1"/>
    <row r="29754" ht="25" customHeight="1"/>
    <row r="29755" ht="25" customHeight="1"/>
    <row r="29756" ht="25" customHeight="1"/>
    <row r="29757" ht="25" customHeight="1"/>
    <row r="29758" ht="25" customHeight="1"/>
    <row r="29759" ht="25" customHeight="1"/>
    <row r="29760" ht="25" customHeight="1"/>
    <row r="29761" ht="25" customHeight="1"/>
    <row r="29762" ht="25" customHeight="1"/>
    <row r="29763" ht="25" customHeight="1"/>
    <row r="29764" ht="25" customHeight="1"/>
    <row r="29765" ht="25" customHeight="1"/>
    <row r="29766" ht="25" customHeight="1"/>
    <row r="29767" ht="25" customHeight="1"/>
    <row r="29768" ht="25" customHeight="1"/>
    <row r="29769" ht="25" customHeight="1"/>
    <row r="29770" ht="25" customHeight="1"/>
    <row r="29771" ht="25" customHeight="1"/>
    <row r="29772" ht="25" customHeight="1"/>
    <row r="29773" ht="25" customHeight="1"/>
    <row r="29774" ht="25" customHeight="1"/>
    <row r="29775" ht="25" customHeight="1"/>
    <row r="29776" ht="25" customHeight="1"/>
    <row r="29777" ht="25" customHeight="1"/>
    <row r="29778" ht="25" customHeight="1"/>
    <row r="29779" ht="25" customHeight="1"/>
    <row r="29780" ht="25" customHeight="1"/>
    <row r="29781" ht="25" customHeight="1"/>
    <row r="29782" ht="25" customHeight="1"/>
    <row r="29783" ht="25" customHeight="1"/>
    <row r="29784" ht="25" customHeight="1"/>
    <row r="29785" ht="25" customHeight="1"/>
    <row r="29786" ht="25" customHeight="1"/>
    <row r="29787" ht="25" customHeight="1"/>
    <row r="29788" ht="25" customHeight="1"/>
    <row r="29789" ht="25" customHeight="1"/>
    <row r="29790" ht="25" customHeight="1"/>
    <row r="29791" ht="25" customHeight="1"/>
    <row r="29792" ht="25" customHeight="1"/>
    <row r="29793" ht="25" customHeight="1"/>
    <row r="29794" ht="25" customHeight="1"/>
    <row r="29795" ht="25" customHeight="1"/>
    <row r="29796" ht="25" customHeight="1"/>
    <row r="29797" ht="25" customHeight="1"/>
    <row r="29798" ht="25" customHeight="1"/>
    <row r="29799" ht="25" customHeight="1"/>
    <row r="29800" ht="25" customHeight="1"/>
    <row r="29801" ht="25" customHeight="1"/>
    <row r="29802" ht="25" customHeight="1"/>
    <row r="29803" ht="25" customHeight="1"/>
    <row r="29804" ht="25" customHeight="1"/>
    <row r="29805" ht="25" customHeight="1"/>
    <row r="29806" ht="25" customHeight="1"/>
    <row r="29807" ht="25" customHeight="1"/>
    <row r="29808" ht="25" customHeight="1"/>
    <row r="29809" ht="25" customHeight="1"/>
    <row r="29810" ht="25" customHeight="1"/>
    <row r="29811" ht="25" customHeight="1"/>
    <row r="29812" ht="25" customHeight="1"/>
    <row r="29813" ht="25" customHeight="1"/>
    <row r="29814" ht="25" customHeight="1"/>
    <row r="29815" ht="25" customHeight="1"/>
    <row r="29816" ht="25" customHeight="1"/>
    <row r="29817" ht="25" customHeight="1"/>
    <row r="29818" ht="25" customHeight="1"/>
    <row r="29819" ht="25" customHeight="1"/>
    <row r="29820" ht="25" customHeight="1"/>
    <row r="29821" ht="25" customHeight="1"/>
    <row r="29822" ht="25" customHeight="1"/>
    <row r="29823" ht="25" customHeight="1"/>
    <row r="29824" ht="25" customHeight="1"/>
    <row r="29825" ht="25" customHeight="1"/>
    <row r="29826" ht="25" customHeight="1"/>
    <row r="29827" ht="25" customHeight="1"/>
    <row r="29828" ht="25" customHeight="1"/>
    <row r="29829" ht="25" customHeight="1"/>
    <row r="29830" ht="25" customHeight="1"/>
    <row r="29831" ht="25" customHeight="1"/>
    <row r="29832" ht="25" customHeight="1"/>
    <row r="29833" ht="25" customHeight="1"/>
    <row r="29834" ht="25" customHeight="1"/>
    <row r="29835" ht="25" customHeight="1"/>
    <row r="29836" ht="25" customHeight="1"/>
    <row r="29837" ht="25" customHeight="1"/>
    <row r="29838" ht="25" customHeight="1"/>
    <row r="29839" ht="25" customHeight="1"/>
    <row r="29840" ht="25" customHeight="1"/>
    <row r="29841" ht="25" customHeight="1"/>
    <row r="29842" ht="25" customHeight="1"/>
    <row r="29843" ht="25" customHeight="1"/>
    <row r="29844" ht="25" customHeight="1"/>
    <row r="29845" ht="25" customHeight="1"/>
    <row r="29846" ht="25" customHeight="1"/>
    <row r="29847" ht="25" customHeight="1"/>
    <row r="29848" ht="25" customHeight="1"/>
    <row r="29849" ht="25" customHeight="1"/>
    <row r="29850" ht="25" customHeight="1"/>
    <row r="29851" ht="25" customHeight="1"/>
    <row r="29852" ht="25" customHeight="1"/>
    <row r="29853" ht="25" customHeight="1"/>
    <row r="29854" ht="25" customHeight="1"/>
    <row r="29855" ht="25" customHeight="1"/>
    <row r="29856" ht="25" customHeight="1"/>
    <row r="29857" ht="25" customHeight="1"/>
    <row r="29858" ht="25" customHeight="1"/>
    <row r="29859" ht="25" customHeight="1"/>
    <row r="29860" ht="25" customHeight="1"/>
    <row r="29861" ht="25" customHeight="1"/>
    <row r="29862" ht="25" customHeight="1"/>
    <row r="29863" ht="25" customHeight="1"/>
    <row r="29864" ht="25" customHeight="1"/>
    <row r="29865" ht="25" customHeight="1"/>
    <row r="29866" ht="25" customHeight="1"/>
    <row r="29867" ht="25" customHeight="1"/>
    <row r="29868" ht="25" customHeight="1"/>
    <row r="29869" ht="25" customHeight="1"/>
    <row r="29870" ht="25" customHeight="1"/>
    <row r="29871" ht="25" customHeight="1"/>
    <row r="29872" ht="25" customHeight="1"/>
    <row r="29873" ht="25" customHeight="1"/>
    <row r="29874" ht="25" customHeight="1"/>
    <row r="29875" ht="25" customHeight="1"/>
    <row r="29876" ht="25" customHeight="1"/>
    <row r="29877" ht="25" customHeight="1"/>
    <row r="29878" ht="25" customHeight="1"/>
    <row r="29879" ht="25" customHeight="1"/>
    <row r="29880" ht="25" customHeight="1"/>
    <row r="29881" ht="25" customHeight="1"/>
    <row r="29882" ht="25" customHeight="1"/>
    <row r="29883" ht="25" customHeight="1"/>
    <row r="29884" ht="25" customHeight="1"/>
    <row r="29885" ht="25" customHeight="1"/>
    <row r="29886" ht="25" customHeight="1"/>
    <row r="29887" ht="25" customHeight="1"/>
    <row r="29888" ht="25" customHeight="1"/>
    <row r="29889" ht="25" customHeight="1"/>
    <row r="29890" ht="25" customHeight="1"/>
    <row r="29891" ht="25" customHeight="1"/>
    <row r="29892" ht="25" customHeight="1"/>
    <row r="29893" ht="25" customHeight="1"/>
    <row r="29894" ht="25" customHeight="1"/>
    <row r="29895" ht="25" customHeight="1"/>
    <row r="29896" ht="25" customHeight="1"/>
    <row r="29897" ht="25" customHeight="1"/>
    <row r="29898" ht="25" customHeight="1"/>
    <row r="29899" ht="25" customHeight="1"/>
    <row r="29900" ht="25" customHeight="1"/>
    <row r="29901" ht="25" customHeight="1"/>
    <row r="29902" ht="25" customHeight="1"/>
    <row r="29903" ht="25" customHeight="1"/>
    <row r="29904" ht="25" customHeight="1"/>
    <row r="29905" ht="25" customHeight="1"/>
    <row r="29906" ht="25" customHeight="1"/>
    <row r="29907" ht="25" customHeight="1"/>
    <row r="29908" ht="25" customHeight="1"/>
    <row r="29909" ht="25" customHeight="1"/>
    <row r="29910" ht="25" customHeight="1"/>
    <row r="29911" ht="25" customHeight="1"/>
    <row r="29912" ht="25" customHeight="1"/>
    <row r="29913" ht="25" customHeight="1"/>
    <row r="29914" ht="25" customHeight="1"/>
    <row r="29915" ht="25" customHeight="1"/>
    <row r="29916" ht="25" customHeight="1"/>
    <row r="29917" ht="25" customHeight="1"/>
    <row r="29918" ht="25" customHeight="1"/>
    <row r="29919" ht="25" customHeight="1"/>
    <row r="29920" ht="25" customHeight="1"/>
    <row r="29921" ht="25" customHeight="1"/>
    <row r="29922" ht="25" customHeight="1"/>
    <row r="29923" ht="25" customHeight="1"/>
    <row r="29924" ht="25" customHeight="1"/>
    <row r="29925" ht="25" customHeight="1"/>
    <row r="29926" ht="25" customHeight="1"/>
    <row r="29927" ht="25" customHeight="1"/>
    <row r="29928" ht="25" customHeight="1"/>
    <row r="29929" ht="25" customHeight="1"/>
    <row r="29930" ht="25" customHeight="1"/>
    <row r="29931" ht="25" customHeight="1"/>
    <row r="29932" ht="25" customHeight="1"/>
    <row r="29933" ht="25" customHeight="1"/>
    <row r="29934" ht="25" customHeight="1"/>
    <row r="29935" ht="25" customHeight="1"/>
    <row r="29936" ht="25" customHeight="1"/>
    <row r="29937" ht="25" customHeight="1"/>
    <row r="29938" ht="25" customHeight="1"/>
    <row r="29939" ht="25" customHeight="1"/>
    <row r="29940" ht="25" customHeight="1"/>
    <row r="29941" ht="25" customHeight="1"/>
    <row r="29942" ht="25" customHeight="1"/>
    <row r="29943" ht="25" customHeight="1"/>
    <row r="29944" ht="25" customHeight="1"/>
    <row r="29945" ht="25" customHeight="1"/>
    <row r="29946" ht="25" customHeight="1"/>
    <row r="29947" ht="25" customHeight="1"/>
    <row r="29948" ht="25" customHeight="1"/>
    <row r="29949" ht="25" customHeight="1"/>
    <row r="29950" ht="25" customHeight="1"/>
    <row r="29951" ht="25" customHeight="1"/>
    <row r="29952" ht="25" customHeight="1"/>
    <row r="29953" ht="25" customHeight="1"/>
    <row r="29954" ht="25" customHeight="1"/>
    <row r="29955" ht="25" customHeight="1"/>
    <row r="29956" ht="25" customHeight="1"/>
    <row r="29957" ht="25" customHeight="1"/>
    <row r="29958" ht="25" customHeight="1"/>
    <row r="29959" ht="25" customHeight="1"/>
    <row r="29960" ht="25" customHeight="1"/>
    <row r="29961" ht="25" customHeight="1"/>
    <row r="29962" ht="25" customHeight="1"/>
    <row r="29963" ht="25" customHeight="1"/>
    <row r="29964" ht="25" customHeight="1"/>
    <row r="29965" ht="25" customHeight="1"/>
    <row r="29966" ht="25" customHeight="1"/>
    <row r="29967" ht="25" customHeight="1"/>
    <row r="29968" ht="25" customHeight="1"/>
    <row r="29969" ht="25" customHeight="1"/>
    <row r="29970" ht="25" customHeight="1"/>
    <row r="29971" ht="25" customHeight="1"/>
    <row r="29972" ht="25" customHeight="1"/>
    <row r="29973" ht="25" customHeight="1"/>
    <row r="29974" ht="25" customHeight="1"/>
    <row r="29975" ht="25" customHeight="1"/>
    <row r="29976" ht="25" customHeight="1"/>
    <row r="29977" ht="25" customHeight="1"/>
    <row r="29978" ht="25" customHeight="1"/>
    <row r="29979" ht="25" customHeight="1"/>
    <row r="29980" ht="25" customHeight="1"/>
    <row r="29981" ht="25" customHeight="1"/>
    <row r="29982" ht="25" customHeight="1"/>
    <row r="29983" ht="25" customHeight="1"/>
    <row r="29984" ht="25" customHeight="1"/>
    <row r="29985" ht="25" customHeight="1"/>
    <row r="29986" ht="25" customHeight="1"/>
    <row r="29987" ht="25" customHeight="1"/>
    <row r="29988" ht="25" customHeight="1"/>
    <row r="29989" ht="25" customHeight="1"/>
    <row r="29990" ht="25" customHeight="1"/>
    <row r="29991" ht="25" customHeight="1"/>
    <row r="29992" ht="25" customHeight="1"/>
    <row r="29993" ht="25" customHeight="1"/>
    <row r="29994" ht="25" customHeight="1"/>
    <row r="29995" ht="25" customHeight="1"/>
    <row r="29996" ht="25" customHeight="1"/>
    <row r="29997" ht="25" customHeight="1"/>
    <row r="29998" ht="25" customHeight="1"/>
    <row r="29999" ht="25" customHeight="1"/>
    <row r="30000" ht="25" customHeight="1"/>
    <row r="30001" ht="25" customHeight="1"/>
    <row r="30002" ht="25" customHeight="1"/>
    <row r="30003" ht="25" customHeight="1"/>
    <row r="30004" ht="25" customHeight="1"/>
    <row r="30005" ht="25" customHeight="1"/>
    <row r="30006" ht="25" customHeight="1"/>
    <row r="30007" ht="25" customHeight="1"/>
    <row r="30008" ht="25" customHeight="1"/>
    <row r="30009" ht="25" customHeight="1"/>
    <row r="30010" ht="25" customHeight="1"/>
    <row r="30011" ht="25" customHeight="1"/>
    <row r="30012" ht="25" customHeight="1"/>
    <row r="30013" ht="25" customHeight="1"/>
    <row r="30014" ht="25" customHeight="1"/>
    <row r="30015" ht="25" customHeight="1"/>
    <row r="30016" ht="25" customHeight="1"/>
    <row r="30017" ht="25" customHeight="1"/>
    <row r="30018" ht="25" customHeight="1"/>
    <row r="30019" ht="25" customHeight="1"/>
    <row r="30020" ht="25" customHeight="1"/>
    <row r="30021" ht="25" customHeight="1"/>
    <row r="30022" ht="25" customHeight="1"/>
    <row r="30023" ht="25" customHeight="1"/>
    <row r="30024" ht="25" customHeight="1"/>
    <row r="30025" ht="25" customHeight="1"/>
    <row r="30026" ht="25" customHeight="1"/>
    <row r="30027" ht="25" customHeight="1"/>
    <row r="30028" ht="25" customHeight="1"/>
    <row r="30029" ht="25" customHeight="1"/>
    <row r="30030" ht="25" customHeight="1"/>
    <row r="30031" ht="25" customHeight="1"/>
    <row r="30032" ht="25" customHeight="1"/>
    <row r="30033" ht="25" customHeight="1"/>
    <row r="30034" ht="25" customHeight="1"/>
    <row r="30035" ht="25" customHeight="1"/>
    <row r="30036" ht="25" customHeight="1"/>
    <row r="30037" ht="25" customHeight="1"/>
    <row r="30038" ht="25" customHeight="1"/>
    <row r="30039" ht="25" customHeight="1"/>
    <row r="30040" ht="25" customHeight="1"/>
    <row r="30041" ht="25" customHeight="1"/>
    <row r="30042" ht="25" customHeight="1"/>
    <row r="30043" ht="25" customHeight="1"/>
    <row r="30044" ht="25" customHeight="1"/>
    <row r="30045" ht="25" customHeight="1"/>
    <row r="30046" ht="25" customHeight="1"/>
    <row r="30047" ht="25" customHeight="1"/>
    <row r="30048" ht="25" customHeight="1"/>
    <row r="30049" ht="25" customHeight="1"/>
    <row r="30050" ht="25" customHeight="1"/>
    <row r="30051" ht="25" customHeight="1"/>
    <row r="30052" ht="25" customHeight="1"/>
    <row r="30053" ht="25" customHeight="1"/>
    <row r="30054" ht="25" customHeight="1"/>
    <row r="30055" ht="25" customHeight="1"/>
    <row r="30056" ht="25" customHeight="1"/>
    <row r="30057" ht="25" customHeight="1"/>
    <row r="30058" ht="25" customHeight="1"/>
    <row r="30059" ht="25" customHeight="1"/>
    <row r="30060" ht="25" customHeight="1"/>
    <row r="30061" ht="25" customHeight="1"/>
    <row r="30062" ht="25" customHeight="1"/>
    <row r="30063" ht="25" customHeight="1"/>
    <row r="30064" ht="25" customHeight="1"/>
    <row r="30065" ht="25" customHeight="1"/>
    <row r="30066" ht="25" customHeight="1"/>
    <row r="30067" ht="25" customHeight="1"/>
    <row r="30068" ht="25" customHeight="1"/>
    <row r="30069" ht="25" customHeight="1"/>
    <row r="30070" ht="25" customHeight="1"/>
    <row r="30071" ht="25" customHeight="1"/>
    <row r="30072" ht="25" customHeight="1"/>
    <row r="30073" ht="25" customHeight="1"/>
    <row r="30074" ht="25" customHeight="1"/>
    <row r="30075" ht="25" customHeight="1"/>
    <row r="30076" ht="25" customHeight="1"/>
    <row r="30077" ht="25" customHeight="1"/>
    <row r="30078" ht="25" customHeight="1"/>
    <row r="30079" ht="25" customHeight="1"/>
    <row r="30080" ht="25" customHeight="1"/>
    <row r="30081" ht="25" customHeight="1"/>
    <row r="30082" ht="25" customHeight="1"/>
    <row r="30083" ht="25" customHeight="1"/>
    <row r="30084" ht="25" customHeight="1"/>
    <row r="30085" ht="25" customHeight="1"/>
    <row r="30086" ht="25" customHeight="1"/>
    <row r="30087" ht="25" customHeight="1"/>
    <row r="30088" ht="25" customHeight="1"/>
    <row r="30089" ht="25" customHeight="1"/>
    <row r="30090" ht="25" customHeight="1"/>
    <row r="30091" ht="25" customHeight="1"/>
    <row r="30092" ht="25" customHeight="1"/>
    <row r="30093" ht="25" customHeight="1"/>
    <row r="30094" ht="25" customHeight="1"/>
    <row r="30095" ht="25" customHeight="1"/>
    <row r="30096" ht="25" customHeight="1"/>
    <row r="30097" ht="25" customHeight="1"/>
    <row r="30098" ht="25" customHeight="1"/>
    <row r="30099" ht="25" customHeight="1"/>
    <row r="30100" ht="25" customHeight="1"/>
    <row r="30101" ht="25" customHeight="1"/>
    <row r="30102" ht="25" customHeight="1"/>
    <row r="30103" ht="25" customHeight="1"/>
    <row r="30104" ht="25" customHeight="1"/>
    <row r="30105" ht="25" customHeight="1"/>
    <row r="30106" ht="25" customHeight="1"/>
    <row r="30107" ht="25" customHeight="1"/>
    <row r="30108" ht="25" customHeight="1"/>
    <row r="30109" ht="25" customHeight="1"/>
    <row r="30110" ht="25" customHeight="1"/>
    <row r="30111" ht="25" customHeight="1"/>
    <row r="30112" ht="25" customHeight="1"/>
    <row r="30113" ht="25" customHeight="1"/>
    <row r="30114" ht="25" customHeight="1"/>
    <row r="30115" ht="25" customHeight="1"/>
    <row r="30116" ht="25" customHeight="1"/>
    <row r="30117" ht="25" customHeight="1"/>
    <row r="30118" ht="25" customHeight="1"/>
    <row r="30119" ht="25" customHeight="1"/>
    <row r="30120" ht="25" customHeight="1"/>
    <row r="30121" ht="25" customHeight="1"/>
    <row r="30122" ht="25" customHeight="1"/>
    <row r="30123" ht="25" customHeight="1"/>
    <row r="30124" ht="25" customHeight="1"/>
    <row r="30125" ht="25" customHeight="1"/>
    <row r="30126" ht="25" customHeight="1"/>
    <row r="30127" ht="25" customHeight="1"/>
    <row r="30128" ht="25" customHeight="1"/>
    <row r="30129" ht="25" customHeight="1"/>
    <row r="30130" ht="25" customHeight="1"/>
    <row r="30131" ht="25" customHeight="1"/>
    <row r="30132" ht="25" customHeight="1"/>
    <row r="30133" ht="25" customHeight="1"/>
    <row r="30134" ht="25" customHeight="1"/>
    <row r="30135" ht="25" customHeight="1"/>
    <row r="30136" ht="25" customHeight="1"/>
    <row r="30137" ht="25" customHeight="1"/>
    <row r="30138" ht="25" customHeight="1"/>
    <row r="30139" ht="25" customHeight="1"/>
    <row r="30140" ht="25" customHeight="1"/>
    <row r="30141" ht="25" customHeight="1"/>
    <row r="30142" ht="25" customHeight="1"/>
    <row r="30143" ht="25" customHeight="1"/>
    <row r="30144" ht="25" customHeight="1"/>
    <row r="30145" ht="25" customHeight="1"/>
    <row r="30146" ht="25" customHeight="1"/>
    <row r="30147" ht="25" customHeight="1"/>
    <row r="30148" ht="25" customHeight="1"/>
    <row r="30149" ht="25" customHeight="1"/>
    <row r="30150" ht="25" customHeight="1"/>
    <row r="30151" ht="25" customHeight="1"/>
    <row r="30152" ht="25" customHeight="1"/>
    <row r="30153" ht="25" customHeight="1"/>
    <row r="30154" ht="25" customHeight="1"/>
    <row r="30155" ht="25" customHeight="1"/>
    <row r="30156" ht="25" customHeight="1"/>
    <row r="30157" ht="25" customHeight="1"/>
    <row r="30158" ht="25" customHeight="1"/>
    <row r="30159" ht="25" customHeight="1"/>
    <row r="30160" ht="25" customHeight="1"/>
    <row r="30161" ht="25" customHeight="1"/>
    <row r="30162" ht="25" customHeight="1"/>
    <row r="30163" ht="25" customHeight="1"/>
    <row r="30164" ht="25" customHeight="1"/>
    <row r="30165" ht="25" customHeight="1"/>
    <row r="30166" ht="25" customHeight="1"/>
    <row r="30167" ht="25" customHeight="1"/>
    <row r="30168" ht="25" customHeight="1"/>
    <row r="30169" ht="25" customHeight="1"/>
    <row r="30170" ht="25" customHeight="1"/>
    <row r="30171" ht="25" customHeight="1"/>
    <row r="30172" ht="25" customHeight="1"/>
    <row r="30173" ht="25" customHeight="1"/>
    <row r="30174" ht="25" customHeight="1"/>
    <row r="30175" ht="25" customHeight="1"/>
    <row r="30176" ht="25" customHeight="1"/>
    <row r="30177" ht="25" customHeight="1"/>
    <row r="30178" ht="25" customHeight="1"/>
    <row r="30179" ht="25" customHeight="1"/>
    <row r="30180" ht="25" customHeight="1"/>
    <row r="30181" ht="25" customHeight="1"/>
    <row r="30182" ht="25" customHeight="1"/>
    <row r="30183" ht="25" customHeight="1"/>
    <row r="30184" ht="25" customHeight="1"/>
    <row r="30185" ht="25" customHeight="1"/>
    <row r="30186" ht="25" customHeight="1"/>
    <row r="30187" ht="25" customHeight="1"/>
    <row r="30188" ht="25" customHeight="1"/>
    <row r="30189" ht="25" customHeight="1"/>
    <row r="30190" ht="25" customHeight="1"/>
    <row r="30191" ht="25" customHeight="1"/>
    <row r="30192" ht="25" customHeight="1"/>
    <row r="30193" ht="25" customHeight="1"/>
    <row r="30194" ht="25" customHeight="1"/>
    <row r="30195" ht="25" customHeight="1"/>
    <row r="30196" ht="25" customHeight="1"/>
    <row r="30197" ht="25" customHeight="1"/>
    <row r="30198" ht="25" customHeight="1"/>
    <row r="30199" ht="25" customHeight="1"/>
    <row r="30200" ht="25" customHeight="1"/>
    <row r="30201" ht="25" customHeight="1"/>
    <row r="30202" ht="25" customHeight="1"/>
    <row r="30203" ht="25" customHeight="1"/>
    <row r="30204" ht="25" customHeight="1"/>
    <row r="30205" ht="25" customHeight="1"/>
    <row r="30206" ht="25" customHeight="1"/>
    <row r="30207" ht="25" customHeight="1"/>
    <row r="30208" ht="25" customHeight="1"/>
    <row r="30209" ht="25" customHeight="1"/>
    <row r="30210" ht="25" customHeight="1"/>
    <row r="30211" ht="25" customHeight="1"/>
    <row r="30212" ht="25" customHeight="1"/>
    <row r="30213" ht="25" customHeight="1"/>
    <row r="30214" ht="25" customHeight="1"/>
    <row r="30215" ht="25" customHeight="1"/>
    <row r="30216" ht="25" customHeight="1"/>
    <row r="30217" ht="25" customHeight="1"/>
    <row r="30218" ht="25" customHeight="1"/>
    <row r="30219" ht="25" customHeight="1"/>
    <row r="30220" ht="25" customHeight="1"/>
    <row r="30221" ht="25" customHeight="1"/>
    <row r="30222" ht="25" customHeight="1"/>
    <row r="30223" ht="25" customHeight="1"/>
    <row r="30224" ht="25" customHeight="1"/>
    <row r="30225" ht="25" customHeight="1"/>
    <row r="30226" ht="25" customHeight="1"/>
    <row r="30227" ht="25" customHeight="1"/>
    <row r="30228" ht="25" customHeight="1"/>
    <row r="30229" ht="25" customHeight="1"/>
    <row r="30230" ht="25" customHeight="1"/>
    <row r="30231" ht="25" customHeight="1"/>
    <row r="30232" ht="25" customHeight="1"/>
    <row r="30233" ht="25" customHeight="1"/>
    <row r="30234" ht="25" customHeight="1"/>
    <row r="30235" ht="25" customHeight="1"/>
    <row r="30236" ht="25" customHeight="1"/>
    <row r="30237" ht="25" customHeight="1"/>
    <row r="30238" ht="25" customHeight="1"/>
    <row r="30239" ht="25" customHeight="1"/>
    <row r="30240" ht="25" customHeight="1"/>
    <row r="30241" ht="25" customHeight="1"/>
    <row r="30242" ht="25" customHeight="1"/>
    <row r="30243" ht="25" customHeight="1"/>
    <row r="30244" ht="25" customHeight="1"/>
    <row r="30245" ht="25" customHeight="1"/>
    <row r="30246" ht="25" customHeight="1"/>
    <row r="30247" ht="25" customHeight="1"/>
    <row r="30248" ht="25" customHeight="1"/>
    <row r="30249" ht="25" customHeight="1"/>
    <row r="30250" ht="25" customHeight="1"/>
    <row r="30251" ht="25" customHeight="1"/>
    <row r="30252" ht="25" customHeight="1"/>
    <row r="30253" ht="25" customHeight="1"/>
    <row r="30254" ht="25" customHeight="1"/>
    <row r="30255" ht="25" customHeight="1"/>
    <row r="30256" ht="25" customHeight="1"/>
    <row r="30257" ht="25" customHeight="1"/>
    <row r="30258" ht="25" customHeight="1"/>
    <row r="30259" ht="25" customHeight="1"/>
    <row r="30260" ht="25" customHeight="1"/>
    <row r="30261" ht="25" customHeight="1"/>
    <row r="30262" ht="25" customHeight="1"/>
    <row r="30263" ht="25" customHeight="1"/>
    <row r="30264" ht="25" customHeight="1"/>
    <row r="30265" ht="25" customHeight="1"/>
    <row r="30266" ht="25" customHeight="1"/>
    <row r="30267" ht="25" customHeight="1"/>
    <row r="30268" ht="25" customHeight="1"/>
    <row r="30269" ht="25" customHeight="1"/>
    <row r="30270" ht="25" customHeight="1"/>
    <row r="30271" ht="25" customHeight="1"/>
    <row r="30272" ht="25" customHeight="1"/>
    <row r="30273" ht="25" customHeight="1"/>
    <row r="30274" ht="25" customHeight="1"/>
    <row r="30275" ht="25" customHeight="1"/>
    <row r="30276" ht="25" customHeight="1"/>
    <row r="30277" ht="25" customHeight="1"/>
    <row r="30278" ht="25" customHeight="1"/>
    <row r="30279" ht="25" customHeight="1"/>
    <row r="30280" ht="25" customHeight="1"/>
    <row r="30281" ht="25" customHeight="1"/>
    <row r="30282" ht="25" customHeight="1"/>
    <row r="30283" ht="25" customHeight="1"/>
    <row r="30284" ht="25" customHeight="1"/>
    <row r="30285" ht="25" customHeight="1"/>
    <row r="30286" ht="25" customHeight="1"/>
    <row r="30287" ht="25" customHeight="1"/>
    <row r="30288" ht="25" customHeight="1"/>
    <row r="30289" ht="25" customHeight="1"/>
    <row r="30290" ht="25" customHeight="1"/>
    <row r="30291" ht="25" customHeight="1"/>
    <row r="30292" ht="25" customHeight="1"/>
    <row r="30293" ht="25" customHeight="1"/>
    <row r="30294" ht="25" customHeight="1"/>
    <row r="30295" ht="25" customHeight="1"/>
    <row r="30296" ht="25" customHeight="1"/>
    <row r="30297" ht="25" customHeight="1"/>
    <row r="30298" ht="25" customHeight="1"/>
    <row r="30299" ht="25" customHeight="1"/>
    <row r="30300" ht="25" customHeight="1"/>
    <row r="30301" ht="25" customHeight="1"/>
    <row r="30302" ht="25" customHeight="1"/>
    <row r="30303" ht="25" customHeight="1"/>
    <row r="30304" ht="25" customHeight="1"/>
    <row r="30305" ht="25" customHeight="1"/>
    <row r="30306" ht="25" customHeight="1"/>
    <row r="30307" ht="25" customHeight="1"/>
    <row r="30308" ht="25" customHeight="1"/>
    <row r="30309" ht="25" customHeight="1"/>
    <row r="30310" ht="25" customHeight="1"/>
    <row r="30311" ht="25" customHeight="1"/>
    <row r="30312" ht="25" customHeight="1"/>
    <row r="30313" ht="25" customHeight="1"/>
    <row r="30314" ht="25" customHeight="1"/>
    <row r="30315" ht="25" customHeight="1"/>
    <row r="30316" ht="25" customHeight="1"/>
    <row r="30317" ht="25" customHeight="1"/>
    <row r="30318" ht="25" customHeight="1"/>
    <row r="30319" ht="25" customHeight="1"/>
    <row r="30320" ht="25" customHeight="1"/>
    <row r="30321" ht="25" customHeight="1"/>
    <row r="30322" ht="25" customHeight="1"/>
    <row r="30323" ht="25" customHeight="1"/>
    <row r="30324" ht="25" customHeight="1"/>
    <row r="30325" ht="25" customHeight="1"/>
    <row r="30326" ht="25" customHeight="1"/>
    <row r="30327" ht="25" customHeight="1"/>
    <row r="30328" ht="25" customHeight="1"/>
    <row r="30329" ht="25" customHeight="1"/>
    <row r="30330" ht="25" customHeight="1"/>
    <row r="30331" ht="25" customHeight="1"/>
    <row r="30332" ht="25" customHeight="1"/>
    <row r="30333" ht="25" customHeight="1"/>
    <row r="30334" ht="25" customHeight="1"/>
    <row r="30335" ht="25" customHeight="1"/>
    <row r="30336" ht="25" customHeight="1"/>
    <row r="30337" ht="25" customHeight="1"/>
    <row r="30338" ht="25" customHeight="1"/>
    <row r="30339" ht="25" customHeight="1"/>
    <row r="30340" ht="25" customHeight="1"/>
    <row r="30341" ht="25" customHeight="1"/>
    <row r="30342" ht="25" customHeight="1"/>
    <row r="30343" ht="25" customHeight="1"/>
    <row r="30344" ht="25" customHeight="1"/>
    <row r="30345" ht="25" customHeight="1"/>
    <row r="30346" ht="25" customHeight="1"/>
    <row r="30347" ht="25" customHeight="1"/>
    <row r="30348" ht="25" customHeight="1"/>
    <row r="30349" ht="25" customHeight="1"/>
    <row r="30350" ht="25" customHeight="1"/>
    <row r="30351" ht="25" customHeight="1"/>
    <row r="30352" ht="25" customHeight="1"/>
    <row r="30353" ht="25" customHeight="1"/>
    <row r="30354" ht="25" customHeight="1"/>
    <row r="30355" ht="25" customHeight="1"/>
    <row r="30356" ht="25" customHeight="1"/>
    <row r="30357" ht="25" customHeight="1"/>
    <row r="30358" ht="25" customHeight="1"/>
    <row r="30359" ht="25" customHeight="1"/>
    <row r="30360" ht="25" customHeight="1"/>
    <row r="30361" ht="25" customHeight="1"/>
    <row r="30362" ht="25" customHeight="1"/>
    <row r="30363" ht="25" customHeight="1"/>
    <row r="30364" ht="25" customHeight="1"/>
    <row r="30365" ht="25" customHeight="1"/>
    <row r="30366" ht="25" customHeight="1"/>
    <row r="30367" ht="25" customHeight="1"/>
    <row r="30368" ht="25" customHeight="1"/>
    <row r="30369" ht="25" customHeight="1"/>
    <row r="30370" ht="25" customHeight="1"/>
    <row r="30371" ht="25" customHeight="1"/>
    <row r="30372" ht="25" customHeight="1"/>
    <row r="30373" ht="25" customHeight="1"/>
    <row r="30374" ht="25" customHeight="1"/>
    <row r="30375" ht="25" customHeight="1"/>
    <row r="30376" ht="25" customHeight="1"/>
    <row r="30377" ht="25" customHeight="1"/>
    <row r="30378" ht="25" customHeight="1"/>
    <row r="30379" ht="25" customHeight="1"/>
    <row r="30380" ht="25" customHeight="1"/>
    <row r="30381" ht="25" customHeight="1"/>
    <row r="30382" ht="25" customHeight="1"/>
    <row r="30383" ht="25" customHeight="1"/>
    <row r="30384" ht="25" customHeight="1"/>
    <row r="30385" ht="25" customHeight="1"/>
    <row r="30386" ht="25" customHeight="1"/>
    <row r="30387" ht="25" customHeight="1"/>
    <row r="30388" ht="25" customHeight="1"/>
    <row r="30389" ht="25" customHeight="1"/>
    <row r="30390" ht="25" customHeight="1"/>
    <row r="30391" ht="25" customHeight="1"/>
    <row r="30392" ht="25" customHeight="1"/>
    <row r="30393" ht="25" customHeight="1"/>
    <row r="30394" ht="25" customHeight="1"/>
    <row r="30395" ht="25" customHeight="1"/>
    <row r="30396" ht="25" customHeight="1"/>
    <row r="30397" ht="25" customHeight="1"/>
    <row r="30398" ht="25" customHeight="1"/>
    <row r="30399" ht="25" customHeight="1"/>
    <row r="30400" ht="25" customHeight="1"/>
    <row r="30401" ht="25" customHeight="1"/>
    <row r="30402" ht="25" customHeight="1"/>
    <row r="30403" ht="25" customHeight="1"/>
    <row r="30404" ht="25" customHeight="1"/>
    <row r="30405" ht="25" customHeight="1"/>
    <row r="30406" ht="25" customHeight="1"/>
    <row r="30407" ht="25" customHeight="1"/>
    <row r="30408" ht="25" customHeight="1"/>
    <row r="30409" ht="25" customHeight="1"/>
    <row r="30410" ht="25" customHeight="1"/>
    <row r="30411" ht="25" customHeight="1"/>
    <row r="30412" ht="25" customHeight="1"/>
    <row r="30413" ht="25" customHeight="1"/>
    <row r="30414" ht="25" customHeight="1"/>
    <row r="30415" ht="25" customHeight="1"/>
    <row r="30416" ht="25" customHeight="1"/>
    <row r="30417" ht="25" customHeight="1"/>
    <row r="30418" ht="25" customHeight="1"/>
    <row r="30419" ht="25" customHeight="1"/>
    <row r="30420" ht="25" customHeight="1"/>
    <row r="30421" ht="25" customHeight="1"/>
    <row r="30422" ht="25" customHeight="1"/>
    <row r="30423" ht="25" customHeight="1"/>
    <row r="30424" ht="25" customHeight="1"/>
    <row r="30425" ht="25" customHeight="1"/>
    <row r="30426" ht="25" customHeight="1"/>
    <row r="30427" ht="25" customHeight="1"/>
    <row r="30428" ht="25" customHeight="1"/>
    <row r="30429" ht="25" customHeight="1"/>
    <row r="30430" ht="25" customHeight="1"/>
    <row r="30431" ht="25" customHeight="1"/>
    <row r="30432" ht="25" customHeight="1"/>
    <row r="30433" ht="25" customHeight="1"/>
    <row r="30434" ht="25" customHeight="1"/>
    <row r="30435" ht="25" customHeight="1"/>
    <row r="30436" ht="25" customHeight="1"/>
    <row r="30437" ht="25" customHeight="1"/>
    <row r="30438" ht="25" customHeight="1"/>
    <row r="30439" ht="25" customHeight="1"/>
    <row r="30440" ht="25" customHeight="1"/>
    <row r="30441" ht="25" customHeight="1"/>
    <row r="30442" ht="25" customHeight="1"/>
    <row r="30443" ht="25" customHeight="1"/>
    <row r="30444" ht="25" customHeight="1"/>
    <row r="30445" ht="25" customHeight="1"/>
    <row r="30446" ht="25" customHeight="1"/>
    <row r="30447" ht="25" customHeight="1"/>
    <row r="30448" ht="25" customHeight="1"/>
    <row r="30449" ht="25" customHeight="1"/>
    <row r="30450" ht="25" customHeight="1"/>
    <row r="30451" ht="25" customHeight="1"/>
    <row r="30452" ht="25" customHeight="1"/>
    <row r="30453" ht="25" customHeight="1"/>
    <row r="30454" ht="25" customHeight="1"/>
    <row r="30455" ht="25" customHeight="1"/>
    <row r="30456" ht="25" customHeight="1"/>
    <row r="30457" ht="25" customHeight="1"/>
    <row r="30458" ht="25" customHeight="1"/>
    <row r="30459" ht="25" customHeight="1"/>
    <row r="30460" ht="25" customHeight="1"/>
    <row r="30461" ht="25" customHeight="1"/>
    <row r="30462" ht="25" customHeight="1"/>
    <row r="30463" ht="25" customHeight="1"/>
    <row r="30464" ht="25" customHeight="1"/>
    <row r="30465" ht="25" customHeight="1"/>
    <row r="30466" ht="25" customHeight="1"/>
    <row r="30467" ht="25" customHeight="1"/>
    <row r="30468" ht="25" customHeight="1"/>
    <row r="30469" ht="25" customHeight="1"/>
    <row r="30470" ht="25" customHeight="1"/>
    <row r="30471" ht="25" customHeight="1"/>
    <row r="30472" ht="25" customHeight="1"/>
    <row r="30473" ht="25" customHeight="1"/>
    <row r="30474" ht="25" customHeight="1"/>
    <row r="30475" ht="25" customHeight="1"/>
    <row r="30476" ht="25" customHeight="1"/>
    <row r="30477" ht="25" customHeight="1"/>
    <row r="30478" ht="25" customHeight="1"/>
    <row r="30479" ht="25" customHeight="1"/>
    <row r="30480" ht="25" customHeight="1"/>
    <row r="30481" ht="25" customHeight="1"/>
    <row r="30482" ht="25" customHeight="1"/>
    <row r="30483" ht="25" customHeight="1"/>
    <row r="30484" ht="25" customHeight="1"/>
    <row r="30485" ht="25" customHeight="1"/>
    <row r="30486" ht="25" customHeight="1"/>
    <row r="30487" ht="25" customHeight="1"/>
    <row r="30488" ht="25" customHeight="1"/>
    <row r="30489" ht="25" customHeight="1"/>
    <row r="30490" ht="25" customHeight="1"/>
    <row r="30491" ht="25" customHeight="1"/>
    <row r="30492" ht="25" customHeight="1"/>
    <row r="30493" ht="25" customHeight="1"/>
    <row r="30494" ht="25" customHeight="1"/>
    <row r="30495" ht="25" customHeight="1"/>
    <row r="30496" ht="25" customHeight="1"/>
    <row r="30497" ht="25" customHeight="1"/>
    <row r="30498" ht="25" customHeight="1"/>
    <row r="30499" ht="25" customHeight="1"/>
    <row r="30500" ht="25" customHeight="1"/>
    <row r="30501" ht="25" customHeight="1"/>
    <row r="30502" ht="25" customHeight="1"/>
    <row r="30503" ht="25" customHeight="1"/>
    <row r="30504" ht="25" customHeight="1"/>
    <row r="30505" ht="25" customHeight="1"/>
    <row r="30506" ht="25" customHeight="1"/>
    <row r="30507" ht="25" customHeight="1"/>
    <row r="30508" ht="25" customHeight="1"/>
    <row r="30509" ht="25" customHeight="1"/>
    <row r="30510" ht="25" customHeight="1"/>
    <row r="30511" ht="25" customHeight="1"/>
    <row r="30512" ht="25" customHeight="1"/>
    <row r="30513" ht="25" customHeight="1"/>
    <row r="30514" ht="25" customHeight="1"/>
    <row r="30515" ht="25" customHeight="1"/>
    <row r="30516" ht="25" customHeight="1"/>
    <row r="30517" ht="25" customHeight="1"/>
    <row r="30518" ht="25" customHeight="1"/>
    <row r="30519" ht="25" customHeight="1"/>
    <row r="30520" ht="25" customHeight="1"/>
    <row r="30521" ht="25" customHeight="1"/>
    <row r="30522" ht="25" customHeight="1"/>
    <row r="30523" ht="25" customHeight="1"/>
    <row r="30524" ht="25" customHeight="1"/>
    <row r="30525" ht="25" customHeight="1"/>
    <row r="30526" ht="25" customHeight="1"/>
    <row r="30527" ht="25" customHeight="1"/>
    <row r="30528" ht="25" customHeight="1"/>
    <row r="30529" ht="25" customHeight="1"/>
    <row r="30530" ht="25" customHeight="1"/>
    <row r="30531" ht="25" customHeight="1"/>
    <row r="30532" ht="25" customHeight="1"/>
    <row r="30533" ht="25" customHeight="1"/>
    <row r="30534" ht="25" customHeight="1"/>
    <row r="30535" ht="25" customHeight="1"/>
    <row r="30536" ht="25" customHeight="1"/>
    <row r="30537" ht="25" customHeight="1"/>
    <row r="30538" ht="25" customHeight="1"/>
    <row r="30539" ht="25" customHeight="1"/>
    <row r="30540" ht="25" customHeight="1"/>
    <row r="30541" ht="25" customHeight="1"/>
    <row r="30542" ht="25" customHeight="1"/>
    <row r="30543" ht="25" customHeight="1"/>
    <row r="30544" ht="25" customHeight="1"/>
    <row r="30545" ht="25" customHeight="1"/>
    <row r="30546" ht="25" customHeight="1"/>
    <row r="30547" ht="25" customHeight="1"/>
    <row r="30548" ht="25" customHeight="1"/>
    <row r="30549" ht="25" customHeight="1"/>
    <row r="30550" ht="25" customHeight="1"/>
    <row r="30551" ht="25" customHeight="1"/>
    <row r="30552" ht="25" customHeight="1"/>
    <row r="30553" ht="25" customHeight="1"/>
    <row r="30554" ht="25" customHeight="1"/>
    <row r="30555" ht="25" customHeight="1"/>
    <row r="30556" ht="25" customHeight="1"/>
    <row r="30557" ht="25" customHeight="1"/>
    <row r="30558" ht="25" customHeight="1"/>
    <row r="30559" ht="25" customHeight="1"/>
    <row r="30560" ht="25" customHeight="1"/>
    <row r="30561" ht="25" customHeight="1"/>
    <row r="30562" ht="25" customHeight="1"/>
    <row r="30563" ht="25" customHeight="1"/>
    <row r="30564" ht="25" customHeight="1"/>
    <row r="30565" ht="25" customHeight="1"/>
    <row r="30566" ht="25" customHeight="1"/>
    <row r="30567" ht="25" customHeight="1"/>
    <row r="30568" ht="25" customHeight="1"/>
    <row r="30569" ht="25" customHeight="1"/>
    <row r="30570" ht="25" customHeight="1"/>
    <row r="30571" ht="25" customHeight="1"/>
    <row r="30572" ht="25" customHeight="1"/>
    <row r="30573" ht="25" customHeight="1"/>
    <row r="30574" ht="25" customHeight="1"/>
    <row r="30575" ht="25" customHeight="1"/>
    <row r="30576" ht="25" customHeight="1"/>
    <row r="30577" ht="25" customHeight="1"/>
    <row r="30578" ht="25" customHeight="1"/>
    <row r="30579" ht="25" customHeight="1"/>
    <row r="30580" ht="25" customHeight="1"/>
    <row r="30581" ht="25" customHeight="1"/>
    <row r="30582" ht="25" customHeight="1"/>
    <row r="30583" ht="25" customHeight="1"/>
    <row r="30584" ht="25" customHeight="1"/>
    <row r="30585" ht="25" customHeight="1"/>
    <row r="30586" ht="25" customHeight="1"/>
    <row r="30587" ht="25" customHeight="1"/>
    <row r="30588" ht="25" customHeight="1"/>
    <row r="30589" ht="25" customHeight="1"/>
    <row r="30590" ht="25" customHeight="1"/>
    <row r="30591" ht="25" customHeight="1"/>
    <row r="30592" ht="25" customHeight="1"/>
    <row r="30593" ht="25" customHeight="1"/>
    <row r="30594" ht="25" customHeight="1"/>
    <row r="30595" ht="25" customHeight="1"/>
    <row r="30596" ht="25" customHeight="1"/>
    <row r="30597" ht="25" customHeight="1"/>
    <row r="30598" ht="25" customHeight="1"/>
    <row r="30599" ht="25" customHeight="1"/>
    <row r="30600" ht="25" customHeight="1"/>
    <row r="30601" ht="25" customHeight="1"/>
    <row r="30602" ht="25" customHeight="1"/>
    <row r="30603" ht="25" customHeight="1"/>
    <row r="30604" ht="25" customHeight="1"/>
    <row r="30605" ht="25" customHeight="1"/>
    <row r="30606" ht="25" customHeight="1"/>
    <row r="30607" ht="25" customHeight="1"/>
    <row r="30608" ht="25" customHeight="1"/>
    <row r="30609" ht="25" customHeight="1"/>
    <row r="30610" ht="25" customHeight="1"/>
    <row r="30611" ht="25" customHeight="1"/>
    <row r="30612" ht="25" customHeight="1"/>
    <row r="30613" ht="25" customHeight="1"/>
    <row r="30614" ht="25" customHeight="1"/>
    <row r="30615" ht="25" customHeight="1"/>
    <row r="30616" ht="25" customHeight="1"/>
    <row r="30617" ht="25" customHeight="1"/>
    <row r="30618" ht="25" customHeight="1"/>
    <row r="30619" ht="25" customHeight="1"/>
    <row r="30620" ht="25" customHeight="1"/>
    <row r="30621" ht="25" customHeight="1"/>
    <row r="30622" ht="25" customHeight="1"/>
    <row r="30623" ht="25" customHeight="1"/>
    <row r="30624" ht="25" customHeight="1"/>
    <row r="30625" ht="25" customHeight="1"/>
    <row r="30626" ht="25" customHeight="1"/>
    <row r="30627" ht="25" customHeight="1"/>
    <row r="30628" ht="25" customHeight="1"/>
    <row r="30629" ht="25" customHeight="1"/>
    <row r="30630" ht="25" customHeight="1"/>
    <row r="30631" ht="25" customHeight="1"/>
    <row r="30632" ht="25" customHeight="1"/>
    <row r="30633" ht="25" customHeight="1"/>
    <row r="30634" ht="25" customHeight="1"/>
    <row r="30635" ht="25" customHeight="1"/>
    <row r="30636" ht="25" customHeight="1"/>
    <row r="30637" ht="25" customHeight="1"/>
    <row r="30638" ht="25" customHeight="1"/>
    <row r="30639" ht="25" customHeight="1"/>
    <row r="30640" ht="25" customHeight="1"/>
    <row r="30641" ht="25" customHeight="1"/>
    <row r="30642" ht="25" customHeight="1"/>
    <row r="30643" ht="25" customHeight="1"/>
    <row r="30644" ht="25" customHeight="1"/>
    <row r="30645" ht="25" customHeight="1"/>
    <row r="30646" ht="25" customHeight="1"/>
    <row r="30647" ht="25" customHeight="1"/>
    <row r="30648" ht="25" customHeight="1"/>
    <row r="30649" ht="25" customHeight="1"/>
    <row r="30650" ht="25" customHeight="1"/>
    <row r="30651" ht="25" customHeight="1"/>
    <row r="30652" ht="25" customHeight="1"/>
    <row r="30653" ht="25" customHeight="1"/>
    <row r="30654" ht="25" customHeight="1"/>
    <row r="30655" ht="25" customHeight="1"/>
    <row r="30656" ht="25" customHeight="1"/>
    <row r="30657" ht="25" customHeight="1"/>
    <row r="30658" ht="25" customHeight="1"/>
    <row r="30659" ht="25" customHeight="1"/>
    <row r="30660" ht="25" customHeight="1"/>
    <row r="30661" ht="25" customHeight="1"/>
    <row r="30662" ht="25" customHeight="1"/>
    <row r="30663" ht="25" customHeight="1"/>
    <row r="30664" ht="25" customHeight="1"/>
    <row r="30665" ht="25" customHeight="1"/>
    <row r="30666" ht="25" customHeight="1"/>
    <row r="30667" ht="25" customHeight="1"/>
    <row r="30668" ht="25" customHeight="1"/>
    <row r="30669" ht="25" customHeight="1"/>
    <row r="30670" ht="25" customHeight="1"/>
    <row r="30671" ht="25" customHeight="1"/>
    <row r="30672" ht="25" customHeight="1"/>
    <row r="30673" ht="25" customHeight="1"/>
    <row r="30674" ht="25" customHeight="1"/>
    <row r="30675" ht="25" customHeight="1"/>
    <row r="30676" ht="25" customHeight="1"/>
    <row r="30677" ht="25" customHeight="1"/>
    <row r="30678" ht="25" customHeight="1"/>
    <row r="30679" ht="25" customHeight="1"/>
    <row r="30680" ht="25" customHeight="1"/>
    <row r="30681" ht="25" customHeight="1"/>
    <row r="30682" ht="25" customHeight="1"/>
    <row r="30683" ht="25" customHeight="1"/>
    <row r="30684" ht="25" customHeight="1"/>
    <row r="30685" ht="25" customHeight="1"/>
    <row r="30686" ht="25" customHeight="1"/>
    <row r="30687" ht="25" customHeight="1"/>
    <row r="30688" ht="25" customHeight="1"/>
    <row r="30689" ht="25" customHeight="1"/>
    <row r="30690" ht="25" customHeight="1"/>
    <row r="30691" ht="25" customHeight="1"/>
    <row r="30692" ht="25" customHeight="1"/>
    <row r="30693" ht="25" customHeight="1"/>
    <row r="30694" ht="25" customHeight="1"/>
    <row r="30695" ht="25" customHeight="1"/>
    <row r="30696" ht="25" customHeight="1"/>
    <row r="30697" ht="25" customHeight="1"/>
    <row r="30698" ht="25" customHeight="1"/>
    <row r="30699" ht="25" customHeight="1"/>
    <row r="30700" ht="25" customHeight="1"/>
    <row r="30701" ht="25" customHeight="1"/>
    <row r="30702" ht="25" customHeight="1"/>
    <row r="30703" ht="25" customHeight="1"/>
    <row r="30704" ht="25" customHeight="1"/>
    <row r="30705" ht="25" customHeight="1"/>
    <row r="30706" ht="25" customHeight="1"/>
    <row r="30707" ht="25" customHeight="1"/>
    <row r="30708" ht="25" customHeight="1"/>
    <row r="30709" ht="25" customHeight="1"/>
    <row r="30710" ht="25" customHeight="1"/>
    <row r="30711" ht="25" customHeight="1"/>
    <row r="30712" ht="25" customHeight="1"/>
    <row r="30713" ht="25" customHeight="1"/>
    <row r="30714" ht="25" customHeight="1"/>
    <row r="30715" ht="25" customHeight="1"/>
    <row r="30716" ht="25" customHeight="1"/>
    <row r="30717" ht="25" customHeight="1"/>
    <row r="30718" ht="25" customHeight="1"/>
    <row r="30719" ht="25" customHeight="1"/>
    <row r="30720" ht="25" customHeight="1"/>
    <row r="30721" ht="25" customHeight="1"/>
    <row r="30722" ht="25" customHeight="1"/>
    <row r="30723" ht="25" customHeight="1"/>
    <row r="30724" ht="25" customHeight="1"/>
    <row r="30725" ht="25" customHeight="1"/>
    <row r="30726" ht="25" customHeight="1"/>
    <row r="30727" ht="25" customHeight="1"/>
    <row r="30728" ht="25" customHeight="1"/>
    <row r="30729" ht="25" customHeight="1"/>
    <row r="30730" ht="25" customHeight="1"/>
    <row r="30731" ht="25" customHeight="1"/>
    <row r="30732" ht="25" customHeight="1"/>
    <row r="30733" ht="25" customHeight="1"/>
    <row r="30734" ht="25" customHeight="1"/>
    <row r="30735" ht="25" customHeight="1"/>
    <row r="30736" ht="25" customHeight="1"/>
    <row r="30737" ht="25" customHeight="1"/>
    <row r="30738" ht="25" customHeight="1"/>
    <row r="30739" ht="25" customHeight="1"/>
    <row r="30740" ht="25" customHeight="1"/>
    <row r="30741" ht="25" customHeight="1"/>
    <row r="30742" ht="25" customHeight="1"/>
    <row r="30743" ht="25" customHeight="1"/>
    <row r="30744" ht="25" customHeight="1"/>
    <row r="30745" ht="25" customHeight="1"/>
    <row r="30746" ht="25" customHeight="1"/>
    <row r="30747" ht="25" customHeight="1"/>
    <row r="30748" ht="25" customHeight="1"/>
    <row r="30749" ht="25" customHeight="1"/>
    <row r="30750" ht="25" customHeight="1"/>
    <row r="30751" ht="25" customHeight="1"/>
    <row r="30752" ht="25" customHeight="1"/>
    <row r="30753" ht="25" customHeight="1"/>
    <row r="30754" ht="25" customHeight="1"/>
    <row r="30755" ht="25" customHeight="1"/>
    <row r="30756" ht="25" customHeight="1"/>
    <row r="30757" ht="25" customHeight="1"/>
    <row r="30758" ht="25" customHeight="1"/>
    <row r="30759" ht="25" customHeight="1"/>
    <row r="30760" ht="25" customHeight="1"/>
    <row r="30761" ht="25" customHeight="1"/>
    <row r="30762" ht="25" customHeight="1"/>
    <row r="30763" ht="25" customHeight="1"/>
    <row r="30764" ht="25" customHeight="1"/>
    <row r="30765" ht="25" customHeight="1"/>
    <row r="30766" ht="25" customHeight="1"/>
    <row r="30767" ht="25" customHeight="1"/>
    <row r="30768" ht="25" customHeight="1"/>
    <row r="30769" ht="25" customHeight="1"/>
    <row r="30770" ht="25" customHeight="1"/>
    <row r="30771" ht="25" customHeight="1"/>
    <row r="30772" ht="25" customHeight="1"/>
    <row r="30773" ht="25" customHeight="1"/>
    <row r="30774" ht="25" customHeight="1"/>
    <row r="30775" ht="25" customHeight="1"/>
    <row r="30776" ht="25" customHeight="1"/>
    <row r="30777" ht="25" customHeight="1"/>
    <row r="30778" ht="25" customHeight="1"/>
    <row r="30779" ht="25" customHeight="1"/>
    <row r="30780" ht="25" customHeight="1"/>
    <row r="30781" ht="25" customHeight="1"/>
    <row r="30782" ht="25" customHeight="1"/>
    <row r="30783" ht="25" customHeight="1"/>
    <row r="30784" ht="25" customHeight="1"/>
    <row r="30785" ht="25" customHeight="1"/>
    <row r="30786" ht="25" customHeight="1"/>
    <row r="30787" ht="25" customHeight="1"/>
    <row r="30788" ht="25" customHeight="1"/>
    <row r="30789" ht="25" customHeight="1"/>
    <row r="30790" ht="25" customHeight="1"/>
    <row r="30791" ht="25" customHeight="1"/>
    <row r="30792" ht="25" customHeight="1"/>
    <row r="30793" ht="25" customHeight="1"/>
    <row r="30794" ht="25" customHeight="1"/>
    <row r="30795" ht="25" customHeight="1"/>
    <row r="30796" ht="25" customHeight="1"/>
    <row r="30797" ht="25" customHeight="1"/>
    <row r="30798" ht="25" customHeight="1"/>
    <row r="30799" ht="25" customHeight="1"/>
    <row r="30800" ht="25" customHeight="1"/>
    <row r="30801" ht="25" customHeight="1"/>
    <row r="30802" ht="25" customHeight="1"/>
    <row r="30803" ht="25" customHeight="1"/>
    <row r="30804" ht="25" customHeight="1"/>
    <row r="30805" ht="25" customHeight="1"/>
    <row r="30806" ht="25" customHeight="1"/>
    <row r="30807" ht="25" customHeight="1"/>
    <row r="30808" ht="25" customHeight="1"/>
    <row r="30809" ht="25" customHeight="1"/>
    <row r="30810" ht="25" customHeight="1"/>
    <row r="30811" ht="25" customHeight="1"/>
    <row r="30812" ht="25" customHeight="1"/>
    <row r="30813" ht="25" customHeight="1"/>
    <row r="30814" ht="25" customHeight="1"/>
    <row r="30815" ht="25" customHeight="1"/>
    <row r="30816" ht="25" customHeight="1"/>
    <row r="30817" ht="25" customHeight="1"/>
    <row r="30818" ht="25" customHeight="1"/>
    <row r="30819" ht="25" customHeight="1"/>
    <row r="30820" ht="25" customHeight="1"/>
    <row r="30821" ht="25" customHeight="1"/>
    <row r="30822" ht="25" customHeight="1"/>
    <row r="30823" ht="25" customHeight="1"/>
    <row r="30824" ht="25" customHeight="1"/>
    <row r="30825" ht="25" customHeight="1"/>
    <row r="30826" ht="25" customHeight="1"/>
    <row r="30827" ht="25" customHeight="1"/>
    <row r="30828" ht="25" customHeight="1"/>
    <row r="30829" ht="25" customHeight="1"/>
    <row r="30830" ht="25" customHeight="1"/>
    <row r="30831" ht="25" customHeight="1"/>
    <row r="30832" ht="25" customHeight="1"/>
    <row r="30833" ht="25" customHeight="1"/>
    <row r="30834" ht="25" customHeight="1"/>
    <row r="30835" ht="25" customHeight="1"/>
    <row r="30836" ht="25" customHeight="1"/>
    <row r="30837" ht="25" customHeight="1"/>
    <row r="30838" ht="25" customHeight="1"/>
    <row r="30839" ht="25" customHeight="1"/>
    <row r="30840" ht="25" customHeight="1"/>
    <row r="30841" ht="25" customHeight="1"/>
    <row r="30842" ht="25" customHeight="1"/>
    <row r="30843" ht="25" customHeight="1"/>
    <row r="30844" ht="25" customHeight="1"/>
    <row r="30845" ht="25" customHeight="1"/>
    <row r="30846" ht="25" customHeight="1"/>
    <row r="30847" ht="25" customHeight="1"/>
    <row r="30848" ht="25" customHeight="1"/>
    <row r="30849" ht="25" customHeight="1"/>
    <row r="30850" ht="25" customHeight="1"/>
    <row r="30851" ht="25" customHeight="1"/>
    <row r="30852" ht="25" customHeight="1"/>
    <row r="30853" ht="25" customHeight="1"/>
    <row r="30854" ht="25" customHeight="1"/>
    <row r="30855" ht="25" customHeight="1"/>
    <row r="30856" ht="25" customHeight="1"/>
    <row r="30857" ht="25" customHeight="1"/>
    <row r="30858" ht="25" customHeight="1"/>
    <row r="30859" ht="25" customHeight="1"/>
    <row r="30860" ht="25" customHeight="1"/>
    <row r="30861" ht="25" customHeight="1"/>
    <row r="30862" ht="25" customHeight="1"/>
    <row r="30863" ht="25" customHeight="1"/>
    <row r="30864" ht="25" customHeight="1"/>
    <row r="30865" ht="25" customHeight="1"/>
    <row r="30866" ht="25" customHeight="1"/>
    <row r="30867" ht="25" customHeight="1"/>
    <row r="30868" ht="25" customHeight="1"/>
    <row r="30869" ht="25" customHeight="1"/>
    <row r="30870" ht="25" customHeight="1"/>
    <row r="30871" ht="25" customHeight="1"/>
    <row r="30872" ht="25" customHeight="1"/>
    <row r="30873" ht="25" customHeight="1"/>
    <row r="30874" ht="25" customHeight="1"/>
    <row r="30875" ht="25" customHeight="1"/>
    <row r="30876" ht="25" customHeight="1"/>
    <row r="30877" ht="25" customHeight="1"/>
    <row r="30878" ht="25" customHeight="1"/>
    <row r="30879" ht="25" customHeight="1"/>
    <row r="30880" ht="25" customHeight="1"/>
    <row r="30881" ht="25" customHeight="1"/>
    <row r="30882" ht="25" customHeight="1"/>
    <row r="30883" ht="25" customHeight="1"/>
    <row r="30884" ht="25" customHeight="1"/>
    <row r="30885" ht="25" customHeight="1"/>
    <row r="30886" ht="25" customHeight="1"/>
    <row r="30887" ht="25" customHeight="1"/>
    <row r="30888" ht="25" customHeight="1"/>
    <row r="30889" ht="25" customHeight="1"/>
    <row r="30890" ht="25" customHeight="1"/>
    <row r="30891" ht="25" customHeight="1"/>
    <row r="30892" ht="25" customHeight="1"/>
    <row r="30893" ht="25" customHeight="1"/>
    <row r="30894" ht="25" customHeight="1"/>
    <row r="30895" ht="25" customHeight="1"/>
    <row r="30896" ht="25" customHeight="1"/>
    <row r="30897" ht="25" customHeight="1"/>
    <row r="30898" ht="25" customHeight="1"/>
    <row r="30899" ht="25" customHeight="1"/>
    <row r="30900" ht="25" customHeight="1"/>
    <row r="30901" ht="25" customHeight="1"/>
    <row r="30902" ht="25" customHeight="1"/>
    <row r="30903" ht="25" customHeight="1"/>
    <row r="30904" ht="25" customHeight="1"/>
    <row r="30905" ht="25" customHeight="1"/>
    <row r="30906" ht="25" customHeight="1"/>
    <row r="30907" ht="25" customHeight="1"/>
    <row r="30908" ht="25" customHeight="1"/>
    <row r="30909" ht="25" customHeight="1"/>
    <row r="30910" ht="25" customHeight="1"/>
    <row r="30911" ht="25" customHeight="1"/>
    <row r="30912" ht="25" customHeight="1"/>
    <row r="30913" ht="25" customHeight="1"/>
    <row r="30914" ht="25" customHeight="1"/>
    <row r="30915" ht="25" customHeight="1"/>
    <row r="30916" ht="25" customHeight="1"/>
    <row r="30917" ht="25" customHeight="1"/>
    <row r="30918" ht="25" customHeight="1"/>
    <row r="30919" ht="25" customHeight="1"/>
    <row r="30920" ht="25" customHeight="1"/>
    <row r="30921" ht="25" customHeight="1"/>
    <row r="30922" ht="25" customHeight="1"/>
    <row r="30923" ht="25" customHeight="1"/>
    <row r="30924" ht="25" customHeight="1"/>
    <row r="30925" ht="25" customHeight="1"/>
    <row r="30926" ht="25" customHeight="1"/>
    <row r="30927" ht="25" customHeight="1"/>
    <row r="30928" ht="25" customHeight="1"/>
    <row r="30929" ht="25" customHeight="1"/>
    <row r="30930" ht="25" customHeight="1"/>
    <row r="30931" ht="25" customHeight="1"/>
    <row r="30932" ht="25" customHeight="1"/>
    <row r="30933" ht="25" customHeight="1"/>
    <row r="30934" ht="25" customHeight="1"/>
    <row r="30935" ht="25" customHeight="1"/>
    <row r="30936" ht="25" customHeight="1"/>
    <row r="30937" ht="25" customHeight="1"/>
    <row r="30938" ht="25" customHeight="1"/>
    <row r="30939" ht="25" customHeight="1"/>
    <row r="30940" ht="25" customHeight="1"/>
    <row r="30941" ht="25" customHeight="1"/>
    <row r="30942" ht="25" customHeight="1"/>
    <row r="30943" ht="25" customHeight="1"/>
    <row r="30944" ht="25" customHeight="1"/>
    <row r="30945" ht="25" customHeight="1"/>
    <row r="30946" ht="25" customHeight="1"/>
    <row r="30947" ht="25" customHeight="1"/>
    <row r="30948" ht="25" customHeight="1"/>
    <row r="30949" ht="25" customHeight="1"/>
    <row r="30950" ht="25" customHeight="1"/>
    <row r="30951" ht="25" customHeight="1"/>
    <row r="30952" ht="25" customHeight="1"/>
    <row r="30953" ht="25" customHeight="1"/>
    <row r="30954" ht="25" customHeight="1"/>
    <row r="30955" ht="25" customHeight="1"/>
    <row r="30956" ht="25" customHeight="1"/>
    <row r="30957" ht="25" customHeight="1"/>
    <row r="30958" ht="25" customHeight="1"/>
    <row r="30959" ht="25" customHeight="1"/>
    <row r="30960" ht="25" customHeight="1"/>
    <row r="30961" ht="25" customHeight="1"/>
    <row r="30962" ht="25" customHeight="1"/>
    <row r="30963" ht="25" customHeight="1"/>
    <row r="30964" ht="25" customHeight="1"/>
    <row r="30965" ht="25" customHeight="1"/>
    <row r="30966" ht="25" customHeight="1"/>
    <row r="30967" ht="25" customHeight="1"/>
    <row r="30968" ht="25" customHeight="1"/>
    <row r="30969" ht="25" customHeight="1"/>
    <row r="30970" ht="25" customHeight="1"/>
    <row r="30971" ht="25" customHeight="1"/>
    <row r="30972" ht="25" customHeight="1"/>
    <row r="30973" ht="25" customHeight="1"/>
    <row r="30974" ht="25" customHeight="1"/>
    <row r="30975" ht="25" customHeight="1"/>
    <row r="30976" ht="25" customHeight="1"/>
    <row r="30977" ht="25" customHeight="1"/>
    <row r="30978" ht="25" customHeight="1"/>
    <row r="30979" ht="25" customHeight="1"/>
    <row r="30980" ht="25" customHeight="1"/>
    <row r="30981" ht="25" customHeight="1"/>
    <row r="30982" ht="25" customHeight="1"/>
    <row r="30983" ht="25" customHeight="1"/>
    <row r="30984" ht="25" customHeight="1"/>
    <row r="30985" ht="25" customHeight="1"/>
    <row r="30986" ht="25" customHeight="1"/>
    <row r="30987" ht="25" customHeight="1"/>
    <row r="30988" ht="25" customHeight="1"/>
    <row r="30989" ht="25" customHeight="1"/>
    <row r="30990" ht="25" customHeight="1"/>
    <row r="30991" ht="25" customHeight="1"/>
    <row r="30992" ht="25" customHeight="1"/>
    <row r="30993" ht="25" customHeight="1"/>
    <row r="30994" ht="25" customHeight="1"/>
    <row r="30995" ht="25" customHeight="1"/>
    <row r="30996" ht="25" customHeight="1"/>
    <row r="30997" ht="25" customHeight="1"/>
    <row r="30998" ht="25" customHeight="1"/>
    <row r="30999" ht="25" customHeight="1"/>
    <row r="31000" ht="25" customHeight="1"/>
    <row r="31001" ht="25" customHeight="1"/>
    <row r="31002" ht="25" customHeight="1"/>
    <row r="31003" ht="25" customHeight="1"/>
    <row r="31004" ht="25" customHeight="1"/>
    <row r="31005" ht="25" customHeight="1"/>
    <row r="31006" ht="25" customHeight="1"/>
    <row r="31007" ht="25" customHeight="1"/>
    <row r="31008" ht="25" customHeight="1"/>
    <row r="31009" ht="25" customHeight="1"/>
    <row r="31010" ht="25" customHeight="1"/>
    <row r="31011" ht="25" customHeight="1"/>
    <row r="31012" ht="25" customHeight="1"/>
    <row r="31013" ht="25" customHeight="1"/>
    <row r="31014" ht="25" customHeight="1"/>
    <row r="31015" ht="25" customHeight="1"/>
    <row r="31016" ht="25" customHeight="1"/>
    <row r="31017" ht="25" customHeight="1"/>
    <row r="31018" ht="25" customHeight="1"/>
    <row r="31019" ht="25" customHeight="1"/>
    <row r="31020" ht="25" customHeight="1"/>
    <row r="31021" ht="25" customHeight="1"/>
    <row r="31022" ht="25" customHeight="1"/>
    <row r="31023" ht="25" customHeight="1"/>
    <row r="31024" ht="25" customHeight="1"/>
    <row r="31025" ht="25" customHeight="1"/>
    <row r="31026" ht="25" customHeight="1"/>
    <row r="31027" ht="25" customHeight="1"/>
    <row r="31028" ht="25" customHeight="1"/>
    <row r="31029" ht="25" customHeight="1"/>
    <row r="31030" ht="25" customHeight="1"/>
    <row r="31031" ht="25" customHeight="1"/>
    <row r="31032" ht="25" customHeight="1"/>
    <row r="31033" ht="25" customHeight="1"/>
    <row r="31034" ht="25" customHeight="1"/>
    <row r="31035" ht="25" customHeight="1"/>
    <row r="31036" ht="25" customHeight="1"/>
    <row r="31037" ht="25" customHeight="1"/>
    <row r="31038" ht="25" customHeight="1"/>
    <row r="31039" ht="25" customHeight="1"/>
    <row r="31040" ht="25" customHeight="1"/>
    <row r="31041" ht="25" customHeight="1"/>
    <row r="31042" ht="25" customHeight="1"/>
    <row r="31043" ht="25" customHeight="1"/>
    <row r="31044" ht="25" customHeight="1"/>
    <row r="31045" ht="25" customHeight="1"/>
    <row r="31046" ht="25" customHeight="1"/>
    <row r="31047" ht="25" customHeight="1"/>
    <row r="31048" ht="25" customHeight="1"/>
    <row r="31049" ht="25" customHeight="1"/>
    <row r="31050" ht="25" customHeight="1"/>
    <row r="31051" ht="25" customHeight="1"/>
    <row r="31052" ht="25" customHeight="1"/>
    <row r="31053" ht="25" customHeight="1"/>
    <row r="31054" ht="25" customHeight="1"/>
    <row r="31055" ht="25" customHeight="1"/>
    <row r="31056" ht="25" customHeight="1"/>
    <row r="31057" ht="25" customHeight="1"/>
    <row r="31058" ht="25" customHeight="1"/>
    <row r="31059" ht="25" customHeight="1"/>
    <row r="31060" ht="25" customHeight="1"/>
    <row r="31061" ht="25" customHeight="1"/>
    <row r="31062" ht="25" customHeight="1"/>
    <row r="31063" ht="25" customHeight="1"/>
    <row r="31064" ht="25" customHeight="1"/>
    <row r="31065" ht="25" customHeight="1"/>
    <row r="31066" ht="25" customHeight="1"/>
    <row r="31067" ht="25" customHeight="1"/>
    <row r="31068" ht="25" customHeight="1"/>
    <row r="31069" ht="25" customHeight="1"/>
    <row r="31070" ht="25" customHeight="1"/>
    <row r="31071" ht="25" customHeight="1"/>
    <row r="31072" ht="25" customHeight="1"/>
    <row r="31073" ht="25" customHeight="1"/>
    <row r="31074" ht="25" customHeight="1"/>
    <row r="31075" ht="25" customHeight="1"/>
    <row r="31076" ht="25" customHeight="1"/>
    <row r="31077" ht="25" customHeight="1"/>
    <row r="31078" ht="25" customHeight="1"/>
    <row r="31079" ht="25" customHeight="1"/>
    <row r="31080" ht="25" customHeight="1"/>
    <row r="31081" ht="25" customHeight="1"/>
    <row r="31082" ht="25" customHeight="1"/>
    <row r="31083" ht="25" customHeight="1"/>
    <row r="31084" ht="25" customHeight="1"/>
    <row r="31085" ht="25" customHeight="1"/>
    <row r="31086" ht="25" customHeight="1"/>
    <row r="31087" ht="25" customHeight="1"/>
    <row r="31088" ht="25" customHeight="1"/>
    <row r="31089" ht="25" customHeight="1"/>
    <row r="31090" ht="25" customHeight="1"/>
    <row r="31091" ht="25" customHeight="1"/>
    <row r="31092" ht="25" customHeight="1"/>
    <row r="31093" ht="25" customHeight="1"/>
    <row r="31094" ht="25" customHeight="1"/>
    <row r="31095" ht="25" customHeight="1"/>
    <row r="31096" ht="25" customHeight="1"/>
    <row r="31097" ht="25" customHeight="1"/>
    <row r="31098" ht="25" customHeight="1"/>
    <row r="31099" ht="25" customHeight="1"/>
    <row r="31100" ht="25" customHeight="1"/>
    <row r="31101" ht="25" customHeight="1"/>
    <row r="31102" ht="25" customHeight="1"/>
    <row r="31103" ht="25" customHeight="1"/>
    <row r="31104" ht="25" customHeight="1"/>
    <row r="31105" ht="25" customHeight="1"/>
    <row r="31106" ht="25" customHeight="1"/>
    <row r="31107" ht="25" customHeight="1"/>
    <row r="31108" ht="25" customHeight="1"/>
    <row r="31109" ht="25" customHeight="1"/>
    <row r="31110" ht="25" customHeight="1"/>
    <row r="31111" ht="25" customHeight="1"/>
    <row r="31112" ht="25" customHeight="1"/>
    <row r="31113" ht="25" customHeight="1"/>
    <row r="31114" ht="25" customHeight="1"/>
    <row r="31115" ht="25" customHeight="1"/>
    <row r="31116" ht="25" customHeight="1"/>
    <row r="31117" ht="25" customHeight="1"/>
    <row r="31118" ht="25" customHeight="1"/>
    <row r="31119" ht="25" customHeight="1"/>
    <row r="31120" ht="25" customHeight="1"/>
    <row r="31121" ht="25" customHeight="1"/>
    <row r="31122" ht="25" customHeight="1"/>
    <row r="31123" ht="25" customHeight="1"/>
    <row r="31124" ht="25" customHeight="1"/>
    <row r="31125" ht="25" customHeight="1"/>
    <row r="31126" ht="25" customHeight="1"/>
    <row r="31127" ht="25" customHeight="1"/>
    <row r="31128" ht="25" customHeight="1"/>
    <row r="31129" ht="25" customHeight="1"/>
    <row r="31130" ht="25" customHeight="1"/>
    <row r="31131" ht="25" customHeight="1"/>
    <row r="31132" ht="25" customHeight="1"/>
    <row r="31133" ht="25" customHeight="1"/>
    <row r="31134" ht="25" customHeight="1"/>
    <row r="31135" ht="25" customHeight="1"/>
    <row r="31136" ht="25" customHeight="1"/>
    <row r="31137" ht="25" customHeight="1"/>
    <row r="31138" ht="25" customHeight="1"/>
    <row r="31139" ht="25" customHeight="1"/>
    <row r="31140" ht="25" customHeight="1"/>
    <row r="31141" ht="25" customHeight="1"/>
    <row r="31142" ht="25" customHeight="1"/>
    <row r="31143" ht="25" customHeight="1"/>
    <row r="31144" ht="25" customHeight="1"/>
    <row r="31145" ht="25" customHeight="1"/>
    <row r="31146" ht="25" customHeight="1"/>
    <row r="31147" ht="25" customHeight="1"/>
    <row r="31148" ht="25" customHeight="1"/>
    <row r="31149" ht="25" customHeight="1"/>
    <row r="31150" ht="25" customHeight="1"/>
    <row r="31151" ht="25" customHeight="1"/>
    <row r="31152" ht="25" customHeight="1"/>
    <row r="31153" ht="25" customHeight="1"/>
    <row r="31154" ht="25" customHeight="1"/>
    <row r="31155" ht="25" customHeight="1"/>
    <row r="31156" ht="25" customHeight="1"/>
    <row r="31157" ht="25" customHeight="1"/>
    <row r="31158" ht="25" customHeight="1"/>
    <row r="31159" ht="25" customHeight="1"/>
    <row r="31160" ht="25" customHeight="1"/>
    <row r="31161" ht="25" customHeight="1"/>
    <row r="31162" ht="25" customHeight="1"/>
    <row r="31163" ht="25" customHeight="1"/>
    <row r="31164" ht="25" customHeight="1"/>
    <row r="31165" ht="25" customHeight="1"/>
    <row r="31166" ht="25" customHeight="1"/>
    <row r="31167" ht="25" customHeight="1"/>
    <row r="31168" ht="25" customHeight="1"/>
    <row r="31169" ht="25" customHeight="1"/>
    <row r="31170" ht="25" customHeight="1"/>
    <row r="31171" ht="25" customHeight="1"/>
    <row r="31172" ht="25" customHeight="1"/>
    <row r="31173" ht="25" customHeight="1"/>
    <row r="31174" ht="25" customHeight="1"/>
    <row r="31175" ht="25" customHeight="1"/>
    <row r="31176" ht="25" customHeight="1"/>
    <row r="31177" ht="25" customHeight="1"/>
    <row r="31178" ht="25" customHeight="1"/>
    <row r="31179" ht="25" customHeight="1"/>
    <row r="31180" ht="25" customHeight="1"/>
    <row r="31181" ht="25" customHeight="1"/>
    <row r="31182" ht="25" customHeight="1"/>
    <row r="31183" ht="25" customHeight="1"/>
    <row r="31184" ht="25" customHeight="1"/>
    <row r="31185" ht="25" customHeight="1"/>
    <row r="31186" ht="25" customHeight="1"/>
    <row r="31187" ht="25" customHeight="1"/>
    <row r="31188" ht="25" customHeight="1"/>
    <row r="31189" ht="25" customHeight="1"/>
    <row r="31190" ht="25" customHeight="1"/>
    <row r="31191" ht="25" customHeight="1"/>
    <row r="31192" ht="25" customHeight="1"/>
    <row r="31193" ht="25" customHeight="1"/>
    <row r="31194" ht="25" customHeight="1"/>
    <row r="31195" ht="25" customHeight="1"/>
    <row r="31196" ht="25" customHeight="1"/>
    <row r="31197" ht="25" customHeight="1"/>
    <row r="31198" ht="25" customHeight="1"/>
    <row r="31199" ht="25" customHeight="1"/>
    <row r="31200" ht="25" customHeight="1"/>
    <row r="31201" ht="25" customHeight="1"/>
    <row r="31202" ht="25" customHeight="1"/>
    <row r="31203" ht="25" customHeight="1"/>
    <row r="31204" ht="25" customHeight="1"/>
    <row r="31205" ht="25" customHeight="1"/>
    <row r="31206" ht="25" customHeight="1"/>
    <row r="31207" ht="25" customHeight="1"/>
    <row r="31208" ht="25" customHeight="1"/>
    <row r="31209" ht="25" customHeight="1"/>
    <row r="31210" ht="25" customHeight="1"/>
    <row r="31211" ht="25" customHeight="1"/>
    <row r="31212" ht="25" customHeight="1"/>
    <row r="31213" ht="25" customHeight="1"/>
    <row r="31214" ht="25" customHeight="1"/>
    <row r="31215" ht="25" customHeight="1"/>
    <row r="31216" ht="25" customHeight="1"/>
    <row r="31217" ht="25" customHeight="1"/>
    <row r="31218" ht="25" customHeight="1"/>
    <row r="31219" ht="25" customHeight="1"/>
    <row r="31220" ht="25" customHeight="1"/>
    <row r="31221" ht="25" customHeight="1"/>
    <row r="31222" ht="25" customHeight="1"/>
    <row r="31223" ht="25" customHeight="1"/>
    <row r="31224" ht="25" customHeight="1"/>
    <row r="31225" ht="25" customHeight="1"/>
    <row r="31226" ht="25" customHeight="1"/>
    <row r="31227" ht="25" customHeight="1"/>
    <row r="31228" ht="25" customHeight="1"/>
    <row r="31229" ht="25" customHeight="1"/>
    <row r="31230" ht="25" customHeight="1"/>
    <row r="31231" ht="25" customHeight="1"/>
    <row r="31232" ht="25" customHeight="1"/>
    <row r="31233" ht="25" customHeight="1"/>
    <row r="31234" ht="25" customHeight="1"/>
    <row r="31235" ht="25" customHeight="1"/>
    <row r="31236" ht="25" customHeight="1"/>
    <row r="31237" ht="25" customHeight="1"/>
    <row r="31238" ht="25" customHeight="1"/>
    <row r="31239" ht="25" customHeight="1"/>
    <row r="31240" ht="25" customHeight="1"/>
    <row r="31241" ht="25" customHeight="1"/>
    <row r="31242" ht="25" customHeight="1"/>
    <row r="31243" ht="25" customHeight="1"/>
    <row r="31244" ht="25" customHeight="1"/>
    <row r="31245" ht="25" customHeight="1"/>
    <row r="31246" ht="25" customHeight="1"/>
    <row r="31247" ht="25" customHeight="1"/>
    <row r="31248" ht="25" customHeight="1"/>
    <row r="31249" ht="25" customHeight="1"/>
    <row r="31250" ht="25" customHeight="1"/>
    <row r="31251" ht="25" customHeight="1"/>
    <row r="31252" ht="25" customHeight="1"/>
    <row r="31253" ht="25" customHeight="1"/>
    <row r="31254" ht="25" customHeight="1"/>
    <row r="31255" ht="25" customHeight="1"/>
    <row r="31256" ht="25" customHeight="1"/>
    <row r="31257" ht="25" customHeight="1"/>
    <row r="31258" ht="25" customHeight="1"/>
    <row r="31259" ht="25" customHeight="1"/>
    <row r="31260" ht="25" customHeight="1"/>
    <row r="31261" ht="25" customHeight="1"/>
    <row r="31262" ht="25" customHeight="1"/>
    <row r="31263" ht="25" customHeight="1"/>
    <row r="31264" ht="25" customHeight="1"/>
    <row r="31265" ht="25" customHeight="1"/>
    <row r="31266" ht="25" customHeight="1"/>
    <row r="31267" ht="25" customHeight="1"/>
    <row r="31268" ht="25" customHeight="1"/>
    <row r="31269" ht="25" customHeight="1"/>
    <row r="31270" ht="25" customHeight="1"/>
    <row r="31271" ht="25" customHeight="1"/>
    <row r="31272" ht="25" customHeight="1"/>
    <row r="31273" ht="25" customHeight="1"/>
    <row r="31274" ht="25" customHeight="1"/>
    <row r="31275" ht="25" customHeight="1"/>
    <row r="31276" ht="25" customHeight="1"/>
    <row r="31277" ht="25" customHeight="1"/>
    <row r="31278" ht="25" customHeight="1"/>
    <row r="31279" ht="25" customHeight="1"/>
    <row r="31280" ht="25" customHeight="1"/>
    <row r="31281" ht="25" customHeight="1"/>
    <row r="31282" ht="25" customHeight="1"/>
    <row r="31283" ht="25" customHeight="1"/>
    <row r="31284" ht="25" customHeight="1"/>
    <row r="31285" ht="25" customHeight="1"/>
    <row r="31286" ht="25" customHeight="1"/>
    <row r="31287" ht="25" customHeight="1"/>
    <row r="31288" ht="25" customHeight="1"/>
    <row r="31289" ht="25" customHeight="1"/>
    <row r="31290" ht="25" customHeight="1"/>
    <row r="31291" ht="25" customHeight="1"/>
    <row r="31292" ht="25" customHeight="1"/>
    <row r="31293" ht="25" customHeight="1"/>
    <row r="31294" ht="25" customHeight="1"/>
    <row r="31295" ht="25" customHeight="1"/>
    <row r="31296" ht="25" customHeight="1"/>
    <row r="31297" ht="25" customHeight="1"/>
    <row r="31298" ht="25" customHeight="1"/>
    <row r="31299" ht="25" customHeight="1"/>
    <row r="31300" ht="25" customHeight="1"/>
    <row r="31301" ht="25" customHeight="1"/>
    <row r="31302" ht="25" customHeight="1"/>
    <row r="31303" ht="25" customHeight="1"/>
    <row r="31304" ht="25" customHeight="1"/>
    <row r="31305" ht="25" customHeight="1"/>
    <row r="31306" ht="25" customHeight="1"/>
    <row r="31307" ht="25" customHeight="1"/>
    <row r="31308" ht="25" customHeight="1"/>
    <row r="31309" ht="25" customHeight="1"/>
    <row r="31310" ht="25" customHeight="1"/>
    <row r="31311" ht="25" customHeight="1"/>
    <row r="31312" ht="25" customHeight="1"/>
    <row r="31313" ht="25" customHeight="1"/>
    <row r="31314" ht="25" customHeight="1"/>
    <row r="31315" ht="25" customHeight="1"/>
    <row r="31316" ht="25" customHeight="1"/>
    <row r="31317" ht="25" customHeight="1"/>
    <row r="31318" ht="25" customHeight="1"/>
    <row r="31319" ht="25" customHeight="1"/>
    <row r="31320" ht="25" customHeight="1"/>
    <row r="31321" ht="25" customHeight="1"/>
    <row r="31322" ht="25" customHeight="1"/>
    <row r="31323" ht="25" customHeight="1"/>
    <row r="31324" ht="25" customHeight="1"/>
    <row r="31325" ht="25" customHeight="1"/>
    <row r="31326" ht="25" customHeight="1"/>
    <row r="31327" ht="25" customHeight="1"/>
    <row r="31328" ht="25" customHeight="1"/>
    <row r="31329" ht="25" customHeight="1"/>
    <row r="31330" ht="25" customHeight="1"/>
    <row r="31331" ht="25" customHeight="1"/>
    <row r="31332" ht="25" customHeight="1"/>
    <row r="31333" ht="25" customHeight="1"/>
    <row r="31334" ht="25" customHeight="1"/>
    <row r="31335" ht="25" customHeight="1"/>
    <row r="31336" ht="25" customHeight="1"/>
    <row r="31337" ht="25" customHeight="1"/>
    <row r="31338" ht="25" customHeight="1"/>
    <row r="31339" ht="25" customHeight="1"/>
    <row r="31340" ht="25" customHeight="1"/>
    <row r="31341" ht="25" customHeight="1"/>
    <row r="31342" ht="25" customHeight="1"/>
    <row r="31343" ht="25" customHeight="1"/>
    <row r="31344" ht="25" customHeight="1"/>
    <row r="31345" ht="25" customHeight="1"/>
    <row r="31346" ht="25" customHeight="1"/>
    <row r="31347" ht="25" customHeight="1"/>
    <row r="31348" ht="25" customHeight="1"/>
    <row r="31349" ht="25" customHeight="1"/>
    <row r="31350" ht="25" customHeight="1"/>
    <row r="31351" ht="25" customHeight="1"/>
    <row r="31352" ht="25" customHeight="1"/>
    <row r="31353" ht="25" customHeight="1"/>
    <row r="31354" ht="25" customHeight="1"/>
    <row r="31355" ht="25" customHeight="1"/>
    <row r="31356" ht="25" customHeight="1"/>
    <row r="31357" ht="25" customHeight="1"/>
    <row r="31358" ht="25" customHeight="1"/>
    <row r="31359" ht="25" customHeight="1"/>
    <row r="31360" ht="25" customHeight="1"/>
    <row r="31361" ht="25" customHeight="1"/>
    <row r="31362" ht="25" customHeight="1"/>
    <row r="31363" ht="25" customHeight="1"/>
    <row r="31364" ht="25" customHeight="1"/>
    <row r="31365" ht="25" customHeight="1"/>
    <row r="31366" ht="25" customHeight="1"/>
    <row r="31367" ht="25" customHeight="1"/>
    <row r="31368" ht="25" customHeight="1"/>
    <row r="31369" ht="25" customHeight="1"/>
    <row r="31370" ht="25" customHeight="1"/>
    <row r="31371" ht="25" customHeight="1"/>
    <row r="31372" ht="25" customHeight="1"/>
    <row r="31373" ht="25" customHeight="1"/>
    <row r="31374" ht="25" customHeight="1"/>
    <row r="31375" ht="25" customHeight="1"/>
    <row r="31376" ht="25" customHeight="1"/>
    <row r="31377" ht="25" customHeight="1"/>
    <row r="31378" ht="25" customHeight="1"/>
    <row r="31379" ht="25" customHeight="1"/>
    <row r="31380" ht="25" customHeight="1"/>
    <row r="31381" ht="25" customHeight="1"/>
    <row r="31382" ht="25" customHeight="1"/>
    <row r="31383" ht="25" customHeight="1"/>
    <row r="31384" ht="25" customHeight="1"/>
    <row r="31385" ht="25" customHeight="1"/>
    <row r="31386" ht="25" customHeight="1"/>
    <row r="31387" ht="25" customHeight="1"/>
    <row r="31388" ht="25" customHeight="1"/>
    <row r="31389" ht="25" customHeight="1"/>
    <row r="31390" ht="25" customHeight="1"/>
    <row r="31391" ht="25" customHeight="1"/>
    <row r="31392" ht="25" customHeight="1"/>
    <row r="31393" ht="25" customHeight="1"/>
    <row r="31394" ht="25" customHeight="1"/>
    <row r="31395" ht="25" customHeight="1"/>
    <row r="31396" ht="25" customHeight="1"/>
    <row r="31397" ht="25" customHeight="1"/>
    <row r="31398" ht="25" customHeight="1"/>
    <row r="31399" ht="25" customHeight="1"/>
    <row r="31400" ht="25" customHeight="1"/>
    <row r="31401" ht="25" customHeight="1"/>
    <row r="31402" ht="25" customHeight="1"/>
    <row r="31403" ht="25" customHeight="1"/>
    <row r="31404" ht="25" customHeight="1"/>
    <row r="31405" ht="25" customHeight="1"/>
    <row r="31406" ht="25" customHeight="1"/>
    <row r="31407" ht="25" customHeight="1"/>
    <row r="31408" ht="25" customHeight="1"/>
    <row r="31409" ht="25" customHeight="1"/>
    <row r="31410" ht="25" customHeight="1"/>
    <row r="31411" ht="25" customHeight="1"/>
    <row r="31412" ht="25" customHeight="1"/>
    <row r="31413" ht="25" customHeight="1"/>
    <row r="31414" ht="25" customHeight="1"/>
    <row r="31415" ht="25" customHeight="1"/>
    <row r="31416" ht="25" customHeight="1"/>
    <row r="31417" ht="25" customHeight="1"/>
    <row r="31418" ht="25" customHeight="1"/>
    <row r="31419" ht="25" customHeight="1"/>
    <row r="31420" ht="25" customHeight="1"/>
    <row r="31421" ht="25" customHeight="1"/>
    <row r="31422" ht="25" customHeight="1"/>
    <row r="31423" ht="25" customHeight="1"/>
    <row r="31424" ht="25" customHeight="1"/>
    <row r="31425" ht="25" customHeight="1"/>
    <row r="31426" ht="25" customHeight="1"/>
    <row r="31427" ht="25" customHeight="1"/>
    <row r="31428" ht="25" customHeight="1"/>
    <row r="31429" ht="25" customHeight="1"/>
    <row r="31430" ht="25" customHeight="1"/>
    <row r="31431" ht="25" customHeight="1"/>
    <row r="31432" ht="25" customHeight="1"/>
    <row r="31433" ht="25" customHeight="1"/>
    <row r="31434" ht="25" customHeight="1"/>
    <row r="31435" ht="25" customHeight="1"/>
    <row r="31436" ht="25" customHeight="1"/>
    <row r="31437" ht="25" customHeight="1"/>
    <row r="31438" ht="25" customHeight="1"/>
    <row r="31439" ht="25" customHeight="1"/>
    <row r="31440" ht="25" customHeight="1"/>
    <row r="31441" ht="25" customHeight="1"/>
    <row r="31442" ht="25" customHeight="1"/>
    <row r="31443" ht="25" customHeight="1"/>
    <row r="31444" ht="25" customHeight="1"/>
    <row r="31445" ht="25" customHeight="1"/>
    <row r="31446" ht="25" customHeight="1"/>
    <row r="31447" ht="25" customHeight="1"/>
    <row r="31448" ht="25" customHeight="1"/>
    <row r="31449" ht="25" customHeight="1"/>
    <row r="31450" ht="25" customHeight="1"/>
    <row r="31451" ht="25" customHeight="1"/>
    <row r="31452" ht="25" customHeight="1"/>
    <row r="31453" ht="25" customHeight="1"/>
    <row r="31454" ht="25" customHeight="1"/>
    <row r="31455" ht="25" customHeight="1"/>
    <row r="31456" ht="25" customHeight="1"/>
    <row r="31457" ht="25" customHeight="1"/>
    <row r="31458" ht="25" customHeight="1"/>
    <row r="31459" ht="25" customHeight="1"/>
    <row r="31460" ht="25" customHeight="1"/>
    <row r="31461" ht="25" customHeight="1"/>
    <row r="31462" ht="25" customHeight="1"/>
    <row r="31463" ht="25" customHeight="1"/>
    <row r="31464" ht="25" customHeight="1"/>
    <row r="31465" ht="25" customHeight="1"/>
    <row r="31466" ht="25" customHeight="1"/>
    <row r="31467" ht="25" customHeight="1"/>
    <row r="31468" ht="25" customHeight="1"/>
    <row r="31469" ht="25" customHeight="1"/>
    <row r="31470" ht="25" customHeight="1"/>
    <row r="31471" ht="25" customHeight="1"/>
    <row r="31472" ht="25" customHeight="1"/>
    <row r="31473" ht="25" customHeight="1"/>
    <row r="31474" ht="25" customHeight="1"/>
    <row r="31475" ht="25" customHeight="1"/>
    <row r="31476" ht="25" customHeight="1"/>
    <row r="31477" ht="25" customHeight="1"/>
    <row r="31478" ht="25" customHeight="1"/>
    <row r="31479" ht="25" customHeight="1"/>
    <row r="31480" ht="25" customHeight="1"/>
    <row r="31481" ht="25" customHeight="1"/>
    <row r="31482" ht="25" customHeight="1"/>
    <row r="31483" ht="25" customHeight="1"/>
    <row r="31484" ht="25" customHeight="1"/>
    <row r="31485" ht="25" customHeight="1"/>
    <row r="31486" ht="25" customHeight="1"/>
    <row r="31487" ht="25" customHeight="1"/>
    <row r="31488" ht="25" customHeight="1"/>
    <row r="31489" ht="25" customHeight="1"/>
    <row r="31490" ht="25" customHeight="1"/>
    <row r="31491" ht="25" customHeight="1"/>
    <row r="31492" ht="25" customHeight="1"/>
    <row r="31493" ht="25" customHeight="1"/>
    <row r="31494" ht="25" customHeight="1"/>
    <row r="31495" ht="25" customHeight="1"/>
    <row r="31496" ht="25" customHeight="1"/>
    <row r="31497" ht="25" customHeight="1"/>
    <row r="31498" ht="25" customHeight="1"/>
    <row r="31499" ht="25" customHeight="1"/>
    <row r="31500" ht="25" customHeight="1"/>
    <row r="31501" ht="25" customHeight="1"/>
    <row r="31502" ht="25" customHeight="1"/>
    <row r="31503" ht="25" customHeight="1"/>
    <row r="31504" ht="25" customHeight="1"/>
    <row r="31505" ht="25" customHeight="1"/>
    <row r="31506" ht="25" customHeight="1"/>
    <row r="31507" ht="25" customHeight="1"/>
    <row r="31508" ht="25" customHeight="1"/>
    <row r="31509" ht="25" customHeight="1"/>
    <row r="31510" ht="25" customHeight="1"/>
    <row r="31511" ht="25" customHeight="1"/>
    <row r="31512" ht="25" customHeight="1"/>
    <row r="31513" ht="25" customHeight="1"/>
    <row r="31514" ht="25" customHeight="1"/>
    <row r="31515" ht="25" customHeight="1"/>
    <row r="31516" ht="25" customHeight="1"/>
    <row r="31517" ht="25" customHeight="1"/>
    <row r="31518" ht="25" customHeight="1"/>
    <row r="31519" ht="25" customHeight="1"/>
    <row r="31520" ht="25" customHeight="1"/>
    <row r="31521" ht="25" customHeight="1"/>
    <row r="31522" ht="25" customHeight="1"/>
    <row r="31523" ht="25" customHeight="1"/>
    <row r="31524" ht="25" customHeight="1"/>
    <row r="31525" ht="25" customHeight="1"/>
    <row r="31526" ht="25" customHeight="1"/>
    <row r="31527" ht="25" customHeight="1"/>
    <row r="31528" ht="25" customHeight="1"/>
    <row r="31529" ht="25" customHeight="1"/>
    <row r="31530" ht="25" customHeight="1"/>
    <row r="31531" ht="25" customHeight="1"/>
    <row r="31532" ht="25" customHeight="1"/>
    <row r="31533" ht="25" customHeight="1"/>
    <row r="31534" ht="25" customHeight="1"/>
    <row r="31535" ht="25" customHeight="1"/>
    <row r="31536" ht="25" customHeight="1"/>
    <row r="31537" ht="25" customHeight="1"/>
    <row r="31538" ht="25" customHeight="1"/>
    <row r="31539" ht="25" customHeight="1"/>
    <row r="31540" ht="25" customHeight="1"/>
    <row r="31541" ht="25" customHeight="1"/>
    <row r="31542" ht="25" customHeight="1"/>
    <row r="31543" ht="25" customHeight="1"/>
    <row r="31544" ht="25" customHeight="1"/>
    <row r="31545" ht="25" customHeight="1"/>
    <row r="31546" ht="25" customHeight="1"/>
    <row r="31547" ht="25" customHeight="1"/>
    <row r="31548" ht="25" customHeight="1"/>
    <row r="31549" ht="25" customHeight="1"/>
    <row r="31550" ht="25" customHeight="1"/>
    <row r="31551" ht="25" customHeight="1"/>
    <row r="31552" ht="25" customHeight="1"/>
    <row r="31553" ht="25" customHeight="1"/>
    <row r="31554" ht="25" customHeight="1"/>
    <row r="31555" ht="25" customHeight="1"/>
    <row r="31556" ht="25" customHeight="1"/>
    <row r="31557" ht="25" customHeight="1"/>
    <row r="31558" ht="25" customHeight="1"/>
    <row r="31559" ht="25" customHeight="1"/>
    <row r="31560" ht="25" customHeight="1"/>
    <row r="31561" ht="25" customHeight="1"/>
    <row r="31562" ht="25" customHeight="1"/>
    <row r="31563" ht="25" customHeight="1"/>
    <row r="31564" ht="25" customHeight="1"/>
    <row r="31565" ht="25" customHeight="1"/>
    <row r="31566" ht="25" customHeight="1"/>
    <row r="31567" ht="25" customHeight="1"/>
    <row r="31568" ht="25" customHeight="1"/>
    <row r="31569" ht="25" customHeight="1"/>
    <row r="31570" ht="25" customHeight="1"/>
    <row r="31571" ht="25" customHeight="1"/>
    <row r="31572" ht="25" customHeight="1"/>
    <row r="31573" ht="25" customHeight="1"/>
    <row r="31574" ht="25" customHeight="1"/>
    <row r="31575" ht="25" customHeight="1"/>
    <row r="31576" ht="25" customHeight="1"/>
    <row r="31577" ht="25" customHeight="1"/>
    <row r="31578" ht="25" customHeight="1"/>
    <row r="31579" ht="25" customHeight="1"/>
    <row r="31580" ht="25" customHeight="1"/>
    <row r="31581" ht="25" customHeight="1"/>
    <row r="31582" ht="25" customHeight="1"/>
    <row r="31583" ht="25" customHeight="1"/>
    <row r="31584" ht="25" customHeight="1"/>
    <row r="31585" ht="25" customHeight="1"/>
    <row r="31586" ht="25" customHeight="1"/>
    <row r="31587" ht="25" customHeight="1"/>
    <row r="31588" ht="25" customHeight="1"/>
    <row r="31589" ht="25" customHeight="1"/>
    <row r="31590" ht="25" customHeight="1"/>
    <row r="31591" ht="25" customHeight="1"/>
    <row r="31592" ht="25" customHeight="1"/>
    <row r="31593" ht="25" customHeight="1"/>
    <row r="31594" ht="25" customHeight="1"/>
    <row r="31595" ht="25" customHeight="1"/>
    <row r="31596" ht="25" customHeight="1"/>
    <row r="31597" ht="25" customHeight="1"/>
    <row r="31598" ht="25" customHeight="1"/>
    <row r="31599" ht="25" customHeight="1"/>
    <row r="31600" ht="25" customHeight="1"/>
    <row r="31601" ht="25" customHeight="1"/>
    <row r="31602" ht="25" customHeight="1"/>
    <row r="31603" ht="25" customHeight="1"/>
    <row r="31604" ht="25" customHeight="1"/>
    <row r="31605" ht="25" customHeight="1"/>
    <row r="31606" ht="25" customHeight="1"/>
    <row r="31607" ht="25" customHeight="1"/>
    <row r="31608" ht="25" customHeight="1"/>
    <row r="31609" ht="25" customHeight="1"/>
    <row r="31610" ht="25" customHeight="1"/>
    <row r="31611" ht="25" customHeight="1"/>
    <row r="31612" ht="25" customHeight="1"/>
    <row r="31613" ht="25" customHeight="1"/>
    <row r="31614" ht="25" customHeight="1"/>
    <row r="31615" ht="25" customHeight="1"/>
    <row r="31616" ht="25" customHeight="1"/>
    <row r="31617" ht="25" customHeight="1"/>
    <row r="31618" ht="25" customHeight="1"/>
    <row r="31619" ht="25" customHeight="1"/>
    <row r="31620" ht="25" customHeight="1"/>
    <row r="31621" ht="25" customHeight="1"/>
    <row r="31622" ht="25" customHeight="1"/>
    <row r="31623" ht="25" customHeight="1"/>
    <row r="31624" ht="25" customHeight="1"/>
    <row r="31625" ht="25" customHeight="1"/>
    <row r="31626" ht="25" customHeight="1"/>
    <row r="31627" ht="25" customHeight="1"/>
    <row r="31628" ht="25" customHeight="1"/>
    <row r="31629" ht="25" customHeight="1"/>
    <row r="31630" ht="25" customHeight="1"/>
    <row r="31631" ht="25" customHeight="1"/>
    <row r="31632" ht="25" customHeight="1"/>
    <row r="31633" ht="25" customHeight="1"/>
    <row r="31634" ht="25" customHeight="1"/>
    <row r="31635" ht="25" customHeight="1"/>
    <row r="31636" ht="25" customHeight="1"/>
    <row r="31637" ht="25" customHeight="1"/>
    <row r="31638" ht="25" customHeight="1"/>
    <row r="31639" ht="25" customHeight="1"/>
    <row r="31640" ht="25" customHeight="1"/>
    <row r="31641" ht="25" customHeight="1"/>
    <row r="31642" ht="25" customHeight="1"/>
    <row r="31643" ht="25" customHeight="1"/>
    <row r="31644" ht="25" customHeight="1"/>
    <row r="31645" ht="25" customHeight="1"/>
    <row r="31646" ht="25" customHeight="1"/>
    <row r="31647" ht="25" customHeight="1"/>
    <row r="31648" ht="25" customHeight="1"/>
    <row r="31649" ht="25" customHeight="1"/>
    <row r="31650" ht="25" customHeight="1"/>
    <row r="31651" ht="25" customHeight="1"/>
    <row r="31652" ht="25" customHeight="1"/>
    <row r="31653" ht="25" customHeight="1"/>
    <row r="31654" ht="25" customHeight="1"/>
    <row r="31655" ht="25" customHeight="1"/>
    <row r="31656" ht="25" customHeight="1"/>
    <row r="31657" ht="25" customHeight="1"/>
    <row r="31658" ht="25" customHeight="1"/>
    <row r="31659" ht="25" customHeight="1"/>
    <row r="31660" ht="25" customHeight="1"/>
    <row r="31661" ht="25" customHeight="1"/>
    <row r="31662" ht="25" customHeight="1"/>
    <row r="31663" ht="25" customHeight="1"/>
    <row r="31664" ht="25" customHeight="1"/>
    <row r="31665" ht="25" customHeight="1"/>
    <row r="31666" ht="25" customHeight="1"/>
    <row r="31667" ht="25" customHeight="1"/>
    <row r="31668" ht="25" customHeight="1"/>
    <row r="31669" ht="25" customHeight="1"/>
    <row r="31670" ht="25" customHeight="1"/>
    <row r="31671" ht="25" customHeight="1"/>
    <row r="31672" ht="25" customHeight="1"/>
    <row r="31673" ht="25" customHeight="1"/>
    <row r="31674" ht="25" customHeight="1"/>
    <row r="31675" ht="25" customHeight="1"/>
    <row r="31676" ht="25" customHeight="1"/>
    <row r="31677" ht="25" customHeight="1"/>
    <row r="31678" ht="25" customHeight="1"/>
    <row r="31679" ht="25" customHeight="1"/>
    <row r="31680" ht="25" customHeight="1"/>
    <row r="31681" ht="25" customHeight="1"/>
    <row r="31682" ht="25" customHeight="1"/>
    <row r="31683" ht="25" customHeight="1"/>
    <row r="31684" ht="25" customHeight="1"/>
    <row r="31685" ht="25" customHeight="1"/>
    <row r="31686" ht="25" customHeight="1"/>
    <row r="31687" ht="25" customHeight="1"/>
    <row r="31688" ht="25" customHeight="1"/>
    <row r="31689" ht="25" customHeight="1"/>
    <row r="31690" ht="25" customHeight="1"/>
    <row r="31691" ht="25" customHeight="1"/>
    <row r="31692" ht="25" customHeight="1"/>
    <row r="31693" ht="25" customHeight="1"/>
    <row r="31694" ht="25" customHeight="1"/>
    <row r="31695" ht="25" customHeight="1"/>
    <row r="31696" ht="25" customHeight="1"/>
    <row r="31697" ht="25" customHeight="1"/>
    <row r="31698" ht="25" customHeight="1"/>
    <row r="31699" ht="25" customHeight="1"/>
    <row r="31700" ht="25" customHeight="1"/>
    <row r="31701" ht="25" customHeight="1"/>
    <row r="31702" ht="25" customHeight="1"/>
    <row r="31703" ht="25" customHeight="1"/>
    <row r="31704" ht="25" customHeight="1"/>
    <row r="31705" ht="25" customHeight="1"/>
    <row r="31706" ht="25" customHeight="1"/>
    <row r="31707" ht="25" customHeight="1"/>
    <row r="31708" ht="25" customHeight="1"/>
    <row r="31709" ht="25" customHeight="1"/>
    <row r="31710" ht="25" customHeight="1"/>
    <row r="31711" ht="25" customHeight="1"/>
    <row r="31712" ht="25" customHeight="1"/>
    <row r="31713" ht="25" customHeight="1"/>
    <row r="31714" ht="25" customHeight="1"/>
    <row r="31715" ht="25" customHeight="1"/>
    <row r="31716" ht="25" customHeight="1"/>
    <row r="31717" ht="25" customHeight="1"/>
    <row r="31718" ht="25" customHeight="1"/>
    <row r="31719" ht="25" customHeight="1"/>
    <row r="31720" ht="25" customHeight="1"/>
    <row r="31721" ht="25" customHeight="1"/>
    <row r="31722" ht="25" customHeight="1"/>
    <row r="31723" ht="25" customHeight="1"/>
    <row r="31724" ht="25" customHeight="1"/>
    <row r="31725" ht="25" customHeight="1"/>
    <row r="31726" ht="25" customHeight="1"/>
    <row r="31727" ht="25" customHeight="1"/>
    <row r="31728" ht="25" customHeight="1"/>
    <row r="31729" ht="25" customHeight="1"/>
    <row r="31730" ht="25" customHeight="1"/>
    <row r="31731" ht="25" customHeight="1"/>
    <row r="31732" ht="25" customHeight="1"/>
    <row r="31733" ht="25" customHeight="1"/>
    <row r="31734" ht="25" customHeight="1"/>
    <row r="31735" ht="25" customHeight="1"/>
    <row r="31736" ht="25" customHeight="1"/>
    <row r="31737" ht="25" customHeight="1"/>
    <row r="31738" ht="25" customHeight="1"/>
    <row r="31739" ht="25" customHeight="1"/>
    <row r="31740" ht="25" customHeight="1"/>
    <row r="31741" ht="25" customHeight="1"/>
    <row r="31742" ht="25" customHeight="1"/>
    <row r="31743" ht="25" customHeight="1"/>
    <row r="31744" ht="25" customHeight="1"/>
    <row r="31745" ht="25" customHeight="1"/>
    <row r="31746" ht="25" customHeight="1"/>
    <row r="31747" ht="25" customHeight="1"/>
    <row r="31748" ht="25" customHeight="1"/>
    <row r="31749" ht="25" customHeight="1"/>
    <row r="31750" ht="25" customHeight="1"/>
    <row r="31751" ht="25" customHeight="1"/>
    <row r="31752" ht="25" customHeight="1"/>
    <row r="31753" ht="25" customHeight="1"/>
    <row r="31754" ht="25" customHeight="1"/>
    <row r="31755" ht="25" customHeight="1"/>
    <row r="31756" ht="25" customHeight="1"/>
    <row r="31757" ht="25" customHeight="1"/>
    <row r="31758" ht="25" customHeight="1"/>
    <row r="31759" ht="25" customHeight="1"/>
    <row r="31760" ht="25" customHeight="1"/>
    <row r="31761" ht="25" customHeight="1"/>
    <row r="31762" ht="25" customHeight="1"/>
    <row r="31763" ht="25" customHeight="1"/>
    <row r="31764" ht="25" customHeight="1"/>
    <row r="31765" ht="25" customHeight="1"/>
    <row r="31766" ht="25" customHeight="1"/>
    <row r="31767" ht="25" customHeight="1"/>
    <row r="31768" ht="25" customHeight="1"/>
    <row r="31769" ht="25" customHeight="1"/>
    <row r="31770" ht="25" customHeight="1"/>
    <row r="31771" ht="25" customHeight="1"/>
    <row r="31772" ht="25" customHeight="1"/>
    <row r="31773" ht="25" customHeight="1"/>
    <row r="31774" ht="25" customHeight="1"/>
    <row r="31775" ht="25" customHeight="1"/>
    <row r="31776" ht="25" customHeight="1"/>
    <row r="31777" ht="25" customHeight="1"/>
    <row r="31778" ht="25" customHeight="1"/>
    <row r="31779" ht="25" customHeight="1"/>
    <row r="31780" ht="25" customHeight="1"/>
    <row r="31781" ht="25" customHeight="1"/>
    <row r="31782" ht="25" customHeight="1"/>
    <row r="31783" ht="25" customHeight="1"/>
    <row r="31784" ht="25" customHeight="1"/>
    <row r="31785" ht="25" customHeight="1"/>
    <row r="31786" ht="25" customHeight="1"/>
    <row r="31787" ht="25" customHeight="1"/>
    <row r="31788" ht="25" customHeight="1"/>
    <row r="31789" ht="25" customHeight="1"/>
    <row r="31790" ht="25" customHeight="1"/>
    <row r="31791" ht="25" customHeight="1"/>
    <row r="31792" ht="25" customHeight="1"/>
    <row r="31793" ht="25" customHeight="1"/>
    <row r="31794" ht="25" customHeight="1"/>
    <row r="31795" ht="25" customHeight="1"/>
    <row r="31796" ht="25" customHeight="1"/>
    <row r="31797" ht="25" customHeight="1"/>
    <row r="31798" ht="25" customHeight="1"/>
    <row r="31799" ht="25" customHeight="1"/>
    <row r="31800" ht="25" customHeight="1"/>
    <row r="31801" ht="25" customHeight="1"/>
    <row r="31802" ht="25" customHeight="1"/>
    <row r="31803" ht="25" customHeight="1"/>
    <row r="31804" ht="25" customHeight="1"/>
    <row r="31805" ht="25" customHeight="1"/>
    <row r="31806" ht="25" customHeight="1"/>
    <row r="31807" ht="25" customHeight="1"/>
    <row r="31808" ht="25" customHeight="1"/>
    <row r="31809" ht="25" customHeight="1"/>
    <row r="31810" ht="25" customHeight="1"/>
    <row r="31811" ht="25" customHeight="1"/>
    <row r="31812" ht="25" customHeight="1"/>
    <row r="31813" ht="25" customHeight="1"/>
    <row r="31814" ht="25" customHeight="1"/>
    <row r="31815" ht="25" customHeight="1"/>
    <row r="31816" ht="25" customHeight="1"/>
    <row r="31817" ht="25" customHeight="1"/>
    <row r="31818" ht="25" customHeight="1"/>
    <row r="31819" ht="25" customHeight="1"/>
    <row r="31820" ht="25" customHeight="1"/>
    <row r="31821" ht="25" customHeight="1"/>
    <row r="31822" ht="25" customHeight="1"/>
    <row r="31823" ht="25" customHeight="1"/>
    <row r="31824" ht="25" customHeight="1"/>
    <row r="31825" ht="25" customHeight="1"/>
    <row r="31826" ht="25" customHeight="1"/>
    <row r="31827" ht="25" customHeight="1"/>
    <row r="31828" ht="25" customHeight="1"/>
    <row r="31829" ht="25" customHeight="1"/>
    <row r="31830" ht="25" customHeight="1"/>
    <row r="31831" ht="25" customHeight="1"/>
    <row r="31832" ht="25" customHeight="1"/>
    <row r="31833" ht="25" customHeight="1"/>
    <row r="31834" ht="25" customHeight="1"/>
    <row r="31835" ht="25" customHeight="1"/>
    <row r="31836" ht="25" customHeight="1"/>
    <row r="31837" ht="25" customHeight="1"/>
    <row r="31838" ht="25" customHeight="1"/>
    <row r="31839" ht="25" customHeight="1"/>
    <row r="31840" ht="25" customHeight="1"/>
    <row r="31841" ht="25" customHeight="1"/>
    <row r="31842" ht="25" customHeight="1"/>
    <row r="31843" ht="25" customHeight="1"/>
    <row r="31844" ht="25" customHeight="1"/>
    <row r="31845" ht="25" customHeight="1"/>
    <row r="31846" ht="25" customHeight="1"/>
    <row r="31847" ht="25" customHeight="1"/>
    <row r="31848" ht="25" customHeight="1"/>
    <row r="31849" ht="25" customHeight="1"/>
    <row r="31850" ht="25" customHeight="1"/>
    <row r="31851" ht="25" customHeight="1"/>
    <row r="31852" ht="25" customHeight="1"/>
    <row r="31853" ht="25" customHeight="1"/>
    <row r="31854" ht="25" customHeight="1"/>
    <row r="31855" ht="25" customHeight="1"/>
    <row r="31856" ht="25" customHeight="1"/>
    <row r="31857" ht="25" customHeight="1"/>
    <row r="31858" ht="25" customHeight="1"/>
    <row r="31859" ht="25" customHeight="1"/>
    <row r="31860" ht="25" customHeight="1"/>
    <row r="31861" ht="25" customHeight="1"/>
    <row r="31862" ht="25" customHeight="1"/>
    <row r="31863" ht="25" customHeight="1"/>
    <row r="31864" ht="25" customHeight="1"/>
    <row r="31865" ht="25" customHeight="1"/>
    <row r="31866" ht="25" customHeight="1"/>
    <row r="31867" ht="25" customHeight="1"/>
    <row r="31868" ht="25" customHeight="1"/>
    <row r="31869" ht="25" customHeight="1"/>
    <row r="31870" ht="25" customHeight="1"/>
    <row r="31871" ht="25" customHeight="1"/>
    <row r="31872" ht="25" customHeight="1"/>
    <row r="31873" ht="25" customHeight="1"/>
    <row r="31874" ht="25" customHeight="1"/>
    <row r="31875" ht="25" customHeight="1"/>
    <row r="31876" ht="25" customHeight="1"/>
    <row r="31877" ht="25" customHeight="1"/>
    <row r="31878" ht="25" customHeight="1"/>
    <row r="31879" ht="25" customHeight="1"/>
    <row r="31880" ht="25" customHeight="1"/>
    <row r="31881" ht="25" customHeight="1"/>
    <row r="31882" ht="25" customHeight="1"/>
    <row r="31883" ht="25" customHeight="1"/>
    <row r="31884" ht="25" customHeight="1"/>
    <row r="31885" ht="25" customHeight="1"/>
    <row r="31886" ht="25" customHeight="1"/>
    <row r="31887" ht="25" customHeight="1"/>
    <row r="31888" ht="25" customHeight="1"/>
    <row r="31889" ht="25" customHeight="1"/>
    <row r="31890" ht="25" customHeight="1"/>
    <row r="31891" ht="25" customHeight="1"/>
    <row r="31892" ht="25" customHeight="1"/>
    <row r="31893" ht="25" customHeight="1"/>
    <row r="31894" ht="25" customHeight="1"/>
    <row r="31895" ht="25" customHeight="1"/>
    <row r="31896" ht="25" customHeight="1"/>
    <row r="31897" ht="25" customHeight="1"/>
    <row r="31898" ht="25" customHeight="1"/>
    <row r="31899" ht="25" customHeight="1"/>
    <row r="31900" ht="25" customHeight="1"/>
    <row r="31901" ht="25" customHeight="1"/>
    <row r="31902" ht="25" customHeight="1"/>
    <row r="31903" ht="25" customHeight="1"/>
    <row r="31904" ht="25" customHeight="1"/>
    <row r="31905" ht="25" customHeight="1"/>
    <row r="31906" ht="25" customHeight="1"/>
    <row r="31907" ht="25" customHeight="1"/>
    <row r="31908" ht="25" customHeight="1"/>
    <row r="31909" ht="25" customHeight="1"/>
    <row r="31910" ht="25" customHeight="1"/>
    <row r="31911" ht="25" customHeight="1"/>
    <row r="31912" ht="25" customHeight="1"/>
    <row r="31913" ht="25" customHeight="1"/>
    <row r="31914" ht="25" customHeight="1"/>
    <row r="31915" ht="25" customHeight="1"/>
    <row r="31916" ht="25" customHeight="1"/>
    <row r="31917" ht="25" customHeight="1"/>
    <row r="31918" ht="25" customHeight="1"/>
    <row r="31919" ht="25" customHeight="1"/>
    <row r="31920" ht="25" customHeight="1"/>
    <row r="31921" ht="25" customHeight="1"/>
    <row r="31922" ht="25" customHeight="1"/>
    <row r="31923" ht="25" customHeight="1"/>
    <row r="31924" ht="25" customHeight="1"/>
    <row r="31925" ht="25" customHeight="1"/>
    <row r="31926" ht="25" customHeight="1"/>
    <row r="31927" ht="25" customHeight="1"/>
    <row r="31928" ht="25" customHeight="1"/>
    <row r="31929" ht="25" customHeight="1"/>
    <row r="31930" ht="25" customHeight="1"/>
    <row r="31931" ht="25" customHeight="1"/>
    <row r="31932" ht="25" customHeight="1"/>
    <row r="31933" ht="25" customHeight="1"/>
    <row r="31934" ht="25" customHeight="1"/>
    <row r="31935" ht="25" customHeight="1"/>
    <row r="31936" ht="25" customHeight="1"/>
    <row r="31937" ht="25" customHeight="1"/>
    <row r="31938" ht="25" customHeight="1"/>
    <row r="31939" ht="25" customHeight="1"/>
    <row r="31940" ht="25" customHeight="1"/>
    <row r="31941" ht="25" customHeight="1"/>
    <row r="31942" ht="25" customHeight="1"/>
    <row r="31943" ht="25" customHeight="1"/>
    <row r="31944" ht="25" customHeight="1"/>
    <row r="31945" ht="25" customHeight="1"/>
    <row r="31946" ht="25" customHeight="1"/>
    <row r="31947" ht="25" customHeight="1"/>
    <row r="31948" ht="25" customHeight="1"/>
    <row r="31949" ht="25" customHeight="1"/>
    <row r="31950" ht="25" customHeight="1"/>
    <row r="31951" ht="25" customHeight="1"/>
    <row r="31952" ht="25" customHeight="1"/>
    <row r="31953" ht="25" customHeight="1"/>
    <row r="31954" ht="25" customHeight="1"/>
    <row r="31955" ht="25" customHeight="1"/>
    <row r="31956" ht="25" customHeight="1"/>
    <row r="31957" ht="25" customHeight="1"/>
    <row r="31958" ht="25" customHeight="1"/>
    <row r="31959" ht="25" customHeight="1"/>
    <row r="31960" ht="25" customHeight="1"/>
    <row r="31961" ht="25" customHeight="1"/>
    <row r="31962" ht="25" customHeight="1"/>
    <row r="31963" ht="25" customHeight="1"/>
    <row r="31964" ht="25" customHeight="1"/>
    <row r="31965" ht="25" customHeight="1"/>
    <row r="31966" ht="25" customHeight="1"/>
    <row r="31967" ht="25" customHeight="1"/>
    <row r="31968" ht="25" customHeight="1"/>
    <row r="31969" ht="25" customHeight="1"/>
    <row r="31970" ht="25" customHeight="1"/>
    <row r="31971" ht="25" customHeight="1"/>
    <row r="31972" ht="25" customHeight="1"/>
    <row r="31973" ht="25" customHeight="1"/>
    <row r="31974" ht="25" customHeight="1"/>
    <row r="31975" ht="25" customHeight="1"/>
    <row r="31976" ht="25" customHeight="1"/>
    <row r="31977" ht="25" customHeight="1"/>
    <row r="31978" ht="25" customHeight="1"/>
    <row r="31979" ht="25" customHeight="1"/>
    <row r="31980" ht="25" customHeight="1"/>
    <row r="31981" ht="25" customHeight="1"/>
    <row r="31982" ht="25" customHeight="1"/>
    <row r="31983" ht="25" customHeight="1"/>
    <row r="31984" ht="25" customHeight="1"/>
    <row r="31985" ht="25" customHeight="1"/>
    <row r="31986" ht="25" customHeight="1"/>
    <row r="31987" ht="25" customHeight="1"/>
    <row r="31988" ht="25" customHeight="1"/>
    <row r="31989" ht="25" customHeight="1"/>
    <row r="31990" ht="25" customHeight="1"/>
    <row r="31991" ht="25" customHeight="1"/>
    <row r="31992" ht="25" customHeight="1"/>
    <row r="31993" ht="25" customHeight="1"/>
    <row r="31994" ht="25" customHeight="1"/>
    <row r="31995" ht="25" customHeight="1"/>
    <row r="31996" ht="25" customHeight="1"/>
    <row r="31997" ht="25" customHeight="1"/>
    <row r="31998" ht="25" customHeight="1"/>
    <row r="31999" ht="25" customHeight="1"/>
    <row r="32000" ht="25" customHeight="1"/>
    <row r="32001" ht="25" customHeight="1"/>
    <row r="32002" ht="25" customHeight="1"/>
    <row r="32003" ht="25" customHeight="1"/>
    <row r="32004" ht="25" customHeight="1"/>
    <row r="32005" ht="25" customHeight="1"/>
    <row r="32006" ht="25" customHeight="1"/>
    <row r="32007" ht="25" customHeight="1"/>
    <row r="32008" ht="25" customHeight="1"/>
    <row r="32009" ht="25" customHeight="1"/>
    <row r="32010" ht="25" customHeight="1"/>
    <row r="32011" ht="25" customHeight="1"/>
    <row r="32012" ht="25" customHeight="1"/>
    <row r="32013" ht="25" customHeight="1"/>
    <row r="32014" ht="25" customHeight="1"/>
    <row r="32015" ht="25" customHeight="1"/>
    <row r="32016" ht="25" customHeight="1"/>
    <row r="32017" ht="25" customHeight="1"/>
    <row r="32018" ht="25" customHeight="1"/>
    <row r="32019" ht="25" customHeight="1"/>
    <row r="32020" ht="25" customHeight="1"/>
    <row r="32021" ht="25" customHeight="1"/>
    <row r="32022" ht="25" customHeight="1"/>
    <row r="32023" ht="25" customHeight="1"/>
    <row r="32024" ht="25" customHeight="1"/>
    <row r="32025" ht="25" customHeight="1"/>
    <row r="32026" ht="25" customHeight="1"/>
    <row r="32027" ht="25" customHeight="1"/>
    <row r="32028" ht="25" customHeight="1"/>
    <row r="32029" ht="25" customHeight="1"/>
    <row r="32030" ht="25" customHeight="1"/>
    <row r="32031" ht="25" customHeight="1"/>
    <row r="32032" ht="25" customHeight="1"/>
    <row r="32033" ht="25" customHeight="1"/>
    <row r="32034" ht="25" customHeight="1"/>
    <row r="32035" ht="25" customHeight="1"/>
    <row r="32036" ht="25" customHeight="1"/>
    <row r="32037" ht="25" customHeight="1"/>
    <row r="32038" ht="25" customHeight="1"/>
    <row r="32039" ht="25" customHeight="1"/>
    <row r="32040" ht="25" customHeight="1"/>
    <row r="32041" ht="25" customHeight="1"/>
    <row r="32042" ht="25" customHeight="1"/>
    <row r="32043" ht="25" customHeight="1"/>
    <row r="32044" ht="25" customHeight="1"/>
    <row r="32045" ht="25" customHeight="1"/>
    <row r="32046" ht="25" customHeight="1"/>
    <row r="32047" ht="25" customHeight="1"/>
    <row r="32048" ht="25" customHeight="1"/>
    <row r="32049" ht="25" customHeight="1"/>
    <row r="32050" ht="25" customHeight="1"/>
    <row r="32051" ht="25" customHeight="1"/>
    <row r="32052" ht="25" customHeight="1"/>
    <row r="32053" ht="25" customHeight="1"/>
    <row r="32054" ht="25" customHeight="1"/>
    <row r="32055" ht="25" customHeight="1"/>
    <row r="32056" ht="25" customHeight="1"/>
    <row r="32057" ht="25" customHeight="1"/>
    <row r="32058" ht="25" customHeight="1"/>
    <row r="32059" ht="25" customHeight="1"/>
    <row r="32060" ht="25" customHeight="1"/>
    <row r="32061" ht="25" customHeight="1"/>
    <row r="32062" ht="25" customHeight="1"/>
    <row r="32063" ht="25" customHeight="1"/>
    <row r="32064" ht="25" customHeight="1"/>
    <row r="32065" ht="25" customHeight="1"/>
    <row r="32066" ht="25" customHeight="1"/>
    <row r="32067" ht="25" customHeight="1"/>
    <row r="32068" ht="25" customHeight="1"/>
    <row r="32069" ht="25" customHeight="1"/>
    <row r="32070" ht="25" customHeight="1"/>
    <row r="32071" ht="25" customHeight="1"/>
    <row r="32072" ht="25" customHeight="1"/>
    <row r="32073" ht="25" customHeight="1"/>
    <row r="32074" ht="25" customHeight="1"/>
    <row r="32075" ht="25" customHeight="1"/>
    <row r="32076" ht="25" customHeight="1"/>
    <row r="32077" ht="25" customHeight="1"/>
    <row r="32078" ht="25" customHeight="1"/>
    <row r="32079" ht="25" customHeight="1"/>
    <row r="32080" ht="25" customHeight="1"/>
    <row r="32081" ht="25" customHeight="1"/>
    <row r="32082" ht="25" customHeight="1"/>
    <row r="32083" ht="25" customHeight="1"/>
    <row r="32084" ht="25" customHeight="1"/>
    <row r="32085" ht="25" customHeight="1"/>
    <row r="32086" ht="25" customHeight="1"/>
    <row r="32087" ht="25" customHeight="1"/>
    <row r="32088" ht="25" customHeight="1"/>
    <row r="32089" ht="25" customHeight="1"/>
    <row r="32090" ht="25" customHeight="1"/>
    <row r="32091" ht="25" customHeight="1"/>
    <row r="32092" ht="25" customHeight="1"/>
    <row r="32093" ht="25" customHeight="1"/>
    <row r="32094" ht="25" customHeight="1"/>
    <row r="32095" ht="25" customHeight="1"/>
    <row r="32096" ht="25" customHeight="1"/>
    <row r="32097" ht="25" customHeight="1"/>
    <row r="32098" ht="25" customHeight="1"/>
    <row r="32099" ht="25" customHeight="1"/>
    <row r="32100" ht="25" customHeight="1"/>
    <row r="32101" ht="25" customHeight="1"/>
    <row r="32102" ht="25" customHeight="1"/>
    <row r="32103" ht="25" customHeight="1"/>
    <row r="32104" ht="25" customHeight="1"/>
    <row r="32105" ht="25" customHeight="1"/>
    <row r="32106" ht="25" customHeight="1"/>
    <row r="32107" ht="25" customHeight="1"/>
    <row r="32108" ht="25" customHeight="1"/>
    <row r="32109" ht="25" customHeight="1"/>
    <row r="32110" ht="25" customHeight="1"/>
    <row r="32111" ht="25" customHeight="1"/>
    <row r="32112" ht="25" customHeight="1"/>
    <row r="32113" ht="25" customHeight="1"/>
    <row r="32114" ht="25" customHeight="1"/>
    <row r="32115" ht="25" customHeight="1"/>
    <row r="32116" ht="25" customHeight="1"/>
    <row r="32117" ht="25" customHeight="1"/>
    <row r="32118" ht="25" customHeight="1"/>
    <row r="32119" ht="25" customHeight="1"/>
    <row r="32120" ht="25" customHeight="1"/>
    <row r="32121" ht="25" customHeight="1"/>
    <row r="32122" ht="25" customHeight="1"/>
    <row r="32123" ht="25" customHeight="1"/>
    <row r="32124" ht="25" customHeight="1"/>
    <row r="32125" ht="25" customHeight="1"/>
    <row r="32126" ht="25" customHeight="1"/>
    <row r="32127" ht="25" customHeight="1"/>
    <row r="32128" ht="25" customHeight="1"/>
    <row r="32129" ht="25" customHeight="1"/>
    <row r="32130" ht="25" customHeight="1"/>
    <row r="32131" ht="25" customHeight="1"/>
    <row r="32132" ht="25" customHeight="1"/>
    <row r="32133" ht="25" customHeight="1"/>
    <row r="32134" ht="25" customHeight="1"/>
    <row r="32135" ht="25" customHeight="1"/>
    <row r="32136" ht="25" customHeight="1"/>
    <row r="32137" ht="25" customHeight="1"/>
    <row r="32138" ht="25" customHeight="1"/>
    <row r="32139" ht="25" customHeight="1"/>
    <row r="32140" ht="25" customHeight="1"/>
    <row r="32141" ht="25" customHeight="1"/>
    <row r="32142" ht="25" customHeight="1"/>
    <row r="32143" ht="25" customHeight="1"/>
    <row r="32144" ht="25" customHeight="1"/>
    <row r="32145" ht="25" customHeight="1"/>
    <row r="32146" ht="25" customHeight="1"/>
    <row r="32147" ht="25" customHeight="1"/>
    <row r="32148" ht="25" customHeight="1"/>
    <row r="32149" ht="25" customHeight="1"/>
    <row r="32150" ht="25" customHeight="1"/>
    <row r="32151" ht="25" customHeight="1"/>
    <row r="32152" ht="25" customHeight="1"/>
    <row r="32153" ht="25" customHeight="1"/>
    <row r="32154" ht="25" customHeight="1"/>
    <row r="32155" ht="25" customHeight="1"/>
    <row r="32156" ht="25" customHeight="1"/>
    <row r="32157" ht="25" customHeight="1"/>
    <row r="32158" ht="25" customHeight="1"/>
    <row r="32159" ht="25" customHeight="1"/>
    <row r="32160" ht="25" customHeight="1"/>
    <row r="32161" ht="25" customHeight="1"/>
    <row r="32162" ht="25" customHeight="1"/>
    <row r="32163" ht="25" customHeight="1"/>
    <row r="32164" ht="25" customHeight="1"/>
    <row r="32165" ht="25" customHeight="1"/>
    <row r="32166" ht="25" customHeight="1"/>
    <row r="32167" ht="25" customHeight="1"/>
    <row r="32168" ht="25" customHeight="1"/>
    <row r="32169" ht="25" customHeight="1"/>
    <row r="32170" ht="25" customHeight="1"/>
    <row r="32171" ht="25" customHeight="1"/>
    <row r="32172" ht="25" customHeight="1"/>
    <row r="32173" ht="25" customHeight="1"/>
    <row r="32174" ht="25" customHeight="1"/>
    <row r="32175" ht="25" customHeight="1"/>
    <row r="32176" ht="25" customHeight="1"/>
    <row r="32177" ht="25" customHeight="1"/>
    <row r="32178" ht="25" customHeight="1"/>
    <row r="32179" ht="25" customHeight="1"/>
    <row r="32180" ht="25" customHeight="1"/>
    <row r="32181" ht="25" customHeight="1"/>
    <row r="32182" ht="25" customHeight="1"/>
    <row r="32183" ht="25" customHeight="1"/>
    <row r="32184" ht="25" customHeight="1"/>
    <row r="32185" ht="25" customHeight="1"/>
    <row r="32186" ht="25" customHeight="1"/>
    <row r="32187" ht="25" customHeight="1"/>
    <row r="32188" ht="25" customHeight="1"/>
    <row r="32189" ht="25" customHeight="1"/>
    <row r="32190" ht="25" customHeight="1"/>
    <row r="32191" ht="25" customHeight="1"/>
    <row r="32192" ht="25" customHeight="1"/>
    <row r="32193" ht="25" customHeight="1"/>
    <row r="32194" ht="25" customHeight="1"/>
    <row r="32195" ht="25" customHeight="1"/>
    <row r="32196" ht="25" customHeight="1"/>
    <row r="32197" ht="25" customHeight="1"/>
    <row r="32198" ht="25" customHeight="1"/>
    <row r="32199" ht="25" customHeight="1"/>
    <row r="32200" ht="25" customHeight="1"/>
    <row r="32201" ht="25" customHeight="1"/>
    <row r="32202" ht="25" customHeight="1"/>
    <row r="32203" ht="25" customHeight="1"/>
    <row r="32204" ht="25" customHeight="1"/>
    <row r="32205" ht="25" customHeight="1"/>
    <row r="32206" ht="25" customHeight="1"/>
    <row r="32207" ht="25" customHeight="1"/>
    <row r="32208" ht="25" customHeight="1"/>
    <row r="32209" ht="25" customHeight="1"/>
    <row r="32210" ht="25" customHeight="1"/>
    <row r="32211" ht="25" customHeight="1"/>
    <row r="32212" ht="25" customHeight="1"/>
    <row r="32213" ht="25" customHeight="1"/>
    <row r="32214" ht="25" customHeight="1"/>
    <row r="32215" ht="25" customHeight="1"/>
    <row r="32216" ht="25" customHeight="1"/>
    <row r="32217" ht="25" customHeight="1"/>
    <row r="32218" ht="25" customHeight="1"/>
    <row r="32219" ht="25" customHeight="1"/>
    <row r="32220" ht="25" customHeight="1"/>
    <row r="32221" ht="25" customHeight="1"/>
    <row r="32222" ht="25" customHeight="1"/>
    <row r="32223" ht="25" customHeight="1"/>
    <row r="32224" ht="25" customHeight="1"/>
    <row r="32225" ht="25" customHeight="1"/>
    <row r="32226" ht="25" customHeight="1"/>
    <row r="32227" ht="25" customHeight="1"/>
    <row r="32228" ht="25" customHeight="1"/>
    <row r="32229" ht="25" customHeight="1"/>
    <row r="32230" ht="25" customHeight="1"/>
    <row r="32231" ht="25" customHeight="1"/>
    <row r="32232" ht="25" customHeight="1"/>
    <row r="32233" ht="25" customHeight="1"/>
    <row r="32234" ht="25" customHeight="1"/>
    <row r="32235" ht="25" customHeight="1"/>
    <row r="32236" ht="25" customHeight="1"/>
    <row r="32237" ht="25" customHeight="1"/>
    <row r="32238" ht="25" customHeight="1"/>
    <row r="32239" ht="25" customHeight="1"/>
    <row r="32240" ht="25" customHeight="1"/>
    <row r="32241" ht="25" customHeight="1"/>
    <row r="32242" ht="25" customHeight="1"/>
    <row r="32243" ht="25" customHeight="1"/>
    <row r="32244" ht="25" customHeight="1"/>
    <row r="32245" ht="25" customHeight="1"/>
    <row r="32246" ht="25" customHeight="1"/>
    <row r="32247" ht="25" customHeight="1"/>
    <row r="32248" ht="25" customHeight="1"/>
    <row r="32249" ht="25" customHeight="1"/>
    <row r="32250" ht="25" customHeight="1"/>
    <row r="32251" ht="25" customHeight="1"/>
    <row r="32252" ht="25" customHeight="1"/>
    <row r="32253" ht="25" customHeight="1"/>
    <row r="32254" ht="25" customHeight="1"/>
    <row r="32255" ht="25" customHeight="1"/>
    <row r="32256" ht="25" customHeight="1"/>
    <row r="32257" ht="25" customHeight="1"/>
    <row r="32258" ht="25" customHeight="1"/>
    <row r="32259" ht="25" customHeight="1"/>
    <row r="32260" ht="25" customHeight="1"/>
    <row r="32261" ht="25" customHeight="1"/>
    <row r="32262" ht="25" customHeight="1"/>
    <row r="32263" ht="25" customHeight="1"/>
    <row r="32264" ht="25" customHeight="1"/>
    <row r="32265" ht="25" customHeight="1"/>
    <row r="32266" ht="25" customHeight="1"/>
    <row r="32267" ht="25" customHeight="1"/>
    <row r="32268" ht="25" customHeight="1"/>
    <row r="32269" ht="25" customHeight="1"/>
    <row r="32270" ht="25" customHeight="1"/>
    <row r="32271" ht="25" customHeight="1"/>
    <row r="32272" ht="25" customHeight="1"/>
    <row r="32273" ht="25" customHeight="1"/>
    <row r="32274" ht="25" customHeight="1"/>
    <row r="32275" ht="25" customHeight="1"/>
    <row r="32276" ht="25" customHeight="1"/>
    <row r="32277" ht="25" customHeight="1"/>
    <row r="32278" ht="25" customHeight="1"/>
    <row r="32279" ht="25" customHeight="1"/>
    <row r="32280" ht="25" customHeight="1"/>
    <row r="32281" ht="25" customHeight="1"/>
    <row r="32282" ht="25" customHeight="1"/>
    <row r="32283" ht="25" customHeight="1"/>
    <row r="32284" ht="25" customHeight="1"/>
    <row r="32285" ht="25" customHeight="1"/>
    <row r="32286" ht="25" customHeight="1"/>
    <row r="32287" ht="25" customHeight="1"/>
    <row r="32288" ht="25" customHeight="1"/>
    <row r="32289" ht="25" customHeight="1"/>
    <row r="32290" ht="25" customHeight="1"/>
    <row r="32291" ht="25" customHeight="1"/>
    <row r="32292" ht="25" customHeight="1"/>
    <row r="32293" ht="25" customHeight="1"/>
    <row r="32294" ht="25" customHeight="1"/>
    <row r="32295" ht="25" customHeight="1"/>
    <row r="32296" ht="25" customHeight="1"/>
    <row r="32297" ht="25" customHeight="1"/>
    <row r="32298" ht="25" customHeight="1"/>
    <row r="32299" ht="25" customHeight="1"/>
    <row r="32300" ht="25" customHeight="1"/>
    <row r="32301" ht="25" customHeight="1"/>
    <row r="32302" ht="25" customHeight="1"/>
    <row r="32303" ht="25" customHeight="1"/>
    <row r="32304" ht="25" customHeight="1"/>
    <row r="32305" ht="25" customHeight="1"/>
    <row r="32306" ht="25" customHeight="1"/>
    <row r="32307" ht="25" customHeight="1"/>
    <row r="32308" ht="25" customHeight="1"/>
    <row r="32309" ht="25" customHeight="1"/>
    <row r="32310" ht="25" customHeight="1"/>
    <row r="32311" ht="25" customHeight="1"/>
    <row r="32312" ht="25" customHeight="1"/>
    <row r="32313" ht="25" customHeight="1"/>
    <row r="32314" ht="25" customHeight="1"/>
    <row r="32315" ht="25" customHeight="1"/>
    <row r="32316" ht="25" customHeight="1"/>
    <row r="32317" ht="25" customHeight="1"/>
    <row r="32318" ht="25" customHeight="1"/>
    <row r="32319" ht="25" customHeight="1"/>
    <row r="32320" ht="25" customHeight="1"/>
    <row r="32321" ht="25" customHeight="1"/>
    <row r="32322" ht="25" customHeight="1"/>
    <row r="32323" ht="25" customHeight="1"/>
    <row r="32324" ht="25" customHeight="1"/>
    <row r="32325" ht="25" customHeight="1"/>
    <row r="32326" ht="25" customHeight="1"/>
    <row r="32327" ht="25" customHeight="1"/>
    <row r="32328" ht="25" customHeight="1"/>
    <row r="32329" ht="25" customHeight="1"/>
    <row r="32330" ht="25" customHeight="1"/>
    <row r="32331" ht="25" customHeight="1"/>
    <row r="32332" ht="25" customHeight="1"/>
    <row r="32333" ht="25" customHeight="1"/>
    <row r="32334" ht="25" customHeight="1"/>
    <row r="32335" ht="25" customHeight="1"/>
    <row r="32336" ht="25" customHeight="1"/>
    <row r="32337" ht="25" customHeight="1"/>
    <row r="32338" ht="25" customHeight="1"/>
    <row r="32339" ht="25" customHeight="1"/>
    <row r="32340" ht="25" customHeight="1"/>
    <row r="32341" ht="25" customHeight="1"/>
    <row r="32342" ht="25" customHeight="1"/>
    <row r="32343" ht="25" customHeight="1"/>
    <row r="32344" ht="25" customHeight="1"/>
    <row r="32345" ht="25" customHeight="1"/>
    <row r="32346" ht="25" customHeight="1"/>
    <row r="32347" ht="25" customHeight="1"/>
    <row r="32348" ht="25" customHeight="1"/>
    <row r="32349" ht="25" customHeight="1"/>
    <row r="32350" ht="25" customHeight="1"/>
    <row r="32351" ht="25" customHeight="1"/>
    <row r="32352" ht="25" customHeight="1"/>
    <row r="32353" ht="25" customHeight="1"/>
    <row r="32354" ht="25" customHeight="1"/>
    <row r="32355" ht="25" customHeight="1"/>
    <row r="32356" ht="25" customHeight="1"/>
    <row r="32357" ht="25" customHeight="1"/>
    <row r="32358" ht="25" customHeight="1"/>
    <row r="32359" ht="25" customHeight="1"/>
    <row r="32360" ht="25" customHeight="1"/>
    <row r="32361" ht="25" customHeight="1"/>
    <row r="32362" ht="25" customHeight="1"/>
    <row r="32363" ht="25" customHeight="1"/>
    <row r="32364" ht="25" customHeight="1"/>
    <row r="32365" ht="25" customHeight="1"/>
    <row r="32366" ht="25" customHeight="1"/>
    <row r="32367" ht="25" customHeight="1"/>
    <row r="32368" ht="25" customHeight="1"/>
    <row r="32369" ht="25" customHeight="1"/>
    <row r="32370" ht="25" customHeight="1"/>
    <row r="32371" ht="25" customHeight="1"/>
    <row r="32372" ht="25" customHeight="1"/>
    <row r="32373" ht="25" customHeight="1"/>
    <row r="32374" ht="25" customHeight="1"/>
    <row r="32375" ht="25" customHeight="1"/>
    <row r="32376" ht="25" customHeight="1"/>
    <row r="32377" ht="25" customHeight="1"/>
    <row r="32378" ht="25" customHeight="1"/>
    <row r="32379" ht="25" customHeight="1"/>
    <row r="32380" ht="25" customHeight="1"/>
    <row r="32381" ht="25" customHeight="1"/>
    <row r="32382" ht="25" customHeight="1"/>
    <row r="32383" ht="25" customHeight="1"/>
    <row r="32384" ht="25" customHeight="1"/>
    <row r="32385" ht="25" customHeight="1"/>
    <row r="32386" ht="25" customHeight="1"/>
    <row r="32387" ht="25" customHeight="1"/>
    <row r="32388" ht="25" customHeight="1"/>
    <row r="32389" ht="25" customHeight="1"/>
    <row r="32390" ht="25" customHeight="1"/>
    <row r="32391" ht="25" customHeight="1"/>
    <row r="32392" ht="25" customHeight="1"/>
    <row r="32393" ht="25" customHeight="1"/>
    <row r="32394" ht="25" customHeight="1"/>
    <row r="32395" ht="25" customHeight="1"/>
    <row r="32396" ht="25" customHeight="1"/>
    <row r="32397" ht="25" customHeight="1"/>
    <row r="32398" ht="25" customHeight="1"/>
    <row r="32399" ht="25" customHeight="1"/>
    <row r="32400" ht="25" customHeight="1"/>
    <row r="32401" ht="25" customHeight="1"/>
    <row r="32402" ht="25" customHeight="1"/>
    <row r="32403" ht="25" customHeight="1"/>
    <row r="32404" ht="25" customHeight="1"/>
    <row r="32405" ht="25" customHeight="1"/>
    <row r="32406" ht="25" customHeight="1"/>
    <row r="32407" ht="25" customHeight="1"/>
    <row r="32408" ht="25" customHeight="1"/>
    <row r="32409" ht="25" customHeight="1"/>
    <row r="32410" ht="25" customHeight="1"/>
    <row r="32411" ht="25" customHeight="1"/>
    <row r="32412" ht="25" customHeight="1"/>
    <row r="32413" ht="25" customHeight="1"/>
    <row r="32414" ht="25" customHeight="1"/>
    <row r="32415" ht="25" customHeight="1"/>
    <row r="32416" ht="25" customHeight="1"/>
    <row r="32417" ht="25" customHeight="1"/>
    <row r="32418" ht="25" customHeight="1"/>
    <row r="32419" ht="25" customHeight="1"/>
    <row r="32420" ht="25" customHeight="1"/>
    <row r="32421" ht="25" customHeight="1"/>
    <row r="32422" ht="25" customHeight="1"/>
    <row r="32423" ht="25" customHeight="1"/>
    <row r="32424" ht="25" customHeight="1"/>
    <row r="32425" ht="25" customHeight="1"/>
    <row r="32426" ht="25" customHeight="1"/>
    <row r="32427" ht="25" customHeight="1"/>
    <row r="32428" ht="25" customHeight="1"/>
    <row r="32429" ht="25" customHeight="1"/>
    <row r="32430" ht="25" customHeight="1"/>
    <row r="32431" ht="25" customHeight="1"/>
    <row r="32432" ht="25" customHeight="1"/>
    <row r="32433" ht="25" customHeight="1"/>
    <row r="32434" ht="25" customHeight="1"/>
    <row r="32435" ht="25" customHeight="1"/>
    <row r="32436" ht="25" customHeight="1"/>
    <row r="32437" ht="25" customHeight="1"/>
    <row r="32438" ht="25" customHeight="1"/>
    <row r="32439" ht="25" customHeight="1"/>
    <row r="32440" ht="25" customHeight="1"/>
    <row r="32441" ht="25" customHeight="1"/>
    <row r="32442" ht="25" customHeight="1"/>
    <row r="32443" ht="25" customHeight="1"/>
    <row r="32444" ht="25" customHeight="1"/>
    <row r="32445" ht="25" customHeight="1"/>
    <row r="32446" ht="25" customHeight="1"/>
    <row r="32447" ht="25" customHeight="1"/>
    <row r="32448" ht="25" customHeight="1"/>
    <row r="32449" ht="25" customHeight="1"/>
    <row r="32450" ht="25" customHeight="1"/>
    <row r="32451" ht="25" customHeight="1"/>
    <row r="32452" ht="25" customHeight="1"/>
    <row r="32453" ht="25" customHeight="1"/>
    <row r="32454" ht="25" customHeight="1"/>
    <row r="32455" ht="25" customHeight="1"/>
    <row r="32456" ht="25" customHeight="1"/>
    <row r="32457" ht="25" customHeight="1"/>
    <row r="32458" ht="25" customHeight="1"/>
    <row r="32459" ht="25" customHeight="1"/>
    <row r="32460" ht="25" customHeight="1"/>
    <row r="32461" ht="25" customHeight="1"/>
    <row r="32462" ht="25" customHeight="1"/>
    <row r="32463" ht="25" customHeight="1"/>
    <row r="32464" ht="25" customHeight="1"/>
    <row r="32465" ht="25" customHeight="1"/>
    <row r="32466" ht="25" customHeight="1"/>
    <row r="32467" ht="25" customHeight="1"/>
    <row r="32468" ht="25" customHeight="1"/>
    <row r="32469" ht="25" customHeight="1"/>
    <row r="32470" ht="25" customHeight="1"/>
    <row r="32471" ht="25" customHeight="1"/>
    <row r="32472" ht="25" customHeight="1"/>
    <row r="32473" ht="25" customHeight="1"/>
    <row r="32474" ht="25" customHeight="1"/>
    <row r="32475" ht="25" customHeight="1"/>
    <row r="32476" ht="25" customHeight="1"/>
    <row r="32477" ht="25" customHeight="1"/>
    <row r="32478" ht="25" customHeight="1"/>
    <row r="32479" ht="25" customHeight="1"/>
    <row r="32480" ht="25" customHeight="1"/>
    <row r="32481" ht="25" customHeight="1"/>
    <row r="32482" ht="25" customHeight="1"/>
    <row r="32483" ht="25" customHeight="1"/>
    <row r="32484" ht="25" customHeight="1"/>
    <row r="32485" ht="25" customHeight="1"/>
    <row r="32486" ht="25" customHeight="1"/>
    <row r="32487" ht="25" customHeight="1"/>
    <row r="32488" ht="25" customHeight="1"/>
    <row r="32489" ht="25" customHeight="1"/>
    <row r="32490" ht="25" customHeight="1"/>
    <row r="32491" ht="25" customHeight="1"/>
    <row r="32492" ht="25" customHeight="1"/>
    <row r="32493" ht="25" customHeight="1"/>
    <row r="32494" ht="25" customHeight="1"/>
    <row r="32495" ht="25" customHeight="1"/>
    <row r="32496" ht="25" customHeight="1"/>
    <row r="32497" ht="25" customHeight="1"/>
    <row r="32498" ht="25" customHeight="1"/>
    <row r="32499" ht="25" customHeight="1"/>
    <row r="32500" ht="25" customHeight="1"/>
    <row r="32501" ht="25" customHeight="1"/>
    <row r="32502" ht="25" customHeight="1"/>
    <row r="32503" ht="25" customHeight="1"/>
    <row r="32504" ht="25" customHeight="1"/>
    <row r="32505" ht="25" customHeight="1"/>
    <row r="32506" ht="25" customHeight="1"/>
    <row r="32507" ht="25" customHeight="1"/>
    <row r="32508" ht="25" customHeight="1"/>
    <row r="32509" ht="25" customHeight="1"/>
    <row r="32510" ht="25" customHeight="1"/>
    <row r="32511" ht="25" customHeight="1"/>
    <row r="32512" ht="25" customHeight="1"/>
    <row r="32513" ht="25" customHeight="1"/>
    <row r="32514" ht="25" customHeight="1"/>
    <row r="32515" ht="25" customHeight="1"/>
    <row r="32516" ht="25" customHeight="1"/>
    <row r="32517" ht="25" customHeight="1"/>
    <row r="32518" ht="25" customHeight="1"/>
    <row r="32519" ht="25" customHeight="1"/>
    <row r="32520" ht="25" customHeight="1"/>
    <row r="32521" ht="25" customHeight="1"/>
    <row r="32522" ht="25" customHeight="1"/>
    <row r="32523" ht="25" customHeight="1"/>
    <row r="32524" ht="25" customHeight="1"/>
    <row r="32525" ht="25" customHeight="1"/>
    <row r="32526" ht="25" customHeight="1"/>
    <row r="32527" ht="25" customHeight="1"/>
    <row r="32528" ht="25" customHeight="1"/>
    <row r="32529" ht="25" customHeight="1"/>
    <row r="32530" ht="25" customHeight="1"/>
    <row r="32531" ht="25" customHeight="1"/>
    <row r="32532" ht="25" customHeight="1"/>
    <row r="32533" ht="25" customHeight="1"/>
    <row r="32534" ht="25" customHeight="1"/>
    <row r="32535" ht="25" customHeight="1"/>
    <row r="32536" ht="25" customHeight="1"/>
    <row r="32537" ht="25" customHeight="1"/>
    <row r="32538" ht="25" customHeight="1"/>
    <row r="32539" ht="25" customHeight="1"/>
    <row r="32540" ht="25" customHeight="1"/>
    <row r="32541" ht="25" customHeight="1"/>
    <row r="32542" ht="25" customHeight="1"/>
    <row r="32543" ht="25" customHeight="1"/>
    <row r="32544" ht="25" customHeight="1"/>
    <row r="32545" ht="25" customHeight="1"/>
    <row r="32546" ht="25" customHeight="1"/>
    <row r="32547" ht="25" customHeight="1"/>
    <row r="32548" ht="25" customHeight="1"/>
    <row r="32549" ht="25" customHeight="1"/>
    <row r="32550" ht="25" customHeight="1"/>
    <row r="32551" ht="25" customHeight="1"/>
    <row r="32552" ht="25" customHeight="1"/>
    <row r="32553" ht="25" customHeight="1"/>
    <row r="32554" ht="25" customHeight="1"/>
    <row r="32555" ht="25" customHeight="1"/>
    <row r="32556" ht="25" customHeight="1"/>
    <row r="32557" ht="25" customHeight="1"/>
    <row r="32558" ht="25" customHeight="1"/>
    <row r="32559" ht="25" customHeight="1"/>
    <row r="32560" ht="25" customHeight="1"/>
    <row r="32561" ht="25" customHeight="1"/>
    <row r="32562" ht="25" customHeight="1"/>
    <row r="32563" ht="25" customHeight="1"/>
    <row r="32564" ht="25" customHeight="1"/>
    <row r="32565" ht="25" customHeight="1"/>
    <row r="32566" ht="25" customHeight="1"/>
    <row r="32567" ht="25" customHeight="1"/>
    <row r="32568" ht="25" customHeight="1"/>
    <row r="32569" ht="25" customHeight="1"/>
    <row r="32570" ht="25" customHeight="1"/>
    <row r="32571" ht="25" customHeight="1"/>
    <row r="32572" ht="25" customHeight="1"/>
    <row r="32573" ht="25" customHeight="1"/>
    <row r="32574" ht="25" customHeight="1"/>
    <row r="32575" ht="25" customHeight="1"/>
    <row r="32576" ht="25" customHeight="1"/>
    <row r="32577" ht="25" customHeight="1"/>
    <row r="32578" ht="25" customHeight="1"/>
    <row r="32579" ht="25" customHeight="1"/>
    <row r="32580" ht="25" customHeight="1"/>
    <row r="32581" ht="25" customHeight="1"/>
    <row r="32582" ht="25" customHeight="1"/>
    <row r="32583" ht="25" customHeight="1"/>
    <row r="32584" ht="25" customHeight="1"/>
    <row r="32585" ht="25" customHeight="1"/>
    <row r="32586" ht="25" customHeight="1"/>
    <row r="32587" ht="25" customHeight="1"/>
    <row r="32588" ht="25" customHeight="1"/>
    <row r="32589" ht="25" customHeight="1"/>
    <row r="32590" ht="25" customHeight="1"/>
    <row r="32591" ht="25" customHeight="1"/>
    <row r="32592" ht="25" customHeight="1"/>
    <row r="32593" ht="25" customHeight="1"/>
    <row r="32594" ht="25" customHeight="1"/>
    <row r="32595" ht="25" customHeight="1"/>
    <row r="32596" ht="25" customHeight="1"/>
    <row r="32597" ht="25" customHeight="1"/>
    <row r="32598" ht="25" customHeight="1"/>
    <row r="32599" ht="25" customHeight="1"/>
    <row r="32600" ht="25" customHeight="1"/>
    <row r="32601" ht="25" customHeight="1"/>
    <row r="32602" ht="25" customHeight="1"/>
    <row r="32603" ht="25" customHeight="1"/>
    <row r="32604" ht="25" customHeight="1"/>
    <row r="32605" ht="25" customHeight="1"/>
    <row r="32606" ht="25" customHeight="1"/>
    <row r="32607" ht="25" customHeight="1"/>
    <row r="32608" ht="25" customHeight="1"/>
    <row r="32609" ht="25" customHeight="1"/>
    <row r="32610" ht="25" customHeight="1"/>
    <row r="32611" ht="25" customHeight="1"/>
    <row r="32612" ht="25" customHeight="1"/>
    <row r="32613" ht="25" customHeight="1"/>
    <row r="32614" ht="25" customHeight="1"/>
    <row r="32615" ht="25" customHeight="1"/>
    <row r="32616" ht="25" customHeight="1"/>
    <row r="32617" ht="25" customHeight="1"/>
    <row r="32618" ht="25" customHeight="1"/>
    <row r="32619" ht="25" customHeight="1"/>
    <row r="32620" ht="25" customHeight="1"/>
    <row r="32621" ht="25" customHeight="1"/>
    <row r="32622" ht="25" customHeight="1"/>
    <row r="32623" ht="25" customHeight="1"/>
    <row r="32624" ht="25" customHeight="1"/>
    <row r="32625" ht="25" customHeight="1"/>
    <row r="32626" ht="25" customHeight="1"/>
    <row r="32627" ht="25" customHeight="1"/>
    <row r="32628" ht="25" customHeight="1"/>
    <row r="32629" ht="25" customHeight="1"/>
    <row r="32630" ht="25" customHeight="1"/>
    <row r="32631" ht="25" customHeight="1"/>
    <row r="32632" ht="25" customHeight="1"/>
    <row r="32633" ht="25" customHeight="1"/>
    <row r="32634" ht="25" customHeight="1"/>
    <row r="32635" ht="25" customHeight="1"/>
    <row r="32636" ht="25" customHeight="1"/>
    <row r="32637" ht="25" customHeight="1"/>
    <row r="32638" ht="25" customHeight="1"/>
    <row r="32639" ht="25" customHeight="1"/>
    <row r="32640" ht="25" customHeight="1"/>
    <row r="32641" ht="25" customHeight="1"/>
    <row r="32642" ht="25" customHeight="1"/>
    <row r="32643" ht="25" customHeight="1"/>
    <row r="32644" ht="25" customHeight="1"/>
    <row r="32645" ht="25" customHeight="1"/>
    <row r="32646" ht="25" customHeight="1"/>
    <row r="32647" ht="25" customHeight="1"/>
    <row r="32648" ht="25" customHeight="1"/>
    <row r="32649" ht="25" customHeight="1"/>
    <row r="32650" ht="25" customHeight="1"/>
    <row r="32651" ht="25" customHeight="1"/>
    <row r="32652" ht="25" customHeight="1"/>
    <row r="32653" ht="25" customHeight="1"/>
    <row r="32654" ht="25" customHeight="1"/>
    <row r="32655" ht="25" customHeight="1"/>
    <row r="32656" ht="25" customHeight="1"/>
    <row r="32657" ht="25" customHeight="1"/>
    <row r="32658" ht="25" customHeight="1"/>
    <row r="32659" ht="25" customHeight="1"/>
    <row r="32660" ht="25" customHeight="1"/>
    <row r="32661" ht="25" customHeight="1"/>
    <row r="32662" ht="25" customHeight="1"/>
    <row r="32663" ht="25" customHeight="1"/>
    <row r="32664" ht="25" customHeight="1"/>
    <row r="32665" ht="25" customHeight="1"/>
    <row r="32666" ht="25" customHeight="1"/>
    <row r="32667" ht="25" customHeight="1"/>
    <row r="32668" ht="25" customHeight="1"/>
    <row r="32669" ht="25" customHeight="1"/>
    <row r="32670" ht="25" customHeight="1"/>
    <row r="32671" ht="25" customHeight="1"/>
    <row r="32672" ht="25" customHeight="1"/>
    <row r="32673" ht="25" customHeight="1"/>
    <row r="32674" ht="25" customHeight="1"/>
    <row r="32675" ht="25" customHeight="1"/>
    <row r="32676" ht="25" customHeight="1"/>
    <row r="32677" ht="25" customHeight="1"/>
    <row r="32678" ht="25" customHeight="1"/>
    <row r="32679" ht="25" customHeight="1"/>
    <row r="32680" ht="25" customHeight="1"/>
    <row r="32681" ht="25" customHeight="1"/>
    <row r="32682" ht="25" customHeight="1"/>
    <row r="32683" ht="25" customHeight="1"/>
    <row r="32684" ht="25" customHeight="1"/>
    <row r="32685" ht="25" customHeight="1"/>
    <row r="32686" ht="25" customHeight="1"/>
    <row r="32687" ht="25" customHeight="1"/>
    <row r="32688" ht="25" customHeight="1"/>
    <row r="32689" ht="25" customHeight="1"/>
    <row r="32690" ht="25" customHeight="1"/>
    <row r="32691" ht="25" customHeight="1"/>
    <row r="32692" ht="25" customHeight="1"/>
    <row r="32693" ht="25" customHeight="1"/>
    <row r="32694" ht="25" customHeight="1"/>
    <row r="32695" ht="25" customHeight="1"/>
    <row r="32696" ht="25" customHeight="1"/>
    <row r="32697" ht="25" customHeight="1"/>
    <row r="32698" ht="25" customHeight="1"/>
    <row r="32699" ht="25" customHeight="1"/>
    <row r="32700" ht="25" customHeight="1"/>
    <row r="32701" ht="25" customHeight="1"/>
    <row r="32702" ht="25" customHeight="1"/>
    <row r="32703" ht="25" customHeight="1"/>
    <row r="32704" ht="25" customHeight="1"/>
    <row r="32705" ht="25" customHeight="1"/>
    <row r="32706" ht="25" customHeight="1"/>
    <row r="32707" ht="25" customHeight="1"/>
    <row r="32708" ht="25" customHeight="1"/>
    <row r="32709" ht="25" customHeight="1"/>
    <row r="32710" ht="25" customHeight="1"/>
    <row r="32711" ht="25" customHeight="1"/>
    <row r="32712" ht="25" customHeight="1"/>
    <row r="32713" ht="25" customHeight="1"/>
    <row r="32714" ht="25" customHeight="1"/>
    <row r="32715" ht="25" customHeight="1"/>
    <row r="32716" ht="25" customHeight="1"/>
    <row r="32717" ht="25" customHeight="1"/>
    <row r="32718" ht="25" customHeight="1"/>
    <row r="32719" ht="25" customHeight="1"/>
    <row r="32720" ht="25" customHeight="1"/>
    <row r="32721" ht="25" customHeight="1"/>
    <row r="32722" ht="25" customHeight="1"/>
    <row r="32723" ht="25" customHeight="1"/>
    <row r="32724" ht="25" customHeight="1"/>
    <row r="32725" ht="25" customHeight="1"/>
    <row r="32726" ht="25" customHeight="1"/>
    <row r="32727" ht="25" customHeight="1"/>
    <row r="32728" ht="25" customHeight="1"/>
    <row r="32729" ht="25" customHeight="1"/>
    <row r="32730" ht="25" customHeight="1"/>
    <row r="32731" ht="25" customHeight="1"/>
    <row r="32732" ht="25" customHeight="1"/>
    <row r="32733" ht="25" customHeight="1"/>
    <row r="32734" ht="25" customHeight="1"/>
    <row r="32735" ht="25" customHeight="1"/>
    <row r="32736" ht="25" customHeight="1"/>
    <row r="32737" ht="25" customHeight="1"/>
    <row r="32738" ht="25" customHeight="1"/>
    <row r="32739" ht="25" customHeight="1"/>
    <row r="32740" ht="25" customHeight="1"/>
    <row r="32741" ht="25" customHeight="1"/>
    <row r="32742" ht="25" customHeight="1"/>
    <row r="32743" ht="25" customHeight="1"/>
    <row r="32744" ht="25" customHeight="1"/>
    <row r="32745" ht="25" customHeight="1"/>
    <row r="32746" ht="25" customHeight="1"/>
    <row r="32747" ht="25" customHeight="1"/>
    <row r="32748" ht="25" customHeight="1"/>
    <row r="32749" ht="25" customHeight="1"/>
    <row r="32750" ht="25" customHeight="1"/>
    <row r="32751" ht="25" customHeight="1"/>
    <row r="32752" ht="25" customHeight="1"/>
    <row r="32753" ht="25" customHeight="1"/>
    <row r="32754" ht="25" customHeight="1"/>
    <row r="32755" ht="25" customHeight="1"/>
    <row r="32756" ht="25" customHeight="1"/>
    <row r="32757" ht="25" customHeight="1"/>
    <row r="32758" ht="25" customHeight="1"/>
    <row r="32759" ht="25" customHeight="1"/>
    <row r="32760" ht="25" customHeight="1"/>
    <row r="32761" ht="25" customHeight="1"/>
    <row r="32762" ht="25" customHeight="1"/>
    <row r="32763" ht="25" customHeight="1"/>
    <row r="32764" ht="25" customHeight="1"/>
    <row r="32765" ht="25" customHeight="1"/>
    <row r="32766" ht="25" customHeight="1"/>
    <row r="32767" ht="25" customHeight="1"/>
    <row r="32768" ht="25" customHeight="1"/>
    <row r="32769" ht="25" customHeight="1"/>
    <row r="32770" ht="25" customHeight="1"/>
    <row r="32771" ht="25" customHeight="1"/>
    <row r="32772" ht="25" customHeight="1"/>
    <row r="32773" ht="25" customHeight="1"/>
    <row r="32774" ht="25" customHeight="1"/>
    <row r="32775" ht="25" customHeight="1"/>
    <row r="32776" ht="25" customHeight="1"/>
    <row r="32777" ht="25" customHeight="1"/>
    <row r="32778" ht="25" customHeight="1"/>
    <row r="32779" ht="25" customHeight="1"/>
    <row r="32780" ht="25" customHeight="1"/>
    <row r="32781" ht="25" customHeight="1"/>
    <row r="32782" ht="25" customHeight="1"/>
    <row r="32783" ht="25" customHeight="1"/>
    <row r="32784" ht="25" customHeight="1"/>
    <row r="32785" ht="25" customHeight="1"/>
    <row r="32786" ht="25" customHeight="1"/>
    <row r="32787" ht="25" customHeight="1"/>
    <row r="32788" ht="25" customHeight="1"/>
    <row r="32789" ht="25" customHeight="1"/>
    <row r="32790" ht="25" customHeight="1"/>
    <row r="32791" ht="25" customHeight="1"/>
    <row r="32792" ht="25" customHeight="1"/>
    <row r="32793" ht="25" customHeight="1"/>
    <row r="32794" ht="25" customHeight="1"/>
    <row r="32795" ht="25" customHeight="1"/>
    <row r="32796" ht="25" customHeight="1"/>
    <row r="32797" ht="25" customHeight="1"/>
    <row r="32798" ht="25" customHeight="1"/>
    <row r="32799" ht="25" customHeight="1"/>
    <row r="32800" ht="25" customHeight="1"/>
    <row r="32801" ht="25" customHeight="1"/>
    <row r="32802" ht="25" customHeight="1"/>
    <row r="32803" ht="25" customHeight="1"/>
    <row r="32804" ht="25" customHeight="1"/>
    <row r="32805" ht="25" customHeight="1"/>
    <row r="32806" ht="25" customHeight="1"/>
    <row r="32807" ht="25" customHeight="1"/>
    <row r="32808" ht="25" customHeight="1"/>
    <row r="32809" ht="25" customHeight="1"/>
    <row r="32810" ht="25" customHeight="1"/>
    <row r="32811" ht="25" customHeight="1"/>
    <row r="32812" ht="25" customHeight="1"/>
    <row r="32813" ht="25" customHeight="1"/>
    <row r="32814" ht="25" customHeight="1"/>
    <row r="32815" ht="25" customHeight="1"/>
    <row r="32816" ht="25" customHeight="1"/>
    <row r="32817" ht="25" customHeight="1"/>
    <row r="32818" ht="25" customHeight="1"/>
    <row r="32819" ht="25" customHeight="1"/>
    <row r="32820" ht="25" customHeight="1"/>
    <row r="32821" ht="25" customHeight="1"/>
    <row r="32822" ht="25" customHeight="1"/>
    <row r="32823" ht="25" customHeight="1"/>
    <row r="32824" ht="25" customHeight="1"/>
    <row r="32825" ht="25" customHeight="1"/>
    <row r="32826" ht="25" customHeight="1"/>
    <row r="32827" ht="25" customHeight="1"/>
    <row r="32828" ht="25" customHeight="1"/>
    <row r="32829" ht="25" customHeight="1"/>
    <row r="32830" ht="25" customHeight="1"/>
    <row r="32831" ht="25" customHeight="1"/>
    <row r="32832" ht="25" customHeight="1"/>
    <row r="32833" ht="25" customHeight="1"/>
    <row r="32834" ht="25" customHeight="1"/>
    <row r="32835" ht="25" customHeight="1"/>
    <row r="32836" ht="25" customHeight="1"/>
    <row r="32837" ht="25" customHeight="1"/>
    <row r="32838" ht="25" customHeight="1"/>
    <row r="32839" ht="25" customHeight="1"/>
    <row r="32840" ht="25" customHeight="1"/>
    <row r="32841" ht="25" customHeight="1"/>
    <row r="32842" ht="25" customHeight="1"/>
    <row r="32843" ht="25" customHeight="1"/>
    <row r="32844" ht="25" customHeight="1"/>
    <row r="32845" ht="25" customHeight="1"/>
    <row r="32846" ht="25" customHeight="1"/>
    <row r="32847" ht="25" customHeight="1"/>
    <row r="32848" ht="25" customHeight="1"/>
    <row r="32849" ht="25" customHeight="1"/>
    <row r="32850" ht="25" customHeight="1"/>
    <row r="32851" ht="25" customHeight="1"/>
    <row r="32852" ht="25" customHeight="1"/>
    <row r="32853" ht="25" customHeight="1"/>
    <row r="32854" ht="25" customHeight="1"/>
    <row r="32855" ht="25" customHeight="1"/>
    <row r="32856" ht="25" customHeight="1"/>
    <row r="32857" ht="25" customHeight="1"/>
    <row r="32858" ht="25" customHeight="1"/>
    <row r="32859" ht="25" customHeight="1"/>
    <row r="32860" ht="25" customHeight="1"/>
    <row r="32861" ht="25" customHeight="1"/>
    <row r="32862" ht="25" customHeight="1"/>
    <row r="32863" ht="25" customHeight="1"/>
    <row r="32864" ht="25" customHeight="1"/>
    <row r="32865" ht="25" customHeight="1"/>
    <row r="32866" ht="25" customHeight="1"/>
    <row r="32867" ht="25" customHeight="1"/>
    <row r="32868" ht="25" customHeight="1"/>
    <row r="32869" ht="25" customHeight="1"/>
    <row r="32870" ht="25" customHeight="1"/>
    <row r="32871" ht="25" customHeight="1"/>
    <row r="32872" ht="25" customHeight="1"/>
    <row r="32873" ht="25" customHeight="1"/>
    <row r="32874" ht="25" customHeight="1"/>
    <row r="32875" ht="25" customHeight="1"/>
    <row r="32876" ht="25" customHeight="1"/>
    <row r="32877" ht="25" customHeight="1"/>
    <row r="32878" ht="25" customHeight="1"/>
    <row r="32879" ht="25" customHeight="1"/>
    <row r="32880" ht="25" customHeight="1"/>
    <row r="32881" ht="25" customHeight="1"/>
    <row r="32882" ht="25" customHeight="1"/>
    <row r="32883" ht="25" customHeight="1"/>
    <row r="32884" ht="25" customHeight="1"/>
    <row r="32885" ht="25" customHeight="1"/>
    <row r="32886" ht="25" customHeight="1"/>
    <row r="32887" ht="25" customHeight="1"/>
    <row r="32888" ht="25" customHeight="1"/>
    <row r="32889" ht="25" customHeight="1"/>
    <row r="32890" ht="25" customHeight="1"/>
    <row r="32891" ht="25" customHeight="1"/>
    <row r="32892" ht="25" customHeight="1"/>
    <row r="32893" ht="25" customHeight="1"/>
    <row r="32894" ht="25" customHeight="1"/>
    <row r="32895" ht="25" customHeight="1"/>
    <row r="32896" ht="25" customHeight="1"/>
    <row r="32897" ht="25" customHeight="1"/>
    <row r="32898" ht="25" customHeight="1"/>
    <row r="32899" ht="25" customHeight="1"/>
    <row r="32900" ht="25" customHeight="1"/>
    <row r="32901" ht="25" customHeight="1"/>
    <row r="32902" ht="25" customHeight="1"/>
    <row r="32903" ht="25" customHeight="1"/>
    <row r="32904" ht="25" customHeight="1"/>
    <row r="32905" ht="25" customHeight="1"/>
    <row r="32906" ht="25" customHeight="1"/>
    <row r="32907" ht="25" customHeight="1"/>
    <row r="32908" ht="25" customHeight="1"/>
    <row r="32909" ht="25" customHeight="1"/>
    <row r="32910" ht="25" customHeight="1"/>
    <row r="32911" ht="25" customHeight="1"/>
    <row r="32912" ht="25" customHeight="1"/>
    <row r="32913" ht="25" customHeight="1"/>
    <row r="32914" ht="25" customHeight="1"/>
    <row r="32915" ht="25" customHeight="1"/>
    <row r="32916" ht="25" customHeight="1"/>
    <row r="32917" ht="25" customHeight="1"/>
    <row r="32918" ht="25" customHeight="1"/>
    <row r="32919" ht="25" customHeight="1"/>
    <row r="32920" ht="25" customHeight="1"/>
    <row r="32921" ht="25" customHeight="1"/>
    <row r="32922" ht="25" customHeight="1"/>
    <row r="32923" ht="25" customHeight="1"/>
    <row r="32924" ht="25" customHeight="1"/>
    <row r="32925" ht="25" customHeight="1"/>
    <row r="32926" ht="25" customHeight="1"/>
    <row r="32927" ht="25" customHeight="1"/>
    <row r="32928" ht="25" customHeight="1"/>
    <row r="32929" ht="25" customHeight="1"/>
    <row r="32930" ht="25" customHeight="1"/>
    <row r="32931" ht="25" customHeight="1"/>
    <row r="32932" ht="25" customHeight="1"/>
    <row r="32933" ht="25" customHeight="1"/>
    <row r="32934" ht="25" customHeight="1"/>
    <row r="32935" ht="25" customHeight="1"/>
    <row r="32936" ht="25" customHeight="1"/>
    <row r="32937" ht="25" customHeight="1"/>
    <row r="32938" ht="25" customHeight="1"/>
    <row r="32939" ht="25" customHeight="1"/>
    <row r="32940" ht="25" customHeight="1"/>
    <row r="32941" ht="25" customHeight="1"/>
    <row r="32942" ht="25" customHeight="1"/>
    <row r="32943" ht="25" customHeight="1"/>
    <row r="32944" ht="25" customHeight="1"/>
    <row r="32945" ht="25" customHeight="1"/>
    <row r="32946" ht="25" customHeight="1"/>
    <row r="32947" ht="25" customHeight="1"/>
    <row r="32948" ht="25" customHeight="1"/>
    <row r="32949" ht="25" customHeight="1"/>
    <row r="32950" ht="25" customHeight="1"/>
    <row r="32951" ht="25" customHeight="1"/>
    <row r="32952" ht="25" customHeight="1"/>
    <row r="32953" ht="25" customHeight="1"/>
    <row r="32954" ht="25" customHeight="1"/>
    <row r="32955" ht="25" customHeight="1"/>
    <row r="32956" ht="25" customHeight="1"/>
    <row r="32957" ht="25" customHeight="1"/>
    <row r="32958" ht="25" customHeight="1"/>
    <row r="32959" ht="25" customHeight="1"/>
    <row r="32960" ht="25" customHeight="1"/>
    <row r="32961" ht="25" customHeight="1"/>
    <row r="32962" ht="25" customHeight="1"/>
    <row r="32963" ht="25" customHeight="1"/>
    <row r="32964" ht="25" customHeight="1"/>
    <row r="32965" ht="25" customHeight="1"/>
    <row r="32966" ht="25" customHeight="1"/>
    <row r="32967" ht="25" customHeight="1"/>
    <row r="32968" ht="25" customHeight="1"/>
    <row r="32969" ht="25" customHeight="1"/>
    <row r="32970" ht="25" customHeight="1"/>
    <row r="32971" ht="25" customHeight="1"/>
    <row r="32972" ht="25" customHeight="1"/>
    <row r="32973" ht="25" customHeight="1"/>
    <row r="32974" ht="25" customHeight="1"/>
    <row r="32975" ht="25" customHeight="1"/>
    <row r="32976" ht="25" customHeight="1"/>
    <row r="32977" ht="25" customHeight="1"/>
    <row r="32978" ht="25" customHeight="1"/>
    <row r="32979" ht="25" customHeight="1"/>
    <row r="32980" ht="25" customHeight="1"/>
    <row r="32981" ht="25" customHeight="1"/>
    <row r="32982" ht="25" customHeight="1"/>
    <row r="32983" ht="25" customHeight="1"/>
    <row r="32984" ht="25" customHeight="1"/>
    <row r="32985" ht="25" customHeight="1"/>
    <row r="32986" ht="25" customHeight="1"/>
    <row r="32987" ht="25" customHeight="1"/>
    <row r="32988" ht="25" customHeight="1"/>
    <row r="32989" ht="25" customHeight="1"/>
    <row r="32990" ht="25" customHeight="1"/>
    <row r="32991" ht="25" customHeight="1"/>
    <row r="32992" ht="25" customHeight="1"/>
    <row r="32993" ht="25" customHeight="1"/>
    <row r="32994" ht="25" customHeight="1"/>
    <row r="32995" ht="25" customHeight="1"/>
    <row r="32996" ht="25" customHeight="1"/>
    <row r="32997" ht="25" customHeight="1"/>
    <row r="32998" ht="25" customHeight="1"/>
    <row r="32999" ht="25" customHeight="1"/>
    <row r="33000" ht="25" customHeight="1"/>
    <row r="33001" ht="25" customHeight="1"/>
    <row r="33002" ht="25" customHeight="1"/>
    <row r="33003" ht="25" customHeight="1"/>
    <row r="33004" ht="25" customHeight="1"/>
    <row r="33005" ht="25" customHeight="1"/>
    <row r="33006" ht="25" customHeight="1"/>
    <row r="33007" ht="25" customHeight="1"/>
    <row r="33008" ht="25" customHeight="1"/>
    <row r="33009" ht="25" customHeight="1"/>
    <row r="33010" ht="25" customHeight="1"/>
    <row r="33011" ht="25" customHeight="1"/>
    <row r="33012" ht="25" customHeight="1"/>
    <row r="33013" ht="25" customHeight="1"/>
    <row r="33014" ht="25" customHeight="1"/>
    <row r="33015" ht="25" customHeight="1"/>
    <row r="33016" ht="25" customHeight="1"/>
    <row r="33017" ht="25" customHeight="1"/>
    <row r="33018" ht="25" customHeight="1"/>
    <row r="33019" ht="25" customHeight="1"/>
    <row r="33020" ht="25" customHeight="1"/>
    <row r="33021" ht="25" customHeight="1"/>
    <row r="33022" ht="25" customHeight="1"/>
    <row r="33023" ht="25" customHeight="1"/>
    <row r="33024" ht="25" customHeight="1"/>
    <row r="33025" ht="25" customHeight="1"/>
    <row r="33026" ht="25" customHeight="1"/>
    <row r="33027" ht="25" customHeight="1"/>
    <row r="33028" ht="25" customHeight="1"/>
    <row r="33029" ht="25" customHeight="1"/>
    <row r="33030" ht="25" customHeight="1"/>
    <row r="33031" ht="25" customHeight="1"/>
    <row r="33032" ht="25" customHeight="1"/>
    <row r="33033" ht="25" customHeight="1"/>
    <row r="33034" ht="25" customHeight="1"/>
    <row r="33035" ht="25" customHeight="1"/>
    <row r="33036" ht="25" customHeight="1"/>
    <row r="33037" ht="25" customHeight="1"/>
    <row r="33038" ht="25" customHeight="1"/>
    <row r="33039" ht="25" customHeight="1"/>
    <row r="33040" ht="25" customHeight="1"/>
    <row r="33041" ht="25" customHeight="1"/>
    <row r="33042" ht="25" customHeight="1"/>
    <row r="33043" ht="25" customHeight="1"/>
    <row r="33044" ht="25" customHeight="1"/>
    <row r="33045" ht="25" customHeight="1"/>
    <row r="33046" ht="25" customHeight="1"/>
    <row r="33047" ht="25" customHeight="1"/>
    <row r="33048" ht="25" customHeight="1"/>
    <row r="33049" ht="25" customHeight="1"/>
    <row r="33050" ht="25" customHeight="1"/>
    <row r="33051" ht="25" customHeight="1"/>
    <row r="33052" ht="25" customHeight="1"/>
    <row r="33053" ht="25" customHeight="1"/>
    <row r="33054" ht="25" customHeight="1"/>
    <row r="33055" ht="25" customHeight="1"/>
    <row r="33056" ht="25" customHeight="1"/>
    <row r="33057" ht="25" customHeight="1"/>
    <row r="33058" ht="25" customHeight="1"/>
    <row r="33059" ht="25" customHeight="1"/>
    <row r="33060" ht="25" customHeight="1"/>
    <row r="33061" ht="25" customHeight="1"/>
    <row r="33062" ht="25" customHeight="1"/>
    <row r="33063" ht="25" customHeight="1"/>
    <row r="33064" ht="25" customHeight="1"/>
    <row r="33065" ht="25" customHeight="1"/>
    <row r="33066" ht="25" customHeight="1"/>
    <row r="33067" ht="25" customHeight="1"/>
    <row r="33068" ht="25" customHeight="1"/>
    <row r="33069" ht="25" customHeight="1"/>
    <row r="33070" ht="25" customHeight="1"/>
    <row r="33071" ht="25" customHeight="1"/>
    <row r="33072" ht="25" customHeight="1"/>
    <row r="33073" ht="25" customHeight="1"/>
    <row r="33074" ht="25" customHeight="1"/>
    <row r="33075" ht="25" customHeight="1"/>
    <row r="33076" ht="25" customHeight="1"/>
    <row r="33077" ht="25" customHeight="1"/>
    <row r="33078" ht="25" customHeight="1"/>
    <row r="33079" ht="25" customHeight="1"/>
    <row r="33080" ht="25" customHeight="1"/>
    <row r="33081" ht="25" customHeight="1"/>
    <row r="33082" ht="25" customHeight="1"/>
    <row r="33083" ht="25" customHeight="1"/>
    <row r="33084" ht="25" customHeight="1"/>
    <row r="33085" ht="25" customHeight="1"/>
    <row r="33086" ht="25" customHeight="1"/>
    <row r="33087" ht="25" customHeight="1"/>
    <row r="33088" ht="25" customHeight="1"/>
    <row r="33089" ht="25" customHeight="1"/>
    <row r="33090" ht="25" customHeight="1"/>
    <row r="33091" ht="25" customHeight="1"/>
    <row r="33092" ht="25" customHeight="1"/>
    <row r="33093" ht="25" customHeight="1"/>
    <row r="33094" ht="25" customHeight="1"/>
    <row r="33095" ht="25" customHeight="1"/>
    <row r="33096" ht="25" customHeight="1"/>
    <row r="33097" ht="25" customHeight="1"/>
    <row r="33098" ht="25" customHeight="1"/>
    <row r="33099" ht="25" customHeight="1"/>
    <row r="33100" ht="25" customHeight="1"/>
    <row r="33101" ht="25" customHeight="1"/>
    <row r="33102" ht="25" customHeight="1"/>
    <row r="33103" ht="25" customHeight="1"/>
    <row r="33104" ht="25" customHeight="1"/>
    <row r="33105" ht="25" customHeight="1"/>
    <row r="33106" ht="25" customHeight="1"/>
    <row r="33107" ht="25" customHeight="1"/>
    <row r="33108" ht="25" customHeight="1"/>
    <row r="33109" ht="25" customHeight="1"/>
    <row r="33110" ht="25" customHeight="1"/>
    <row r="33111" ht="25" customHeight="1"/>
    <row r="33112" ht="25" customHeight="1"/>
    <row r="33113" ht="25" customHeight="1"/>
    <row r="33114" ht="25" customHeight="1"/>
    <row r="33115" ht="25" customHeight="1"/>
    <row r="33116" ht="25" customHeight="1"/>
    <row r="33117" ht="25" customHeight="1"/>
    <row r="33118" ht="25" customHeight="1"/>
    <row r="33119" ht="25" customHeight="1"/>
    <row r="33120" ht="25" customHeight="1"/>
    <row r="33121" ht="25" customHeight="1"/>
    <row r="33122" ht="25" customHeight="1"/>
    <row r="33123" ht="25" customHeight="1"/>
    <row r="33124" ht="25" customHeight="1"/>
    <row r="33125" ht="25" customHeight="1"/>
    <row r="33126" ht="25" customHeight="1"/>
    <row r="33127" ht="25" customHeight="1"/>
    <row r="33128" ht="25" customHeight="1"/>
    <row r="33129" ht="25" customHeight="1"/>
    <row r="33130" ht="25" customHeight="1"/>
    <row r="33131" ht="25" customHeight="1"/>
    <row r="33132" ht="25" customHeight="1"/>
    <row r="33133" ht="25" customHeight="1"/>
    <row r="33134" ht="25" customHeight="1"/>
    <row r="33135" ht="25" customHeight="1"/>
    <row r="33136" ht="25" customHeight="1"/>
    <row r="33137" ht="25" customHeight="1"/>
    <row r="33138" ht="25" customHeight="1"/>
    <row r="33139" ht="25" customHeight="1"/>
    <row r="33140" ht="25" customHeight="1"/>
    <row r="33141" ht="25" customHeight="1"/>
    <row r="33142" ht="25" customHeight="1"/>
    <row r="33143" ht="25" customHeight="1"/>
    <row r="33144" ht="25" customHeight="1"/>
    <row r="33145" ht="25" customHeight="1"/>
    <row r="33146" ht="25" customHeight="1"/>
    <row r="33147" ht="25" customHeight="1"/>
    <row r="33148" ht="25" customHeight="1"/>
    <row r="33149" ht="25" customHeight="1"/>
    <row r="33150" ht="25" customHeight="1"/>
    <row r="33151" ht="25" customHeight="1"/>
    <row r="33152" ht="25" customHeight="1"/>
    <row r="33153" ht="25" customHeight="1"/>
    <row r="33154" ht="25" customHeight="1"/>
    <row r="33155" ht="25" customHeight="1"/>
    <row r="33156" ht="25" customHeight="1"/>
    <row r="33157" ht="25" customHeight="1"/>
    <row r="33158" ht="25" customHeight="1"/>
    <row r="33159" ht="25" customHeight="1"/>
    <row r="33160" ht="25" customHeight="1"/>
    <row r="33161" ht="25" customHeight="1"/>
    <row r="33162" ht="25" customHeight="1"/>
    <row r="33163" ht="25" customHeight="1"/>
    <row r="33164" ht="25" customHeight="1"/>
    <row r="33165" ht="25" customHeight="1"/>
    <row r="33166" ht="25" customHeight="1"/>
    <row r="33167" ht="25" customHeight="1"/>
    <row r="33168" ht="25" customHeight="1"/>
    <row r="33169" ht="25" customHeight="1"/>
    <row r="33170" ht="25" customHeight="1"/>
    <row r="33171" ht="25" customHeight="1"/>
    <row r="33172" ht="25" customHeight="1"/>
    <row r="33173" ht="25" customHeight="1"/>
    <row r="33174" ht="25" customHeight="1"/>
    <row r="33175" ht="25" customHeight="1"/>
    <row r="33176" ht="25" customHeight="1"/>
    <row r="33177" ht="25" customHeight="1"/>
    <row r="33178" ht="25" customHeight="1"/>
    <row r="33179" ht="25" customHeight="1"/>
    <row r="33180" ht="25" customHeight="1"/>
    <row r="33181" ht="25" customHeight="1"/>
    <row r="33182" ht="25" customHeight="1"/>
    <row r="33183" ht="25" customHeight="1"/>
    <row r="33184" ht="25" customHeight="1"/>
    <row r="33185" ht="25" customHeight="1"/>
    <row r="33186" ht="25" customHeight="1"/>
    <row r="33187" ht="25" customHeight="1"/>
    <row r="33188" ht="25" customHeight="1"/>
    <row r="33189" ht="25" customHeight="1"/>
    <row r="33190" ht="25" customHeight="1"/>
    <row r="33191" ht="25" customHeight="1"/>
    <row r="33192" ht="25" customHeight="1"/>
    <row r="33193" ht="25" customHeight="1"/>
    <row r="33194" ht="25" customHeight="1"/>
    <row r="33195" ht="25" customHeight="1"/>
    <row r="33196" ht="25" customHeight="1"/>
    <row r="33197" ht="25" customHeight="1"/>
    <row r="33198" ht="25" customHeight="1"/>
    <row r="33199" ht="25" customHeight="1"/>
    <row r="33200" ht="25" customHeight="1"/>
    <row r="33201" ht="25" customHeight="1"/>
    <row r="33202" ht="25" customHeight="1"/>
    <row r="33203" ht="25" customHeight="1"/>
    <row r="33204" ht="25" customHeight="1"/>
    <row r="33205" ht="25" customHeight="1"/>
    <row r="33206" ht="25" customHeight="1"/>
    <row r="33207" ht="25" customHeight="1"/>
    <row r="33208" ht="25" customHeight="1"/>
    <row r="33209" ht="25" customHeight="1"/>
    <row r="33210" ht="25" customHeight="1"/>
    <row r="33211" ht="25" customHeight="1"/>
    <row r="33212" ht="25" customHeight="1"/>
    <row r="33213" ht="25" customHeight="1"/>
    <row r="33214" ht="25" customHeight="1"/>
    <row r="33215" ht="25" customHeight="1"/>
    <row r="33216" ht="25" customHeight="1"/>
    <row r="33217" ht="25" customHeight="1"/>
    <row r="33218" ht="25" customHeight="1"/>
    <row r="33219" ht="25" customHeight="1"/>
    <row r="33220" ht="25" customHeight="1"/>
    <row r="33221" ht="25" customHeight="1"/>
    <row r="33222" ht="25" customHeight="1"/>
    <row r="33223" ht="25" customHeight="1"/>
    <row r="33224" ht="25" customHeight="1"/>
    <row r="33225" ht="25" customHeight="1"/>
    <row r="33226" ht="25" customHeight="1"/>
    <row r="33227" ht="25" customHeight="1"/>
    <row r="33228" ht="25" customHeight="1"/>
    <row r="33229" ht="25" customHeight="1"/>
    <row r="33230" ht="25" customHeight="1"/>
    <row r="33231" ht="25" customHeight="1"/>
    <row r="33232" ht="25" customHeight="1"/>
    <row r="33233" ht="25" customHeight="1"/>
    <row r="33234" ht="25" customHeight="1"/>
    <row r="33235" ht="25" customHeight="1"/>
    <row r="33236" ht="25" customHeight="1"/>
    <row r="33237" ht="25" customHeight="1"/>
    <row r="33238" ht="25" customHeight="1"/>
    <row r="33239" ht="25" customHeight="1"/>
    <row r="33240" ht="25" customHeight="1"/>
    <row r="33241" ht="25" customHeight="1"/>
    <row r="33242" ht="25" customHeight="1"/>
    <row r="33243" ht="25" customHeight="1"/>
    <row r="33244" ht="25" customHeight="1"/>
    <row r="33245" ht="25" customHeight="1"/>
    <row r="33246" ht="25" customHeight="1"/>
    <row r="33247" ht="25" customHeight="1"/>
    <row r="33248" ht="25" customHeight="1"/>
    <row r="33249" ht="25" customHeight="1"/>
    <row r="33250" ht="25" customHeight="1"/>
    <row r="33251" ht="25" customHeight="1"/>
    <row r="33252" ht="25" customHeight="1"/>
    <row r="33253" ht="25" customHeight="1"/>
    <row r="33254" ht="25" customHeight="1"/>
    <row r="33255" ht="25" customHeight="1"/>
    <row r="33256" ht="25" customHeight="1"/>
    <row r="33257" ht="25" customHeight="1"/>
    <row r="33258" ht="25" customHeight="1"/>
    <row r="33259" ht="25" customHeight="1"/>
    <row r="33260" ht="25" customHeight="1"/>
    <row r="33261" ht="25" customHeight="1"/>
    <row r="33262" ht="25" customHeight="1"/>
    <row r="33263" ht="25" customHeight="1"/>
    <row r="33264" ht="25" customHeight="1"/>
    <row r="33265" ht="25" customHeight="1"/>
    <row r="33266" ht="25" customHeight="1"/>
    <row r="33267" ht="25" customHeight="1"/>
    <row r="33268" ht="25" customHeight="1"/>
    <row r="33269" ht="25" customHeight="1"/>
    <row r="33270" ht="25" customHeight="1"/>
    <row r="33271" ht="25" customHeight="1"/>
    <row r="33272" ht="25" customHeight="1"/>
    <row r="33273" ht="25" customHeight="1"/>
    <row r="33274" ht="25" customHeight="1"/>
    <row r="33275" ht="25" customHeight="1"/>
    <row r="33276" ht="25" customHeight="1"/>
    <row r="33277" ht="25" customHeight="1"/>
    <row r="33278" ht="25" customHeight="1"/>
    <row r="33279" ht="25" customHeight="1"/>
    <row r="33280" ht="25" customHeight="1"/>
    <row r="33281" ht="25" customHeight="1"/>
    <row r="33282" ht="25" customHeight="1"/>
    <row r="33283" ht="25" customHeight="1"/>
    <row r="33284" ht="25" customHeight="1"/>
    <row r="33285" ht="25" customHeight="1"/>
    <row r="33286" ht="25" customHeight="1"/>
    <row r="33287" ht="25" customHeight="1"/>
    <row r="33288" ht="25" customHeight="1"/>
    <row r="33289" ht="25" customHeight="1"/>
    <row r="33290" ht="25" customHeight="1"/>
    <row r="33291" ht="25" customHeight="1"/>
    <row r="33292" ht="25" customHeight="1"/>
    <row r="33293" ht="25" customHeight="1"/>
    <row r="33294" ht="25" customHeight="1"/>
    <row r="33295" ht="25" customHeight="1"/>
    <row r="33296" ht="25" customHeight="1"/>
    <row r="33297" ht="25" customHeight="1"/>
    <row r="33298" ht="25" customHeight="1"/>
    <row r="33299" ht="25" customHeight="1"/>
    <row r="33300" ht="25" customHeight="1"/>
    <row r="33301" ht="25" customHeight="1"/>
    <row r="33302" ht="25" customHeight="1"/>
    <row r="33303" ht="25" customHeight="1"/>
    <row r="33304" ht="25" customHeight="1"/>
    <row r="33305" ht="25" customHeight="1"/>
    <row r="33306" ht="25" customHeight="1"/>
    <row r="33307" ht="25" customHeight="1"/>
    <row r="33308" ht="25" customHeight="1"/>
    <row r="33309" ht="25" customHeight="1"/>
    <row r="33310" ht="25" customHeight="1"/>
    <row r="33311" ht="25" customHeight="1"/>
    <row r="33312" ht="25" customHeight="1"/>
    <row r="33313" ht="25" customHeight="1"/>
    <row r="33314" ht="25" customHeight="1"/>
    <row r="33315" ht="25" customHeight="1"/>
    <row r="33316" ht="25" customHeight="1"/>
    <row r="33317" ht="25" customHeight="1"/>
    <row r="33318" ht="25" customHeight="1"/>
    <row r="33319" ht="25" customHeight="1"/>
    <row r="33320" ht="25" customHeight="1"/>
    <row r="33321" ht="25" customHeight="1"/>
    <row r="33322" ht="25" customHeight="1"/>
    <row r="33323" ht="25" customHeight="1"/>
    <row r="33324" ht="25" customHeight="1"/>
    <row r="33325" ht="25" customHeight="1"/>
    <row r="33326" ht="25" customHeight="1"/>
    <row r="33327" ht="25" customHeight="1"/>
    <row r="33328" ht="25" customHeight="1"/>
    <row r="33329" ht="25" customHeight="1"/>
    <row r="33330" ht="25" customHeight="1"/>
    <row r="33331" ht="25" customHeight="1"/>
    <row r="33332" ht="25" customHeight="1"/>
    <row r="33333" ht="25" customHeight="1"/>
    <row r="33334" ht="25" customHeight="1"/>
    <row r="33335" ht="25" customHeight="1"/>
    <row r="33336" ht="25" customHeight="1"/>
    <row r="33337" ht="25" customHeight="1"/>
    <row r="33338" ht="25" customHeight="1"/>
    <row r="33339" ht="25" customHeight="1"/>
    <row r="33340" ht="25" customHeight="1"/>
    <row r="33341" ht="25" customHeight="1"/>
    <row r="33342" ht="25" customHeight="1"/>
    <row r="33343" ht="25" customHeight="1"/>
    <row r="33344" ht="25" customHeight="1"/>
    <row r="33345" ht="25" customHeight="1"/>
    <row r="33346" ht="25" customHeight="1"/>
    <row r="33347" ht="25" customHeight="1"/>
    <row r="33348" ht="25" customHeight="1"/>
    <row r="33349" ht="25" customHeight="1"/>
    <row r="33350" ht="25" customHeight="1"/>
    <row r="33351" ht="25" customHeight="1"/>
    <row r="33352" ht="25" customHeight="1"/>
    <row r="33353" ht="25" customHeight="1"/>
    <row r="33354" ht="25" customHeight="1"/>
    <row r="33355" ht="25" customHeight="1"/>
    <row r="33356" ht="25" customHeight="1"/>
    <row r="33357" ht="25" customHeight="1"/>
    <row r="33358" ht="25" customHeight="1"/>
    <row r="33359" ht="25" customHeight="1"/>
    <row r="33360" ht="25" customHeight="1"/>
    <row r="33361" ht="25" customHeight="1"/>
    <row r="33362" ht="25" customHeight="1"/>
    <row r="33363" ht="25" customHeight="1"/>
    <row r="33364" ht="25" customHeight="1"/>
    <row r="33365" ht="25" customHeight="1"/>
    <row r="33366" ht="25" customHeight="1"/>
    <row r="33367" ht="25" customHeight="1"/>
    <row r="33368" ht="25" customHeight="1"/>
    <row r="33369" ht="25" customHeight="1"/>
    <row r="33370" ht="25" customHeight="1"/>
    <row r="33371" ht="25" customHeight="1"/>
    <row r="33372" ht="25" customHeight="1"/>
    <row r="33373" ht="25" customHeight="1"/>
    <row r="33374" ht="25" customHeight="1"/>
    <row r="33375" ht="25" customHeight="1"/>
    <row r="33376" ht="25" customHeight="1"/>
    <row r="33377" ht="25" customHeight="1"/>
    <row r="33378" ht="25" customHeight="1"/>
    <row r="33379" ht="25" customHeight="1"/>
    <row r="33380" ht="25" customHeight="1"/>
    <row r="33381" ht="25" customHeight="1"/>
    <row r="33382" ht="25" customHeight="1"/>
    <row r="33383" ht="25" customHeight="1"/>
    <row r="33384" ht="25" customHeight="1"/>
    <row r="33385" ht="25" customHeight="1"/>
    <row r="33386" ht="25" customHeight="1"/>
    <row r="33387" ht="25" customHeight="1"/>
    <row r="33388" ht="25" customHeight="1"/>
    <row r="33389" ht="25" customHeight="1"/>
    <row r="33390" ht="25" customHeight="1"/>
    <row r="33391" ht="25" customHeight="1"/>
    <row r="33392" ht="25" customHeight="1"/>
    <row r="33393" ht="25" customHeight="1"/>
    <row r="33394" ht="25" customHeight="1"/>
    <row r="33395" ht="25" customHeight="1"/>
    <row r="33396" ht="25" customHeight="1"/>
    <row r="33397" ht="25" customHeight="1"/>
    <row r="33398" ht="25" customHeight="1"/>
    <row r="33399" ht="25" customHeight="1"/>
    <row r="33400" ht="25" customHeight="1"/>
    <row r="33401" ht="25" customHeight="1"/>
    <row r="33402" ht="25" customHeight="1"/>
    <row r="33403" ht="25" customHeight="1"/>
    <row r="33404" ht="25" customHeight="1"/>
    <row r="33405" ht="25" customHeight="1"/>
    <row r="33406" ht="25" customHeight="1"/>
    <row r="33407" ht="25" customHeight="1"/>
    <row r="33408" ht="25" customHeight="1"/>
    <row r="33409" ht="25" customHeight="1"/>
    <row r="33410" ht="25" customHeight="1"/>
    <row r="33411" ht="25" customHeight="1"/>
    <row r="33412" ht="25" customHeight="1"/>
    <row r="33413" ht="25" customHeight="1"/>
    <row r="33414" ht="25" customHeight="1"/>
    <row r="33415" ht="25" customHeight="1"/>
    <row r="33416" ht="25" customHeight="1"/>
    <row r="33417" ht="25" customHeight="1"/>
    <row r="33418" ht="25" customHeight="1"/>
    <row r="33419" ht="25" customHeight="1"/>
    <row r="33420" ht="25" customHeight="1"/>
    <row r="33421" ht="25" customHeight="1"/>
    <row r="33422" ht="25" customHeight="1"/>
    <row r="33423" ht="25" customHeight="1"/>
    <row r="33424" ht="25" customHeight="1"/>
    <row r="33425" ht="25" customHeight="1"/>
    <row r="33426" ht="25" customHeight="1"/>
    <row r="33427" ht="25" customHeight="1"/>
    <row r="33428" ht="25" customHeight="1"/>
    <row r="33429" ht="25" customHeight="1"/>
    <row r="33430" ht="25" customHeight="1"/>
    <row r="33431" ht="25" customHeight="1"/>
    <row r="33432" ht="25" customHeight="1"/>
    <row r="33433" ht="25" customHeight="1"/>
    <row r="33434" ht="25" customHeight="1"/>
    <row r="33435" ht="25" customHeight="1"/>
    <row r="33436" ht="25" customHeight="1"/>
    <row r="33437" ht="25" customHeight="1"/>
    <row r="33438" ht="25" customHeight="1"/>
    <row r="33439" ht="25" customHeight="1"/>
    <row r="33440" ht="25" customHeight="1"/>
    <row r="33441" ht="25" customHeight="1"/>
    <row r="33442" ht="25" customHeight="1"/>
    <row r="33443" ht="25" customHeight="1"/>
    <row r="33444" ht="25" customHeight="1"/>
    <row r="33445" ht="25" customHeight="1"/>
    <row r="33446" ht="25" customHeight="1"/>
    <row r="33447" ht="25" customHeight="1"/>
    <row r="33448" ht="25" customHeight="1"/>
    <row r="33449" ht="25" customHeight="1"/>
    <row r="33450" ht="25" customHeight="1"/>
    <row r="33451" ht="25" customHeight="1"/>
    <row r="33452" ht="25" customHeight="1"/>
    <row r="33453" ht="25" customHeight="1"/>
    <row r="33454" ht="25" customHeight="1"/>
    <row r="33455" ht="25" customHeight="1"/>
    <row r="33456" ht="25" customHeight="1"/>
    <row r="33457" ht="25" customHeight="1"/>
    <row r="33458" ht="25" customHeight="1"/>
    <row r="33459" ht="25" customHeight="1"/>
    <row r="33460" ht="25" customHeight="1"/>
    <row r="33461" ht="25" customHeight="1"/>
    <row r="33462" ht="25" customHeight="1"/>
    <row r="33463" ht="25" customHeight="1"/>
    <row r="33464" ht="25" customHeight="1"/>
    <row r="33465" ht="25" customHeight="1"/>
    <row r="33466" ht="25" customHeight="1"/>
    <row r="33467" ht="25" customHeight="1"/>
    <row r="33468" ht="25" customHeight="1"/>
    <row r="33469" ht="25" customHeight="1"/>
    <row r="33470" ht="25" customHeight="1"/>
    <row r="33471" ht="25" customHeight="1"/>
    <row r="33472" ht="25" customHeight="1"/>
    <row r="33473" ht="25" customHeight="1"/>
    <row r="33474" ht="25" customHeight="1"/>
    <row r="33475" ht="25" customHeight="1"/>
    <row r="33476" ht="25" customHeight="1"/>
    <row r="33477" ht="25" customHeight="1"/>
    <row r="33478" ht="25" customHeight="1"/>
    <row r="33479" ht="25" customHeight="1"/>
    <row r="33480" ht="25" customHeight="1"/>
    <row r="33481" ht="25" customHeight="1"/>
    <row r="33482" ht="25" customHeight="1"/>
    <row r="33483" ht="25" customHeight="1"/>
    <row r="33484" ht="25" customHeight="1"/>
    <row r="33485" ht="25" customHeight="1"/>
    <row r="33486" ht="25" customHeight="1"/>
    <row r="33487" ht="25" customHeight="1"/>
    <row r="33488" ht="25" customHeight="1"/>
    <row r="33489" ht="25" customHeight="1"/>
    <row r="33490" ht="25" customHeight="1"/>
    <row r="33491" ht="25" customHeight="1"/>
    <row r="33492" ht="25" customHeight="1"/>
    <row r="33493" ht="25" customHeight="1"/>
    <row r="33494" ht="25" customHeight="1"/>
    <row r="33495" ht="25" customHeight="1"/>
    <row r="33496" ht="25" customHeight="1"/>
    <row r="33497" ht="25" customHeight="1"/>
    <row r="33498" ht="25" customHeight="1"/>
    <row r="33499" ht="25" customHeight="1"/>
    <row r="33500" ht="25" customHeight="1"/>
    <row r="33501" ht="25" customHeight="1"/>
    <row r="33502" ht="25" customHeight="1"/>
    <row r="33503" ht="25" customHeight="1"/>
    <row r="33504" ht="25" customHeight="1"/>
    <row r="33505" ht="25" customHeight="1"/>
    <row r="33506" ht="25" customHeight="1"/>
    <row r="33507" ht="25" customHeight="1"/>
    <row r="33508" ht="25" customHeight="1"/>
    <row r="33509" ht="25" customHeight="1"/>
    <row r="33510" ht="25" customHeight="1"/>
    <row r="33511" ht="25" customHeight="1"/>
    <row r="33512" ht="25" customHeight="1"/>
    <row r="33513" ht="25" customHeight="1"/>
    <row r="33514" ht="25" customHeight="1"/>
    <row r="33515" ht="25" customHeight="1"/>
    <row r="33516" ht="25" customHeight="1"/>
    <row r="33517" ht="25" customHeight="1"/>
    <row r="33518" ht="25" customHeight="1"/>
    <row r="33519" ht="25" customHeight="1"/>
    <row r="33520" ht="25" customHeight="1"/>
    <row r="33521" ht="25" customHeight="1"/>
    <row r="33522" ht="25" customHeight="1"/>
    <row r="33523" ht="25" customHeight="1"/>
    <row r="33524" ht="25" customHeight="1"/>
    <row r="33525" ht="25" customHeight="1"/>
    <row r="33526" ht="25" customHeight="1"/>
    <row r="33527" ht="25" customHeight="1"/>
    <row r="33528" ht="25" customHeight="1"/>
    <row r="33529" ht="25" customHeight="1"/>
    <row r="33530" ht="25" customHeight="1"/>
    <row r="33531" ht="25" customHeight="1"/>
    <row r="33532" ht="25" customHeight="1"/>
    <row r="33533" ht="25" customHeight="1"/>
    <row r="33534" ht="25" customHeight="1"/>
    <row r="33535" ht="25" customHeight="1"/>
    <row r="33536" ht="25" customHeight="1"/>
    <row r="33537" ht="25" customHeight="1"/>
    <row r="33538" ht="25" customHeight="1"/>
    <row r="33539" ht="25" customHeight="1"/>
    <row r="33540" ht="25" customHeight="1"/>
    <row r="33541" ht="25" customHeight="1"/>
    <row r="33542" ht="25" customHeight="1"/>
    <row r="33543" ht="25" customHeight="1"/>
    <row r="33544" ht="25" customHeight="1"/>
    <row r="33545" ht="25" customHeight="1"/>
    <row r="33546" ht="25" customHeight="1"/>
    <row r="33547" ht="25" customHeight="1"/>
    <row r="33548" ht="25" customHeight="1"/>
    <row r="33549" ht="25" customHeight="1"/>
    <row r="33550" ht="25" customHeight="1"/>
    <row r="33551" ht="25" customHeight="1"/>
    <row r="33552" ht="25" customHeight="1"/>
    <row r="33553" ht="25" customHeight="1"/>
    <row r="33554" ht="25" customHeight="1"/>
    <row r="33555" ht="25" customHeight="1"/>
    <row r="33556" ht="25" customHeight="1"/>
    <row r="33557" ht="25" customHeight="1"/>
    <row r="33558" ht="25" customHeight="1"/>
    <row r="33559" ht="25" customHeight="1"/>
    <row r="33560" ht="25" customHeight="1"/>
    <row r="33561" ht="25" customHeight="1"/>
    <row r="33562" ht="25" customHeight="1"/>
    <row r="33563" ht="25" customHeight="1"/>
    <row r="33564" ht="25" customHeight="1"/>
    <row r="33565" ht="25" customHeight="1"/>
    <row r="33566" ht="25" customHeight="1"/>
    <row r="33567" ht="25" customHeight="1"/>
    <row r="33568" ht="25" customHeight="1"/>
    <row r="33569" ht="25" customHeight="1"/>
    <row r="33570" ht="25" customHeight="1"/>
    <row r="33571" ht="25" customHeight="1"/>
    <row r="33572" ht="25" customHeight="1"/>
    <row r="33573" ht="25" customHeight="1"/>
    <row r="33574" ht="25" customHeight="1"/>
    <row r="33575" ht="25" customHeight="1"/>
    <row r="33576" ht="25" customHeight="1"/>
    <row r="33577" ht="25" customHeight="1"/>
    <row r="33578" ht="25" customHeight="1"/>
    <row r="33579" ht="25" customHeight="1"/>
    <row r="33580" ht="25" customHeight="1"/>
    <row r="33581" ht="25" customHeight="1"/>
    <row r="33582" ht="25" customHeight="1"/>
    <row r="33583" ht="25" customHeight="1"/>
    <row r="33584" ht="25" customHeight="1"/>
    <row r="33585" ht="25" customHeight="1"/>
    <row r="33586" ht="25" customHeight="1"/>
    <row r="33587" ht="25" customHeight="1"/>
    <row r="33588" ht="25" customHeight="1"/>
    <row r="33589" ht="25" customHeight="1"/>
    <row r="33590" ht="25" customHeight="1"/>
    <row r="33591" ht="25" customHeight="1"/>
    <row r="33592" ht="25" customHeight="1"/>
    <row r="33593" ht="25" customHeight="1"/>
    <row r="33594" ht="25" customHeight="1"/>
    <row r="33595" ht="25" customHeight="1"/>
    <row r="33596" ht="25" customHeight="1"/>
    <row r="33597" ht="25" customHeight="1"/>
    <row r="33598" ht="25" customHeight="1"/>
    <row r="33599" ht="25" customHeight="1"/>
    <row r="33600" ht="25" customHeight="1"/>
    <row r="33601" ht="25" customHeight="1"/>
    <row r="33602" ht="25" customHeight="1"/>
    <row r="33603" ht="25" customHeight="1"/>
    <row r="33604" ht="25" customHeight="1"/>
    <row r="33605" ht="25" customHeight="1"/>
    <row r="33606" ht="25" customHeight="1"/>
    <row r="33607" ht="25" customHeight="1"/>
    <row r="33608" ht="25" customHeight="1"/>
    <row r="33609" ht="25" customHeight="1"/>
    <row r="33610" ht="25" customHeight="1"/>
    <row r="33611" ht="25" customHeight="1"/>
    <row r="33612" ht="25" customHeight="1"/>
    <row r="33613" ht="25" customHeight="1"/>
    <row r="33614" ht="25" customHeight="1"/>
    <row r="33615" ht="25" customHeight="1"/>
    <row r="33616" ht="25" customHeight="1"/>
    <row r="33617" ht="25" customHeight="1"/>
    <row r="33618" ht="25" customHeight="1"/>
    <row r="33619" ht="25" customHeight="1"/>
    <row r="33620" ht="25" customHeight="1"/>
    <row r="33621" ht="25" customHeight="1"/>
    <row r="33622" ht="25" customHeight="1"/>
    <row r="33623" ht="25" customHeight="1"/>
    <row r="33624" ht="25" customHeight="1"/>
    <row r="33625" ht="25" customHeight="1"/>
    <row r="33626" ht="25" customHeight="1"/>
    <row r="33627" ht="25" customHeight="1"/>
    <row r="33628" ht="25" customHeight="1"/>
    <row r="33629" ht="25" customHeight="1"/>
    <row r="33630" ht="25" customHeight="1"/>
    <row r="33631" ht="25" customHeight="1"/>
    <row r="33632" ht="25" customHeight="1"/>
    <row r="33633" ht="25" customHeight="1"/>
    <row r="33634" ht="25" customHeight="1"/>
    <row r="33635" ht="25" customHeight="1"/>
    <row r="33636" ht="25" customHeight="1"/>
    <row r="33637" ht="25" customHeight="1"/>
    <row r="33638" ht="25" customHeight="1"/>
    <row r="33639" ht="25" customHeight="1"/>
    <row r="33640" ht="25" customHeight="1"/>
    <row r="33641" ht="25" customHeight="1"/>
    <row r="33642" ht="25" customHeight="1"/>
    <row r="33643" ht="25" customHeight="1"/>
    <row r="33644" ht="25" customHeight="1"/>
    <row r="33645" ht="25" customHeight="1"/>
    <row r="33646" ht="25" customHeight="1"/>
    <row r="33647" ht="25" customHeight="1"/>
    <row r="33648" ht="25" customHeight="1"/>
    <row r="33649" ht="25" customHeight="1"/>
    <row r="33650" ht="25" customHeight="1"/>
    <row r="33651" ht="25" customHeight="1"/>
    <row r="33652" ht="25" customHeight="1"/>
    <row r="33653" ht="25" customHeight="1"/>
    <row r="33654" ht="25" customHeight="1"/>
    <row r="33655" ht="25" customHeight="1"/>
    <row r="33656" ht="25" customHeight="1"/>
    <row r="33657" ht="25" customHeight="1"/>
    <row r="33658" ht="25" customHeight="1"/>
    <row r="33659" ht="25" customHeight="1"/>
    <row r="33660" ht="25" customHeight="1"/>
    <row r="33661" ht="25" customHeight="1"/>
    <row r="33662" ht="25" customHeight="1"/>
    <row r="33663" ht="25" customHeight="1"/>
    <row r="33664" ht="25" customHeight="1"/>
    <row r="33665" ht="25" customHeight="1"/>
    <row r="33666" ht="25" customHeight="1"/>
    <row r="33667" ht="25" customHeight="1"/>
    <row r="33668" ht="25" customHeight="1"/>
    <row r="33669" ht="25" customHeight="1"/>
    <row r="33670" ht="25" customHeight="1"/>
    <row r="33671" ht="25" customHeight="1"/>
    <row r="33672" ht="25" customHeight="1"/>
    <row r="33673" ht="25" customHeight="1"/>
    <row r="33674" ht="25" customHeight="1"/>
    <row r="33675" ht="25" customHeight="1"/>
    <row r="33676" ht="25" customHeight="1"/>
    <row r="33677" ht="25" customHeight="1"/>
    <row r="33678" ht="25" customHeight="1"/>
    <row r="33679" ht="25" customHeight="1"/>
    <row r="33680" ht="25" customHeight="1"/>
    <row r="33681" ht="25" customHeight="1"/>
    <row r="33682" ht="25" customHeight="1"/>
    <row r="33683" ht="25" customHeight="1"/>
    <row r="33684" ht="25" customHeight="1"/>
    <row r="33685" ht="25" customHeight="1"/>
    <row r="33686" ht="25" customHeight="1"/>
    <row r="33687" ht="25" customHeight="1"/>
    <row r="33688" ht="25" customHeight="1"/>
    <row r="33689" ht="25" customHeight="1"/>
    <row r="33690" ht="25" customHeight="1"/>
    <row r="33691" ht="25" customHeight="1"/>
    <row r="33692" ht="25" customHeight="1"/>
    <row r="33693" ht="25" customHeight="1"/>
    <row r="33694" ht="25" customHeight="1"/>
    <row r="33695" ht="25" customHeight="1"/>
    <row r="33696" ht="25" customHeight="1"/>
    <row r="33697" ht="25" customHeight="1"/>
    <row r="33698" ht="25" customHeight="1"/>
    <row r="33699" ht="25" customHeight="1"/>
    <row r="33700" ht="25" customHeight="1"/>
    <row r="33701" ht="25" customHeight="1"/>
    <row r="33702" ht="25" customHeight="1"/>
    <row r="33703" ht="25" customHeight="1"/>
    <row r="33704" ht="25" customHeight="1"/>
    <row r="33705" ht="25" customHeight="1"/>
    <row r="33706" ht="25" customHeight="1"/>
    <row r="33707" ht="25" customHeight="1"/>
    <row r="33708" ht="25" customHeight="1"/>
    <row r="33709" ht="25" customHeight="1"/>
    <row r="33710" ht="25" customHeight="1"/>
    <row r="33711" ht="25" customHeight="1"/>
    <row r="33712" ht="25" customHeight="1"/>
    <row r="33713" ht="25" customHeight="1"/>
    <row r="33714" ht="25" customHeight="1"/>
    <row r="33715" ht="25" customHeight="1"/>
    <row r="33716" ht="25" customHeight="1"/>
    <row r="33717" ht="25" customHeight="1"/>
    <row r="33718" ht="25" customHeight="1"/>
    <row r="33719" ht="25" customHeight="1"/>
    <row r="33720" ht="25" customHeight="1"/>
    <row r="33721" ht="25" customHeight="1"/>
    <row r="33722" ht="25" customHeight="1"/>
    <row r="33723" ht="25" customHeight="1"/>
    <row r="33724" ht="25" customHeight="1"/>
    <row r="33725" ht="25" customHeight="1"/>
    <row r="33726" ht="25" customHeight="1"/>
    <row r="33727" ht="25" customHeight="1"/>
    <row r="33728" ht="25" customHeight="1"/>
    <row r="33729" ht="25" customHeight="1"/>
    <row r="33730" ht="25" customHeight="1"/>
    <row r="33731" ht="25" customHeight="1"/>
    <row r="33732" ht="25" customHeight="1"/>
    <row r="33733" ht="25" customHeight="1"/>
    <row r="33734" ht="25" customHeight="1"/>
    <row r="33735" ht="25" customHeight="1"/>
    <row r="33736" ht="25" customHeight="1"/>
    <row r="33737" ht="25" customHeight="1"/>
    <row r="33738" ht="25" customHeight="1"/>
    <row r="33739" ht="25" customHeight="1"/>
    <row r="33740" ht="25" customHeight="1"/>
    <row r="33741" ht="25" customHeight="1"/>
    <row r="33742" ht="25" customHeight="1"/>
    <row r="33743" ht="25" customHeight="1"/>
    <row r="33744" ht="25" customHeight="1"/>
    <row r="33745" ht="25" customHeight="1"/>
    <row r="33746" ht="25" customHeight="1"/>
    <row r="33747" ht="25" customHeight="1"/>
    <row r="33748" ht="25" customHeight="1"/>
    <row r="33749" ht="25" customHeight="1"/>
    <row r="33750" ht="25" customHeight="1"/>
    <row r="33751" ht="25" customHeight="1"/>
    <row r="33752" ht="25" customHeight="1"/>
    <row r="33753" ht="25" customHeight="1"/>
    <row r="33754" ht="25" customHeight="1"/>
    <row r="33755" ht="25" customHeight="1"/>
    <row r="33756" ht="25" customHeight="1"/>
    <row r="33757" ht="25" customHeight="1"/>
    <row r="33758" ht="25" customHeight="1"/>
    <row r="33759" ht="25" customHeight="1"/>
    <row r="33760" ht="25" customHeight="1"/>
    <row r="33761" ht="25" customHeight="1"/>
    <row r="33762" ht="25" customHeight="1"/>
    <row r="33763" ht="25" customHeight="1"/>
    <row r="33764" ht="25" customHeight="1"/>
    <row r="33765" ht="25" customHeight="1"/>
    <row r="33766" ht="25" customHeight="1"/>
    <row r="33767" ht="25" customHeight="1"/>
    <row r="33768" ht="25" customHeight="1"/>
    <row r="33769" ht="25" customHeight="1"/>
    <row r="33770" ht="25" customHeight="1"/>
    <row r="33771" ht="25" customHeight="1"/>
    <row r="33772" ht="25" customHeight="1"/>
    <row r="33773" ht="25" customHeight="1"/>
    <row r="33774" ht="25" customHeight="1"/>
    <row r="33775" ht="25" customHeight="1"/>
    <row r="33776" ht="25" customHeight="1"/>
    <row r="33777" ht="25" customHeight="1"/>
    <row r="33778" ht="25" customHeight="1"/>
    <row r="33779" ht="25" customHeight="1"/>
    <row r="33780" ht="25" customHeight="1"/>
    <row r="33781" ht="25" customHeight="1"/>
    <row r="33782" ht="25" customHeight="1"/>
    <row r="33783" ht="25" customHeight="1"/>
    <row r="33784" ht="25" customHeight="1"/>
    <row r="33785" ht="25" customHeight="1"/>
    <row r="33786" ht="25" customHeight="1"/>
    <row r="33787" ht="25" customHeight="1"/>
    <row r="33788" ht="25" customHeight="1"/>
    <row r="33789" ht="25" customHeight="1"/>
    <row r="33790" ht="25" customHeight="1"/>
    <row r="33791" ht="25" customHeight="1"/>
    <row r="33792" ht="25" customHeight="1"/>
    <row r="33793" ht="25" customHeight="1"/>
    <row r="33794" ht="25" customHeight="1"/>
    <row r="33795" ht="25" customHeight="1"/>
    <row r="33796" ht="25" customHeight="1"/>
    <row r="33797" ht="25" customHeight="1"/>
    <row r="33798" ht="25" customHeight="1"/>
    <row r="33799" ht="25" customHeight="1"/>
    <row r="33800" ht="25" customHeight="1"/>
    <row r="33801" ht="25" customHeight="1"/>
    <row r="33802" ht="25" customHeight="1"/>
    <row r="33803" ht="25" customHeight="1"/>
    <row r="33804" ht="25" customHeight="1"/>
    <row r="33805" ht="25" customHeight="1"/>
    <row r="33806" ht="25" customHeight="1"/>
    <row r="33807" ht="25" customHeight="1"/>
    <row r="33808" ht="25" customHeight="1"/>
    <row r="33809" ht="25" customHeight="1"/>
    <row r="33810" ht="25" customHeight="1"/>
    <row r="33811" ht="25" customHeight="1"/>
    <row r="33812" ht="25" customHeight="1"/>
    <row r="33813" ht="25" customHeight="1"/>
    <row r="33814" ht="25" customHeight="1"/>
    <row r="33815" ht="25" customHeight="1"/>
    <row r="33816" ht="25" customHeight="1"/>
    <row r="33817" ht="25" customHeight="1"/>
    <row r="33818" ht="25" customHeight="1"/>
    <row r="33819" ht="25" customHeight="1"/>
    <row r="33820" ht="25" customHeight="1"/>
    <row r="33821" ht="25" customHeight="1"/>
    <row r="33822" ht="25" customHeight="1"/>
    <row r="33823" ht="25" customHeight="1"/>
    <row r="33824" ht="25" customHeight="1"/>
    <row r="33825" ht="25" customHeight="1"/>
    <row r="33826" ht="25" customHeight="1"/>
    <row r="33827" ht="25" customHeight="1"/>
    <row r="33828" ht="25" customHeight="1"/>
    <row r="33829" ht="25" customHeight="1"/>
    <row r="33830" ht="25" customHeight="1"/>
    <row r="33831" ht="25" customHeight="1"/>
    <row r="33832" ht="25" customHeight="1"/>
    <row r="33833" ht="25" customHeight="1"/>
    <row r="33834" ht="25" customHeight="1"/>
    <row r="33835" ht="25" customHeight="1"/>
    <row r="33836" ht="25" customHeight="1"/>
    <row r="33837" ht="25" customHeight="1"/>
    <row r="33838" ht="25" customHeight="1"/>
    <row r="33839" ht="25" customHeight="1"/>
    <row r="33840" ht="25" customHeight="1"/>
    <row r="33841" ht="25" customHeight="1"/>
    <row r="33842" ht="25" customHeight="1"/>
    <row r="33843" ht="25" customHeight="1"/>
    <row r="33844" ht="25" customHeight="1"/>
    <row r="33845" ht="25" customHeight="1"/>
    <row r="33846" ht="25" customHeight="1"/>
    <row r="33847" ht="25" customHeight="1"/>
    <row r="33848" ht="25" customHeight="1"/>
    <row r="33849" ht="25" customHeight="1"/>
    <row r="33850" ht="25" customHeight="1"/>
    <row r="33851" ht="25" customHeight="1"/>
    <row r="33852" ht="25" customHeight="1"/>
    <row r="33853" ht="25" customHeight="1"/>
    <row r="33854" ht="25" customHeight="1"/>
    <row r="33855" ht="25" customHeight="1"/>
    <row r="33856" ht="25" customHeight="1"/>
    <row r="33857" ht="25" customHeight="1"/>
    <row r="33858" ht="25" customHeight="1"/>
    <row r="33859" ht="25" customHeight="1"/>
    <row r="33860" ht="25" customHeight="1"/>
    <row r="33861" ht="25" customHeight="1"/>
    <row r="33862" ht="25" customHeight="1"/>
    <row r="33863" ht="25" customHeight="1"/>
    <row r="33864" ht="25" customHeight="1"/>
    <row r="33865" ht="25" customHeight="1"/>
    <row r="33866" ht="25" customHeight="1"/>
    <row r="33867" ht="25" customHeight="1"/>
    <row r="33868" ht="25" customHeight="1"/>
    <row r="33869" ht="25" customHeight="1"/>
    <row r="33870" ht="25" customHeight="1"/>
    <row r="33871" ht="25" customHeight="1"/>
    <row r="33872" ht="25" customHeight="1"/>
    <row r="33873" ht="25" customHeight="1"/>
    <row r="33874" ht="25" customHeight="1"/>
    <row r="33875" ht="25" customHeight="1"/>
    <row r="33876" ht="25" customHeight="1"/>
    <row r="33877" ht="25" customHeight="1"/>
    <row r="33878" ht="25" customHeight="1"/>
    <row r="33879" ht="25" customHeight="1"/>
    <row r="33880" ht="25" customHeight="1"/>
    <row r="33881" ht="25" customHeight="1"/>
    <row r="33882" ht="25" customHeight="1"/>
    <row r="33883" ht="25" customHeight="1"/>
    <row r="33884" ht="25" customHeight="1"/>
    <row r="33885" ht="25" customHeight="1"/>
    <row r="33886" ht="25" customHeight="1"/>
    <row r="33887" ht="25" customHeight="1"/>
    <row r="33888" ht="25" customHeight="1"/>
    <row r="33889" ht="25" customHeight="1"/>
    <row r="33890" ht="25" customHeight="1"/>
    <row r="33891" ht="25" customHeight="1"/>
    <row r="33892" ht="25" customHeight="1"/>
    <row r="33893" ht="25" customHeight="1"/>
    <row r="33894" ht="25" customHeight="1"/>
    <row r="33895" ht="25" customHeight="1"/>
    <row r="33896" ht="25" customHeight="1"/>
    <row r="33897" ht="25" customHeight="1"/>
    <row r="33898" ht="25" customHeight="1"/>
    <row r="33899" ht="25" customHeight="1"/>
    <row r="33900" ht="25" customHeight="1"/>
    <row r="33901" ht="25" customHeight="1"/>
    <row r="33902" ht="25" customHeight="1"/>
    <row r="33903" ht="25" customHeight="1"/>
    <row r="33904" ht="25" customHeight="1"/>
    <row r="33905" ht="25" customHeight="1"/>
    <row r="33906" ht="25" customHeight="1"/>
    <row r="33907" ht="25" customHeight="1"/>
    <row r="33908" ht="25" customHeight="1"/>
    <row r="33909" ht="25" customHeight="1"/>
    <row r="33910" ht="25" customHeight="1"/>
    <row r="33911" ht="25" customHeight="1"/>
    <row r="33912" ht="25" customHeight="1"/>
    <row r="33913" ht="25" customHeight="1"/>
    <row r="33914" ht="25" customHeight="1"/>
    <row r="33915" ht="25" customHeight="1"/>
    <row r="33916" ht="25" customHeight="1"/>
    <row r="33917" ht="25" customHeight="1"/>
    <row r="33918" ht="25" customHeight="1"/>
    <row r="33919" ht="25" customHeight="1"/>
    <row r="33920" ht="25" customHeight="1"/>
    <row r="33921" ht="25" customHeight="1"/>
    <row r="33922" ht="25" customHeight="1"/>
    <row r="33923" ht="25" customHeight="1"/>
    <row r="33924" ht="25" customHeight="1"/>
    <row r="33925" ht="25" customHeight="1"/>
    <row r="33926" ht="25" customHeight="1"/>
    <row r="33927" ht="25" customHeight="1"/>
    <row r="33928" ht="25" customHeight="1"/>
    <row r="33929" ht="25" customHeight="1"/>
    <row r="33930" ht="25" customHeight="1"/>
    <row r="33931" ht="25" customHeight="1"/>
    <row r="33932" ht="25" customHeight="1"/>
    <row r="33933" ht="25" customHeight="1"/>
    <row r="33934" ht="25" customHeight="1"/>
    <row r="33935" ht="25" customHeight="1"/>
    <row r="33936" ht="25" customHeight="1"/>
    <row r="33937" ht="25" customHeight="1"/>
    <row r="33938" ht="25" customHeight="1"/>
    <row r="33939" ht="25" customHeight="1"/>
    <row r="33940" ht="25" customHeight="1"/>
    <row r="33941" ht="25" customHeight="1"/>
    <row r="33942" ht="25" customHeight="1"/>
    <row r="33943" ht="25" customHeight="1"/>
    <row r="33944" ht="25" customHeight="1"/>
    <row r="33945" ht="25" customHeight="1"/>
    <row r="33946" ht="25" customHeight="1"/>
    <row r="33947" ht="25" customHeight="1"/>
    <row r="33948" ht="25" customHeight="1"/>
    <row r="33949" ht="25" customHeight="1"/>
    <row r="33950" ht="25" customHeight="1"/>
    <row r="33951" ht="25" customHeight="1"/>
    <row r="33952" ht="25" customHeight="1"/>
    <row r="33953" ht="25" customHeight="1"/>
    <row r="33954" ht="25" customHeight="1"/>
    <row r="33955" ht="25" customHeight="1"/>
    <row r="33956" ht="25" customHeight="1"/>
    <row r="33957" ht="25" customHeight="1"/>
    <row r="33958" ht="25" customHeight="1"/>
    <row r="33959" ht="25" customHeight="1"/>
    <row r="33960" ht="25" customHeight="1"/>
    <row r="33961" ht="25" customHeight="1"/>
    <row r="33962" ht="25" customHeight="1"/>
    <row r="33963" ht="25" customHeight="1"/>
    <row r="33964" ht="25" customHeight="1"/>
    <row r="33965" ht="25" customHeight="1"/>
    <row r="33966" ht="25" customHeight="1"/>
    <row r="33967" ht="25" customHeight="1"/>
    <row r="33968" ht="25" customHeight="1"/>
    <row r="33969" ht="25" customHeight="1"/>
    <row r="33970" ht="25" customHeight="1"/>
    <row r="33971" ht="25" customHeight="1"/>
    <row r="33972" ht="25" customHeight="1"/>
    <row r="33973" ht="25" customHeight="1"/>
    <row r="33974" ht="25" customHeight="1"/>
    <row r="33975" ht="25" customHeight="1"/>
    <row r="33976" ht="25" customHeight="1"/>
    <row r="33977" ht="25" customHeight="1"/>
    <row r="33978" ht="25" customHeight="1"/>
    <row r="33979" ht="25" customHeight="1"/>
    <row r="33980" ht="25" customHeight="1"/>
    <row r="33981" ht="25" customHeight="1"/>
    <row r="33982" ht="25" customHeight="1"/>
    <row r="33983" ht="25" customHeight="1"/>
    <row r="33984" ht="25" customHeight="1"/>
    <row r="33985" ht="25" customHeight="1"/>
    <row r="33986" ht="25" customHeight="1"/>
    <row r="33987" ht="25" customHeight="1"/>
    <row r="33988" ht="25" customHeight="1"/>
    <row r="33989" ht="25" customHeight="1"/>
    <row r="33990" ht="25" customHeight="1"/>
    <row r="33991" ht="25" customHeight="1"/>
    <row r="33992" ht="25" customHeight="1"/>
    <row r="33993" ht="25" customHeight="1"/>
    <row r="33994" ht="25" customHeight="1"/>
    <row r="33995" ht="25" customHeight="1"/>
    <row r="33996" ht="25" customHeight="1"/>
    <row r="33997" ht="25" customHeight="1"/>
    <row r="33998" ht="25" customHeight="1"/>
    <row r="33999" ht="25" customHeight="1"/>
    <row r="34000" ht="25" customHeight="1"/>
    <row r="34001" ht="25" customHeight="1"/>
    <row r="34002" ht="25" customHeight="1"/>
    <row r="34003" ht="25" customHeight="1"/>
    <row r="34004" ht="25" customHeight="1"/>
    <row r="34005" ht="25" customHeight="1"/>
    <row r="34006" ht="25" customHeight="1"/>
    <row r="34007" ht="25" customHeight="1"/>
    <row r="34008" ht="25" customHeight="1"/>
    <row r="34009" ht="25" customHeight="1"/>
    <row r="34010" ht="25" customHeight="1"/>
    <row r="34011" ht="25" customHeight="1"/>
    <row r="34012" ht="25" customHeight="1"/>
    <row r="34013" ht="25" customHeight="1"/>
    <row r="34014" ht="25" customHeight="1"/>
    <row r="34015" ht="25" customHeight="1"/>
    <row r="34016" ht="25" customHeight="1"/>
    <row r="34017" ht="25" customHeight="1"/>
    <row r="34018" ht="25" customHeight="1"/>
    <row r="34019" ht="25" customHeight="1"/>
    <row r="34020" ht="25" customHeight="1"/>
    <row r="34021" ht="25" customHeight="1"/>
    <row r="34022" ht="25" customHeight="1"/>
    <row r="34023" ht="25" customHeight="1"/>
    <row r="34024" ht="25" customHeight="1"/>
    <row r="34025" ht="25" customHeight="1"/>
    <row r="34026" ht="25" customHeight="1"/>
    <row r="34027" ht="25" customHeight="1"/>
    <row r="34028" ht="25" customHeight="1"/>
    <row r="34029" ht="25" customHeight="1"/>
    <row r="34030" ht="25" customHeight="1"/>
    <row r="34031" ht="25" customHeight="1"/>
    <row r="34032" ht="25" customHeight="1"/>
    <row r="34033" ht="25" customHeight="1"/>
    <row r="34034" ht="25" customHeight="1"/>
    <row r="34035" ht="25" customHeight="1"/>
    <row r="34036" ht="25" customHeight="1"/>
    <row r="34037" ht="25" customHeight="1"/>
    <row r="34038" ht="25" customHeight="1"/>
    <row r="34039" ht="25" customHeight="1"/>
    <row r="34040" ht="25" customHeight="1"/>
    <row r="34041" ht="25" customHeight="1"/>
    <row r="34042" ht="25" customHeight="1"/>
    <row r="34043" ht="25" customHeight="1"/>
    <row r="34044" ht="25" customHeight="1"/>
    <row r="34045" ht="25" customHeight="1"/>
    <row r="34046" ht="25" customHeight="1"/>
    <row r="34047" ht="25" customHeight="1"/>
    <row r="34048" ht="25" customHeight="1"/>
    <row r="34049" ht="25" customHeight="1"/>
    <row r="34050" ht="25" customHeight="1"/>
    <row r="34051" ht="25" customHeight="1"/>
    <row r="34052" ht="25" customHeight="1"/>
    <row r="34053" ht="25" customHeight="1"/>
    <row r="34054" ht="25" customHeight="1"/>
    <row r="34055" ht="25" customHeight="1"/>
    <row r="34056" ht="25" customHeight="1"/>
    <row r="34057" ht="25" customHeight="1"/>
    <row r="34058" ht="25" customHeight="1"/>
    <row r="34059" ht="25" customHeight="1"/>
    <row r="34060" ht="25" customHeight="1"/>
    <row r="34061" ht="25" customHeight="1"/>
    <row r="34062" ht="25" customHeight="1"/>
    <row r="34063" ht="25" customHeight="1"/>
    <row r="34064" ht="25" customHeight="1"/>
    <row r="34065" ht="25" customHeight="1"/>
    <row r="34066" ht="25" customHeight="1"/>
    <row r="34067" ht="25" customHeight="1"/>
    <row r="34068" ht="25" customHeight="1"/>
    <row r="34069" ht="25" customHeight="1"/>
    <row r="34070" ht="25" customHeight="1"/>
    <row r="34071" ht="25" customHeight="1"/>
    <row r="34072" ht="25" customHeight="1"/>
    <row r="34073" ht="25" customHeight="1"/>
    <row r="34074" ht="25" customHeight="1"/>
    <row r="34075" ht="25" customHeight="1"/>
    <row r="34076" ht="25" customHeight="1"/>
    <row r="34077" ht="25" customHeight="1"/>
    <row r="34078" ht="25" customHeight="1"/>
    <row r="34079" ht="25" customHeight="1"/>
    <row r="34080" ht="25" customHeight="1"/>
    <row r="34081" ht="25" customHeight="1"/>
    <row r="34082" ht="25" customHeight="1"/>
    <row r="34083" ht="25" customHeight="1"/>
    <row r="34084" ht="25" customHeight="1"/>
    <row r="34085" ht="25" customHeight="1"/>
    <row r="34086" ht="25" customHeight="1"/>
    <row r="34087" ht="25" customHeight="1"/>
    <row r="34088" ht="25" customHeight="1"/>
    <row r="34089" ht="25" customHeight="1"/>
    <row r="34090" ht="25" customHeight="1"/>
    <row r="34091" ht="25" customHeight="1"/>
    <row r="34092" ht="25" customHeight="1"/>
    <row r="34093" ht="25" customHeight="1"/>
    <row r="34094" ht="25" customHeight="1"/>
    <row r="34095" ht="25" customHeight="1"/>
    <row r="34096" ht="25" customHeight="1"/>
    <row r="34097" ht="25" customHeight="1"/>
    <row r="34098" ht="25" customHeight="1"/>
    <row r="34099" ht="25" customHeight="1"/>
    <row r="34100" ht="25" customHeight="1"/>
    <row r="34101" ht="25" customHeight="1"/>
    <row r="34102" ht="25" customHeight="1"/>
    <row r="34103" ht="25" customHeight="1"/>
    <row r="34104" ht="25" customHeight="1"/>
    <row r="34105" ht="25" customHeight="1"/>
    <row r="34106" ht="25" customHeight="1"/>
    <row r="34107" ht="25" customHeight="1"/>
    <row r="34108" ht="25" customHeight="1"/>
    <row r="34109" ht="25" customHeight="1"/>
    <row r="34110" ht="25" customHeight="1"/>
    <row r="34111" ht="25" customHeight="1"/>
    <row r="34112" ht="25" customHeight="1"/>
    <row r="34113" ht="25" customHeight="1"/>
    <row r="34114" ht="25" customHeight="1"/>
    <row r="34115" ht="25" customHeight="1"/>
    <row r="34116" ht="25" customHeight="1"/>
    <row r="34117" ht="25" customHeight="1"/>
    <row r="34118" ht="25" customHeight="1"/>
    <row r="34119" ht="25" customHeight="1"/>
    <row r="34120" ht="25" customHeight="1"/>
    <row r="34121" ht="25" customHeight="1"/>
    <row r="34122" ht="25" customHeight="1"/>
    <row r="34123" ht="25" customHeight="1"/>
    <row r="34124" ht="25" customHeight="1"/>
    <row r="34125" ht="25" customHeight="1"/>
    <row r="34126" ht="25" customHeight="1"/>
    <row r="34127" ht="25" customHeight="1"/>
    <row r="34128" ht="25" customHeight="1"/>
    <row r="34129" ht="25" customHeight="1"/>
    <row r="34130" ht="25" customHeight="1"/>
    <row r="34131" ht="25" customHeight="1"/>
    <row r="34132" ht="25" customHeight="1"/>
    <row r="34133" ht="25" customHeight="1"/>
    <row r="34134" ht="25" customHeight="1"/>
    <row r="34135" ht="25" customHeight="1"/>
    <row r="34136" ht="25" customHeight="1"/>
    <row r="34137" ht="25" customHeight="1"/>
    <row r="34138" ht="25" customHeight="1"/>
    <row r="34139" ht="25" customHeight="1"/>
    <row r="34140" ht="25" customHeight="1"/>
    <row r="34141" ht="25" customHeight="1"/>
    <row r="34142" ht="25" customHeight="1"/>
    <row r="34143" ht="25" customHeight="1"/>
    <row r="34144" ht="25" customHeight="1"/>
    <row r="34145" ht="25" customHeight="1"/>
    <row r="34146" ht="25" customHeight="1"/>
    <row r="34147" ht="25" customHeight="1"/>
    <row r="34148" ht="25" customHeight="1"/>
    <row r="34149" ht="25" customHeight="1"/>
    <row r="34150" ht="25" customHeight="1"/>
    <row r="34151" ht="25" customHeight="1"/>
    <row r="34152" ht="25" customHeight="1"/>
    <row r="34153" ht="25" customHeight="1"/>
    <row r="34154" ht="25" customHeight="1"/>
    <row r="34155" ht="25" customHeight="1"/>
    <row r="34156" ht="25" customHeight="1"/>
    <row r="34157" ht="25" customHeight="1"/>
    <row r="34158" ht="25" customHeight="1"/>
    <row r="34159" ht="25" customHeight="1"/>
    <row r="34160" ht="25" customHeight="1"/>
    <row r="34161" ht="25" customHeight="1"/>
    <row r="34162" ht="25" customHeight="1"/>
    <row r="34163" ht="25" customHeight="1"/>
    <row r="34164" ht="25" customHeight="1"/>
    <row r="34165" ht="25" customHeight="1"/>
    <row r="34166" ht="25" customHeight="1"/>
    <row r="34167" ht="25" customHeight="1"/>
    <row r="34168" ht="25" customHeight="1"/>
    <row r="34169" ht="25" customHeight="1"/>
    <row r="34170" ht="25" customHeight="1"/>
    <row r="34171" ht="25" customHeight="1"/>
    <row r="34172" ht="25" customHeight="1"/>
    <row r="34173" ht="25" customHeight="1"/>
    <row r="34174" ht="25" customHeight="1"/>
    <row r="34175" ht="25" customHeight="1"/>
    <row r="34176" ht="25" customHeight="1"/>
    <row r="34177" ht="25" customHeight="1"/>
    <row r="34178" ht="25" customHeight="1"/>
    <row r="34179" ht="25" customHeight="1"/>
    <row r="34180" ht="25" customHeight="1"/>
    <row r="34181" ht="25" customHeight="1"/>
    <row r="34182" ht="25" customHeight="1"/>
    <row r="34183" ht="25" customHeight="1"/>
    <row r="34184" ht="25" customHeight="1"/>
    <row r="34185" ht="25" customHeight="1"/>
    <row r="34186" ht="25" customHeight="1"/>
    <row r="34187" ht="25" customHeight="1"/>
    <row r="34188" ht="25" customHeight="1"/>
    <row r="34189" ht="25" customHeight="1"/>
    <row r="34190" ht="25" customHeight="1"/>
    <row r="34191" ht="25" customHeight="1"/>
    <row r="34192" ht="25" customHeight="1"/>
    <row r="34193" ht="25" customHeight="1"/>
    <row r="34194" ht="25" customHeight="1"/>
    <row r="34195" ht="25" customHeight="1"/>
    <row r="34196" ht="25" customHeight="1"/>
    <row r="34197" ht="25" customHeight="1"/>
    <row r="34198" ht="25" customHeight="1"/>
    <row r="34199" ht="25" customHeight="1"/>
    <row r="34200" ht="25" customHeight="1"/>
    <row r="34201" ht="25" customHeight="1"/>
    <row r="34202" ht="25" customHeight="1"/>
    <row r="34203" ht="25" customHeight="1"/>
    <row r="34204" ht="25" customHeight="1"/>
    <row r="34205" ht="25" customHeight="1"/>
    <row r="34206" ht="25" customHeight="1"/>
    <row r="34207" ht="25" customHeight="1"/>
    <row r="34208" ht="25" customHeight="1"/>
    <row r="34209" ht="25" customHeight="1"/>
    <row r="34210" ht="25" customHeight="1"/>
    <row r="34211" ht="25" customHeight="1"/>
    <row r="34212" ht="25" customHeight="1"/>
    <row r="34213" ht="25" customHeight="1"/>
    <row r="34214" ht="25" customHeight="1"/>
    <row r="34215" ht="25" customHeight="1"/>
    <row r="34216" ht="25" customHeight="1"/>
    <row r="34217" ht="25" customHeight="1"/>
    <row r="34218" ht="25" customHeight="1"/>
    <row r="34219" ht="25" customHeight="1"/>
    <row r="34220" ht="25" customHeight="1"/>
    <row r="34221" ht="25" customHeight="1"/>
    <row r="34222" ht="25" customHeight="1"/>
    <row r="34223" ht="25" customHeight="1"/>
    <row r="34224" ht="25" customHeight="1"/>
    <row r="34225" ht="25" customHeight="1"/>
    <row r="34226" ht="25" customHeight="1"/>
    <row r="34227" ht="25" customHeight="1"/>
    <row r="34228" ht="25" customHeight="1"/>
    <row r="34229" ht="25" customHeight="1"/>
    <row r="34230" ht="25" customHeight="1"/>
    <row r="34231" ht="25" customHeight="1"/>
    <row r="34232" ht="25" customHeight="1"/>
    <row r="34233" ht="25" customHeight="1"/>
    <row r="34234" ht="25" customHeight="1"/>
    <row r="34235" ht="25" customHeight="1"/>
    <row r="34236" ht="25" customHeight="1"/>
    <row r="34237" ht="25" customHeight="1"/>
    <row r="34238" ht="25" customHeight="1"/>
    <row r="34239" ht="25" customHeight="1"/>
    <row r="34240" ht="25" customHeight="1"/>
    <row r="34241" ht="25" customHeight="1"/>
    <row r="34242" ht="25" customHeight="1"/>
    <row r="34243" ht="25" customHeight="1"/>
    <row r="34244" ht="25" customHeight="1"/>
    <row r="34245" ht="25" customHeight="1"/>
    <row r="34246" ht="25" customHeight="1"/>
    <row r="34247" ht="25" customHeight="1"/>
    <row r="34248" ht="25" customHeight="1"/>
    <row r="34249" ht="25" customHeight="1"/>
    <row r="34250" ht="25" customHeight="1"/>
    <row r="34251" ht="25" customHeight="1"/>
    <row r="34252" ht="25" customHeight="1"/>
    <row r="34253" ht="25" customHeight="1"/>
    <row r="34254" ht="25" customHeight="1"/>
    <row r="34255" ht="25" customHeight="1"/>
    <row r="34256" ht="25" customHeight="1"/>
    <row r="34257" ht="25" customHeight="1"/>
    <row r="34258" ht="25" customHeight="1"/>
    <row r="34259" ht="25" customHeight="1"/>
    <row r="34260" ht="25" customHeight="1"/>
    <row r="34261" ht="25" customHeight="1"/>
    <row r="34262" ht="25" customHeight="1"/>
    <row r="34263" ht="25" customHeight="1"/>
    <row r="34264" ht="25" customHeight="1"/>
    <row r="34265" ht="25" customHeight="1"/>
    <row r="34266" ht="25" customHeight="1"/>
    <row r="34267" ht="25" customHeight="1"/>
    <row r="34268" ht="25" customHeight="1"/>
    <row r="34269" ht="25" customHeight="1"/>
    <row r="34270" ht="25" customHeight="1"/>
    <row r="34271" ht="25" customHeight="1"/>
    <row r="34272" ht="25" customHeight="1"/>
    <row r="34273" ht="25" customHeight="1"/>
    <row r="34274" ht="25" customHeight="1"/>
    <row r="34275" ht="25" customHeight="1"/>
    <row r="34276" ht="25" customHeight="1"/>
    <row r="34277" ht="25" customHeight="1"/>
    <row r="34278" ht="25" customHeight="1"/>
    <row r="34279" ht="25" customHeight="1"/>
    <row r="34280" ht="25" customHeight="1"/>
    <row r="34281" ht="25" customHeight="1"/>
    <row r="34282" ht="25" customHeight="1"/>
    <row r="34283" ht="25" customHeight="1"/>
    <row r="34284" ht="25" customHeight="1"/>
    <row r="34285" ht="25" customHeight="1"/>
    <row r="34286" ht="25" customHeight="1"/>
    <row r="34287" ht="25" customHeight="1"/>
    <row r="34288" ht="25" customHeight="1"/>
    <row r="34289" ht="25" customHeight="1"/>
    <row r="34290" ht="25" customHeight="1"/>
    <row r="34291" ht="25" customHeight="1"/>
    <row r="34292" ht="25" customHeight="1"/>
    <row r="34293" ht="25" customHeight="1"/>
    <row r="34294" ht="25" customHeight="1"/>
    <row r="34295" ht="25" customHeight="1"/>
    <row r="34296" ht="25" customHeight="1"/>
    <row r="34297" ht="25" customHeight="1"/>
    <row r="34298" ht="25" customHeight="1"/>
    <row r="34299" ht="25" customHeight="1"/>
    <row r="34300" ht="25" customHeight="1"/>
    <row r="34301" ht="25" customHeight="1"/>
    <row r="34302" ht="25" customHeight="1"/>
    <row r="34303" ht="25" customHeight="1"/>
    <row r="34304" ht="25" customHeight="1"/>
    <row r="34305" ht="25" customHeight="1"/>
    <row r="34306" ht="25" customHeight="1"/>
    <row r="34307" ht="25" customHeight="1"/>
    <row r="34308" ht="25" customHeight="1"/>
    <row r="34309" ht="25" customHeight="1"/>
    <row r="34310" ht="25" customHeight="1"/>
    <row r="34311" ht="25" customHeight="1"/>
    <row r="34312" ht="25" customHeight="1"/>
    <row r="34313" ht="25" customHeight="1"/>
    <row r="34314" ht="25" customHeight="1"/>
    <row r="34315" ht="25" customHeight="1"/>
    <row r="34316" ht="25" customHeight="1"/>
    <row r="34317" ht="25" customHeight="1"/>
    <row r="34318" ht="25" customHeight="1"/>
    <row r="34319" ht="25" customHeight="1"/>
    <row r="34320" ht="25" customHeight="1"/>
    <row r="34321" ht="25" customHeight="1"/>
    <row r="34322" ht="25" customHeight="1"/>
    <row r="34323" ht="25" customHeight="1"/>
    <row r="34324" ht="25" customHeight="1"/>
    <row r="34325" ht="25" customHeight="1"/>
    <row r="34326" ht="25" customHeight="1"/>
    <row r="34327" ht="25" customHeight="1"/>
    <row r="34328" ht="25" customHeight="1"/>
    <row r="34329" ht="25" customHeight="1"/>
    <row r="34330" ht="25" customHeight="1"/>
    <row r="34331" ht="25" customHeight="1"/>
    <row r="34332" ht="25" customHeight="1"/>
    <row r="34333" ht="25" customHeight="1"/>
    <row r="34334" ht="25" customHeight="1"/>
    <row r="34335" ht="25" customHeight="1"/>
    <row r="34336" ht="25" customHeight="1"/>
    <row r="34337" ht="25" customHeight="1"/>
    <row r="34338" ht="25" customHeight="1"/>
    <row r="34339" ht="25" customHeight="1"/>
    <row r="34340" ht="25" customHeight="1"/>
    <row r="34341" ht="25" customHeight="1"/>
    <row r="34342" ht="25" customHeight="1"/>
    <row r="34343" ht="25" customHeight="1"/>
    <row r="34344" ht="25" customHeight="1"/>
    <row r="34345" ht="25" customHeight="1"/>
    <row r="34346" ht="25" customHeight="1"/>
    <row r="34347" ht="25" customHeight="1"/>
    <row r="34348" ht="25" customHeight="1"/>
    <row r="34349" ht="25" customHeight="1"/>
    <row r="34350" ht="25" customHeight="1"/>
    <row r="34351" ht="25" customHeight="1"/>
    <row r="34352" ht="25" customHeight="1"/>
    <row r="34353" ht="25" customHeight="1"/>
    <row r="34354" ht="25" customHeight="1"/>
    <row r="34355" ht="25" customHeight="1"/>
    <row r="34356" ht="25" customHeight="1"/>
    <row r="34357" ht="25" customHeight="1"/>
    <row r="34358" ht="25" customHeight="1"/>
    <row r="34359" ht="25" customHeight="1"/>
    <row r="34360" ht="25" customHeight="1"/>
    <row r="34361" ht="25" customHeight="1"/>
    <row r="34362" ht="25" customHeight="1"/>
    <row r="34363" ht="25" customHeight="1"/>
    <row r="34364" ht="25" customHeight="1"/>
    <row r="34365" ht="25" customHeight="1"/>
    <row r="34366" ht="25" customHeight="1"/>
    <row r="34367" ht="25" customHeight="1"/>
    <row r="34368" ht="25" customHeight="1"/>
    <row r="34369" ht="25" customHeight="1"/>
    <row r="34370" ht="25" customHeight="1"/>
    <row r="34371" ht="25" customHeight="1"/>
    <row r="34372" ht="25" customHeight="1"/>
    <row r="34373" ht="25" customHeight="1"/>
    <row r="34374" ht="25" customHeight="1"/>
    <row r="34375" ht="25" customHeight="1"/>
    <row r="34376" ht="25" customHeight="1"/>
    <row r="34377" ht="25" customHeight="1"/>
    <row r="34378" ht="25" customHeight="1"/>
    <row r="34379" ht="25" customHeight="1"/>
    <row r="34380" ht="25" customHeight="1"/>
    <row r="34381" ht="25" customHeight="1"/>
    <row r="34382" ht="25" customHeight="1"/>
    <row r="34383" ht="25" customHeight="1"/>
    <row r="34384" ht="25" customHeight="1"/>
    <row r="34385" ht="25" customHeight="1"/>
    <row r="34386" ht="25" customHeight="1"/>
    <row r="34387" ht="25" customHeight="1"/>
    <row r="34388" ht="25" customHeight="1"/>
    <row r="34389" ht="25" customHeight="1"/>
    <row r="34390" ht="25" customHeight="1"/>
    <row r="34391" ht="25" customHeight="1"/>
    <row r="34392" ht="25" customHeight="1"/>
    <row r="34393" ht="25" customHeight="1"/>
    <row r="34394" ht="25" customHeight="1"/>
    <row r="34395" ht="25" customHeight="1"/>
    <row r="34396" ht="25" customHeight="1"/>
    <row r="34397" ht="25" customHeight="1"/>
    <row r="34398" ht="25" customHeight="1"/>
    <row r="34399" ht="25" customHeight="1"/>
    <row r="34400" ht="25" customHeight="1"/>
    <row r="34401" ht="25" customHeight="1"/>
    <row r="34402" ht="25" customHeight="1"/>
    <row r="34403" ht="25" customHeight="1"/>
    <row r="34404" ht="25" customHeight="1"/>
    <row r="34405" ht="25" customHeight="1"/>
    <row r="34406" ht="25" customHeight="1"/>
    <row r="34407" ht="25" customHeight="1"/>
    <row r="34408" ht="25" customHeight="1"/>
    <row r="34409" ht="25" customHeight="1"/>
    <row r="34410" ht="25" customHeight="1"/>
    <row r="34411" ht="25" customHeight="1"/>
    <row r="34412" ht="25" customHeight="1"/>
    <row r="34413" ht="25" customHeight="1"/>
    <row r="34414" ht="25" customHeight="1"/>
    <row r="34415" ht="25" customHeight="1"/>
    <row r="34416" ht="25" customHeight="1"/>
    <row r="34417" ht="25" customHeight="1"/>
    <row r="34418" ht="25" customHeight="1"/>
    <row r="34419" ht="25" customHeight="1"/>
    <row r="34420" ht="25" customHeight="1"/>
    <row r="34421" ht="25" customHeight="1"/>
    <row r="34422" ht="25" customHeight="1"/>
    <row r="34423" ht="25" customHeight="1"/>
    <row r="34424" ht="25" customHeight="1"/>
    <row r="34425" ht="25" customHeight="1"/>
    <row r="34426" ht="25" customHeight="1"/>
    <row r="34427" ht="25" customHeight="1"/>
    <row r="34428" ht="25" customHeight="1"/>
    <row r="34429" ht="25" customHeight="1"/>
    <row r="34430" ht="25" customHeight="1"/>
    <row r="34431" ht="25" customHeight="1"/>
    <row r="34432" ht="25" customHeight="1"/>
    <row r="34433" ht="25" customHeight="1"/>
    <row r="34434" ht="25" customHeight="1"/>
    <row r="34435" ht="25" customHeight="1"/>
    <row r="34436" ht="25" customHeight="1"/>
    <row r="34437" ht="25" customHeight="1"/>
    <row r="34438" ht="25" customHeight="1"/>
    <row r="34439" ht="25" customHeight="1"/>
    <row r="34440" ht="25" customHeight="1"/>
    <row r="34441" ht="25" customHeight="1"/>
    <row r="34442" ht="25" customHeight="1"/>
    <row r="34443" ht="25" customHeight="1"/>
    <row r="34444" ht="25" customHeight="1"/>
    <row r="34445" ht="25" customHeight="1"/>
    <row r="34446" ht="25" customHeight="1"/>
    <row r="34447" ht="25" customHeight="1"/>
    <row r="34448" ht="25" customHeight="1"/>
    <row r="34449" ht="25" customHeight="1"/>
    <row r="34450" ht="25" customHeight="1"/>
    <row r="34451" ht="25" customHeight="1"/>
    <row r="34452" ht="25" customHeight="1"/>
    <row r="34453" ht="25" customHeight="1"/>
    <row r="34454" ht="25" customHeight="1"/>
    <row r="34455" ht="25" customHeight="1"/>
    <row r="34456" ht="25" customHeight="1"/>
    <row r="34457" ht="25" customHeight="1"/>
    <row r="34458" ht="25" customHeight="1"/>
    <row r="34459" ht="25" customHeight="1"/>
    <row r="34460" ht="25" customHeight="1"/>
    <row r="34461" ht="25" customHeight="1"/>
    <row r="34462" ht="25" customHeight="1"/>
    <row r="34463" ht="25" customHeight="1"/>
    <row r="34464" ht="25" customHeight="1"/>
    <row r="34465" ht="25" customHeight="1"/>
    <row r="34466" ht="25" customHeight="1"/>
    <row r="34467" ht="25" customHeight="1"/>
    <row r="34468" ht="25" customHeight="1"/>
    <row r="34469" ht="25" customHeight="1"/>
    <row r="34470" ht="25" customHeight="1"/>
    <row r="34471" ht="25" customHeight="1"/>
    <row r="34472" ht="25" customHeight="1"/>
    <row r="34473" ht="25" customHeight="1"/>
    <row r="34474" ht="25" customHeight="1"/>
    <row r="34475" ht="25" customHeight="1"/>
    <row r="34476" ht="25" customHeight="1"/>
    <row r="34477" ht="25" customHeight="1"/>
    <row r="34478" ht="25" customHeight="1"/>
    <row r="34479" ht="25" customHeight="1"/>
    <row r="34480" ht="25" customHeight="1"/>
    <row r="34481" ht="25" customHeight="1"/>
    <row r="34482" ht="25" customHeight="1"/>
    <row r="34483" ht="25" customHeight="1"/>
    <row r="34484" ht="25" customHeight="1"/>
    <row r="34485" ht="25" customHeight="1"/>
    <row r="34486" ht="25" customHeight="1"/>
    <row r="34487" ht="25" customHeight="1"/>
    <row r="34488" ht="25" customHeight="1"/>
    <row r="34489" ht="25" customHeight="1"/>
    <row r="34490" ht="25" customHeight="1"/>
    <row r="34491" ht="25" customHeight="1"/>
    <row r="34492" ht="25" customHeight="1"/>
    <row r="34493" ht="25" customHeight="1"/>
    <row r="34494" ht="25" customHeight="1"/>
    <row r="34495" ht="25" customHeight="1"/>
    <row r="34496" ht="25" customHeight="1"/>
    <row r="34497" ht="25" customHeight="1"/>
    <row r="34498" ht="25" customHeight="1"/>
    <row r="34499" ht="25" customHeight="1"/>
    <row r="34500" ht="25" customHeight="1"/>
    <row r="34501" ht="25" customHeight="1"/>
    <row r="34502" ht="25" customHeight="1"/>
    <row r="34503" ht="25" customHeight="1"/>
    <row r="34504" ht="25" customHeight="1"/>
    <row r="34505" ht="25" customHeight="1"/>
    <row r="34506" ht="25" customHeight="1"/>
    <row r="34507" ht="25" customHeight="1"/>
    <row r="34508" ht="25" customHeight="1"/>
    <row r="34509" ht="25" customHeight="1"/>
    <row r="34510" ht="25" customHeight="1"/>
    <row r="34511" ht="25" customHeight="1"/>
    <row r="34512" ht="25" customHeight="1"/>
    <row r="34513" ht="25" customHeight="1"/>
    <row r="34514" ht="25" customHeight="1"/>
    <row r="34515" ht="25" customHeight="1"/>
    <row r="34516" ht="25" customHeight="1"/>
    <row r="34517" ht="25" customHeight="1"/>
    <row r="34518" ht="25" customHeight="1"/>
    <row r="34519" ht="25" customHeight="1"/>
    <row r="34520" ht="25" customHeight="1"/>
    <row r="34521" ht="25" customHeight="1"/>
    <row r="34522" ht="25" customHeight="1"/>
    <row r="34523" ht="25" customHeight="1"/>
    <row r="34524" ht="25" customHeight="1"/>
    <row r="34525" ht="25" customHeight="1"/>
    <row r="34526" ht="25" customHeight="1"/>
    <row r="34527" ht="25" customHeight="1"/>
    <row r="34528" ht="25" customHeight="1"/>
    <row r="34529" ht="25" customHeight="1"/>
    <row r="34530" ht="25" customHeight="1"/>
    <row r="34531" ht="25" customHeight="1"/>
    <row r="34532" ht="25" customHeight="1"/>
    <row r="34533" ht="25" customHeight="1"/>
    <row r="34534" ht="25" customHeight="1"/>
    <row r="34535" ht="25" customHeight="1"/>
    <row r="34536" ht="25" customHeight="1"/>
    <row r="34537" ht="25" customHeight="1"/>
    <row r="34538" ht="25" customHeight="1"/>
    <row r="34539" ht="25" customHeight="1"/>
    <row r="34540" ht="25" customHeight="1"/>
    <row r="34541" ht="25" customHeight="1"/>
    <row r="34542" ht="25" customHeight="1"/>
    <row r="34543" ht="25" customHeight="1"/>
    <row r="34544" ht="25" customHeight="1"/>
    <row r="34545" ht="25" customHeight="1"/>
    <row r="34546" ht="25" customHeight="1"/>
    <row r="34547" ht="25" customHeight="1"/>
    <row r="34548" ht="25" customHeight="1"/>
    <row r="34549" ht="25" customHeight="1"/>
    <row r="34550" ht="25" customHeight="1"/>
    <row r="34551" ht="25" customHeight="1"/>
    <row r="34552" ht="25" customHeight="1"/>
    <row r="34553" ht="25" customHeight="1"/>
    <row r="34554" ht="25" customHeight="1"/>
    <row r="34555" ht="25" customHeight="1"/>
    <row r="34556" ht="25" customHeight="1"/>
    <row r="34557" ht="25" customHeight="1"/>
    <row r="34558" ht="25" customHeight="1"/>
    <row r="34559" ht="25" customHeight="1"/>
    <row r="34560" ht="25" customHeight="1"/>
    <row r="34561" ht="25" customHeight="1"/>
    <row r="34562" ht="25" customHeight="1"/>
    <row r="34563" ht="25" customHeight="1"/>
    <row r="34564" ht="25" customHeight="1"/>
    <row r="34565" ht="25" customHeight="1"/>
    <row r="34566" ht="25" customHeight="1"/>
    <row r="34567" ht="25" customHeight="1"/>
    <row r="34568" ht="25" customHeight="1"/>
    <row r="34569" ht="25" customHeight="1"/>
    <row r="34570" ht="25" customHeight="1"/>
    <row r="34571" ht="25" customHeight="1"/>
    <row r="34572" ht="25" customHeight="1"/>
    <row r="34573" ht="25" customHeight="1"/>
    <row r="34574" ht="25" customHeight="1"/>
    <row r="34575" ht="25" customHeight="1"/>
    <row r="34576" ht="25" customHeight="1"/>
    <row r="34577" ht="25" customHeight="1"/>
    <row r="34578" ht="25" customHeight="1"/>
    <row r="34579" ht="25" customHeight="1"/>
    <row r="34580" ht="25" customHeight="1"/>
    <row r="34581" ht="25" customHeight="1"/>
    <row r="34582" ht="25" customHeight="1"/>
    <row r="34583" ht="25" customHeight="1"/>
    <row r="34584" ht="25" customHeight="1"/>
    <row r="34585" ht="25" customHeight="1"/>
    <row r="34586" ht="25" customHeight="1"/>
    <row r="34587" ht="25" customHeight="1"/>
    <row r="34588" ht="25" customHeight="1"/>
    <row r="34589" ht="25" customHeight="1"/>
    <row r="34590" ht="25" customHeight="1"/>
    <row r="34591" ht="25" customHeight="1"/>
    <row r="34592" ht="25" customHeight="1"/>
    <row r="34593" ht="25" customHeight="1"/>
    <row r="34594" ht="25" customHeight="1"/>
    <row r="34595" ht="25" customHeight="1"/>
    <row r="34596" ht="25" customHeight="1"/>
    <row r="34597" ht="25" customHeight="1"/>
    <row r="34598" ht="25" customHeight="1"/>
    <row r="34599" ht="25" customHeight="1"/>
    <row r="34600" ht="25" customHeight="1"/>
    <row r="34601" ht="25" customHeight="1"/>
    <row r="34602" ht="25" customHeight="1"/>
    <row r="34603" ht="25" customHeight="1"/>
    <row r="34604" ht="25" customHeight="1"/>
    <row r="34605" ht="25" customHeight="1"/>
    <row r="34606" ht="25" customHeight="1"/>
    <row r="34607" ht="25" customHeight="1"/>
    <row r="34608" ht="25" customHeight="1"/>
    <row r="34609" ht="25" customHeight="1"/>
    <row r="34610" ht="25" customHeight="1"/>
    <row r="34611" ht="25" customHeight="1"/>
    <row r="34612" ht="25" customHeight="1"/>
    <row r="34613" ht="25" customHeight="1"/>
    <row r="34614" ht="25" customHeight="1"/>
    <row r="34615" ht="25" customHeight="1"/>
    <row r="34616" ht="25" customHeight="1"/>
    <row r="34617" ht="25" customHeight="1"/>
    <row r="34618" ht="25" customHeight="1"/>
    <row r="34619" ht="25" customHeight="1"/>
    <row r="34620" ht="25" customHeight="1"/>
    <row r="34621" ht="25" customHeight="1"/>
    <row r="34622" ht="25" customHeight="1"/>
    <row r="34623" ht="25" customHeight="1"/>
    <row r="34624" ht="25" customHeight="1"/>
    <row r="34625" ht="25" customHeight="1"/>
    <row r="34626" ht="25" customHeight="1"/>
    <row r="34627" ht="25" customHeight="1"/>
    <row r="34628" ht="25" customHeight="1"/>
    <row r="34629" ht="25" customHeight="1"/>
    <row r="34630" ht="25" customHeight="1"/>
    <row r="34631" ht="25" customHeight="1"/>
    <row r="34632" ht="25" customHeight="1"/>
    <row r="34633" ht="25" customHeight="1"/>
    <row r="34634" ht="25" customHeight="1"/>
    <row r="34635" ht="25" customHeight="1"/>
    <row r="34636" ht="25" customHeight="1"/>
    <row r="34637" ht="25" customHeight="1"/>
    <row r="34638" ht="25" customHeight="1"/>
    <row r="34639" ht="25" customHeight="1"/>
    <row r="34640" ht="25" customHeight="1"/>
    <row r="34641" ht="25" customHeight="1"/>
    <row r="34642" ht="25" customHeight="1"/>
    <row r="34643" ht="25" customHeight="1"/>
    <row r="34644" ht="25" customHeight="1"/>
    <row r="34645" ht="25" customHeight="1"/>
    <row r="34646" ht="25" customHeight="1"/>
    <row r="34647" ht="25" customHeight="1"/>
    <row r="34648" ht="25" customHeight="1"/>
    <row r="34649" ht="25" customHeight="1"/>
    <row r="34650" ht="25" customHeight="1"/>
    <row r="34651" ht="25" customHeight="1"/>
    <row r="34652" ht="25" customHeight="1"/>
    <row r="34653" ht="25" customHeight="1"/>
    <row r="34654" ht="25" customHeight="1"/>
    <row r="34655" ht="25" customHeight="1"/>
    <row r="34656" ht="25" customHeight="1"/>
    <row r="34657" ht="25" customHeight="1"/>
    <row r="34658" ht="25" customHeight="1"/>
    <row r="34659" ht="25" customHeight="1"/>
    <row r="34660" ht="25" customHeight="1"/>
    <row r="34661" ht="25" customHeight="1"/>
    <row r="34662" ht="25" customHeight="1"/>
    <row r="34663" ht="25" customHeight="1"/>
    <row r="34664" ht="25" customHeight="1"/>
    <row r="34665" ht="25" customHeight="1"/>
    <row r="34666" ht="25" customHeight="1"/>
    <row r="34667" ht="25" customHeight="1"/>
    <row r="34668" ht="25" customHeight="1"/>
    <row r="34669" ht="25" customHeight="1"/>
    <row r="34670" ht="25" customHeight="1"/>
    <row r="34671" ht="25" customHeight="1"/>
    <row r="34672" ht="25" customHeight="1"/>
    <row r="34673" ht="25" customHeight="1"/>
    <row r="34674" ht="25" customHeight="1"/>
    <row r="34675" ht="25" customHeight="1"/>
    <row r="34676" ht="25" customHeight="1"/>
    <row r="34677" ht="25" customHeight="1"/>
    <row r="34678" ht="25" customHeight="1"/>
    <row r="34679" ht="25" customHeight="1"/>
    <row r="34680" ht="25" customHeight="1"/>
    <row r="34681" ht="25" customHeight="1"/>
    <row r="34682" ht="25" customHeight="1"/>
    <row r="34683" ht="25" customHeight="1"/>
    <row r="34684" ht="25" customHeight="1"/>
    <row r="34685" ht="25" customHeight="1"/>
    <row r="34686" ht="25" customHeight="1"/>
    <row r="34687" ht="25" customHeight="1"/>
    <row r="34688" ht="25" customHeight="1"/>
    <row r="34689" ht="25" customHeight="1"/>
    <row r="34690" ht="25" customHeight="1"/>
    <row r="34691" ht="25" customHeight="1"/>
    <row r="34692" ht="25" customHeight="1"/>
    <row r="34693" ht="25" customHeight="1"/>
    <row r="34694" ht="25" customHeight="1"/>
    <row r="34695" ht="25" customHeight="1"/>
    <row r="34696" ht="25" customHeight="1"/>
    <row r="34697" ht="25" customHeight="1"/>
    <row r="34698" ht="25" customHeight="1"/>
    <row r="34699" ht="25" customHeight="1"/>
    <row r="34700" ht="25" customHeight="1"/>
    <row r="34701" ht="25" customHeight="1"/>
    <row r="34702" ht="25" customHeight="1"/>
    <row r="34703" ht="25" customHeight="1"/>
    <row r="34704" ht="25" customHeight="1"/>
    <row r="34705" ht="25" customHeight="1"/>
    <row r="34706" ht="25" customHeight="1"/>
    <row r="34707" ht="25" customHeight="1"/>
    <row r="34708" ht="25" customHeight="1"/>
    <row r="34709" ht="25" customHeight="1"/>
    <row r="34710" ht="25" customHeight="1"/>
    <row r="34711" ht="25" customHeight="1"/>
    <row r="34712" ht="25" customHeight="1"/>
    <row r="34713" ht="25" customHeight="1"/>
    <row r="34714" ht="25" customHeight="1"/>
    <row r="34715" ht="25" customHeight="1"/>
    <row r="34716" ht="25" customHeight="1"/>
    <row r="34717" ht="25" customHeight="1"/>
    <row r="34718" ht="25" customHeight="1"/>
    <row r="34719" ht="25" customHeight="1"/>
    <row r="34720" ht="25" customHeight="1"/>
    <row r="34721" ht="25" customHeight="1"/>
    <row r="34722" ht="25" customHeight="1"/>
    <row r="34723" ht="25" customHeight="1"/>
    <row r="34724" ht="25" customHeight="1"/>
    <row r="34725" ht="25" customHeight="1"/>
    <row r="34726" ht="25" customHeight="1"/>
    <row r="34727" ht="25" customHeight="1"/>
    <row r="34728" ht="25" customHeight="1"/>
    <row r="34729" ht="25" customHeight="1"/>
    <row r="34730" ht="25" customHeight="1"/>
    <row r="34731" ht="25" customHeight="1"/>
    <row r="34732" ht="25" customHeight="1"/>
    <row r="34733" ht="25" customHeight="1"/>
    <row r="34734" ht="25" customHeight="1"/>
    <row r="34735" ht="25" customHeight="1"/>
    <row r="34736" ht="25" customHeight="1"/>
    <row r="34737" ht="25" customHeight="1"/>
    <row r="34738" ht="25" customHeight="1"/>
    <row r="34739" ht="25" customHeight="1"/>
    <row r="34740" ht="25" customHeight="1"/>
    <row r="34741" ht="25" customHeight="1"/>
    <row r="34742" ht="25" customHeight="1"/>
    <row r="34743" ht="25" customHeight="1"/>
    <row r="34744" ht="25" customHeight="1"/>
    <row r="34745" ht="25" customHeight="1"/>
    <row r="34746" ht="25" customHeight="1"/>
    <row r="34747" ht="25" customHeight="1"/>
    <row r="34748" ht="25" customHeight="1"/>
    <row r="34749" ht="25" customHeight="1"/>
    <row r="34750" ht="25" customHeight="1"/>
    <row r="34751" ht="25" customHeight="1"/>
    <row r="34752" ht="25" customHeight="1"/>
    <row r="34753" ht="25" customHeight="1"/>
    <row r="34754" ht="25" customHeight="1"/>
    <row r="34755" ht="25" customHeight="1"/>
    <row r="34756" ht="25" customHeight="1"/>
    <row r="34757" ht="25" customHeight="1"/>
    <row r="34758" ht="25" customHeight="1"/>
    <row r="34759" ht="25" customHeight="1"/>
    <row r="34760" ht="25" customHeight="1"/>
    <row r="34761" ht="25" customHeight="1"/>
    <row r="34762" ht="25" customHeight="1"/>
    <row r="34763" ht="25" customHeight="1"/>
    <row r="34764" ht="25" customHeight="1"/>
    <row r="34765" ht="25" customHeight="1"/>
    <row r="34766" ht="25" customHeight="1"/>
    <row r="34767" ht="25" customHeight="1"/>
    <row r="34768" ht="25" customHeight="1"/>
    <row r="34769" ht="25" customHeight="1"/>
    <row r="34770" ht="25" customHeight="1"/>
    <row r="34771" ht="25" customHeight="1"/>
    <row r="34772" ht="25" customHeight="1"/>
    <row r="34773" ht="25" customHeight="1"/>
    <row r="34774" ht="25" customHeight="1"/>
    <row r="34775" ht="25" customHeight="1"/>
    <row r="34776" ht="25" customHeight="1"/>
    <row r="34777" ht="25" customHeight="1"/>
    <row r="34778" ht="25" customHeight="1"/>
    <row r="34779" ht="25" customHeight="1"/>
    <row r="34780" ht="25" customHeight="1"/>
    <row r="34781" ht="25" customHeight="1"/>
    <row r="34782" ht="25" customHeight="1"/>
    <row r="34783" ht="25" customHeight="1"/>
    <row r="34784" ht="25" customHeight="1"/>
    <row r="34785" ht="25" customHeight="1"/>
    <row r="34786" ht="25" customHeight="1"/>
    <row r="34787" ht="25" customHeight="1"/>
    <row r="34788" ht="25" customHeight="1"/>
    <row r="34789" ht="25" customHeight="1"/>
    <row r="34790" ht="25" customHeight="1"/>
    <row r="34791" ht="25" customHeight="1"/>
    <row r="34792" ht="25" customHeight="1"/>
    <row r="34793" ht="25" customHeight="1"/>
    <row r="34794" ht="25" customHeight="1"/>
    <row r="34795" ht="25" customHeight="1"/>
    <row r="34796" ht="25" customHeight="1"/>
    <row r="34797" ht="25" customHeight="1"/>
    <row r="34798" ht="25" customHeight="1"/>
    <row r="34799" ht="25" customHeight="1"/>
    <row r="34800" ht="25" customHeight="1"/>
    <row r="34801" ht="25" customHeight="1"/>
    <row r="34802" ht="25" customHeight="1"/>
    <row r="34803" ht="25" customHeight="1"/>
    <row r="34804" ht="25" customHeight="1"/>
    <row r="34805" ht="25" customHeight="1"/>
    <row r="34806" ht="25" customHeight="1"/>
    <row r="34807" ht="25" customHeight="1"/>
    <row r="34808" ht="25" customHeight="1"/>
    <row r="34809" ht="25" customHeight="1"/>
    <row r="34810" ht="25" customHeight="1"/>
    <row r="34811" ht="25" customHeight="1"/>
    <row r="34812" ht="25" customHeight="1"/>
    <row r="34813" ht="25" customHeight="1"/>
    <row r="34814" ht="25" customHeight="1"/>
    <row r="34815" ht="25" customHeight="1"/>
    <row r="34816" ht="25" customHeight="1"/>
    <row r="34817" ht="25" customHeight="1"/>
    <row r="34818" ht="25" customHeight="1"/>
    <row r="34819" ht="25" customHeight="1"/>
    <row r="34820" ht="25" customHeight="1"/>
    <row r="34821" ht="25" customHeight="1"/>
    <row r="34822" ht="25" customHeight="1"/>
    <row r="34823" ht="25" customHeight="1"/>
    <row r="34824" ht="25" customHeight="1"/>
    <row r="34825" ht="25" customHeight="1"/>
    <row r="34826" ht="25" customHeight="1"/>
    <row r="34827" ht="25" customHeight="1"/>
    <row r="34828" ht="25" customHeight="1"/>
    <row r="34829" ht="25" customHeight="1"/>
    <row r="34830" ht="25" customHeight="1"/>
    <row r="34831" ht="25" customHeight="1"/>
    <row r="34832" ht="25" customHeight="1"/>
    <row r="34833" ht="25" customHeight="1"/>
    <row r="34834" ht="25" customHeight="1"/>
    <row r="34835" ht="25" customHeight="1"/>
    <row r="34836" ht="25" customHeight="1"/>
    <row r="34837" ht="25" customHeight="1"/>
    <row r="34838" ht="25" customHeight="1"/>
    <row r="34839" ht="25" customHeight="1"/>
    <row r="34840" ht="25" customHeight="1"/>
    <row r="34841" ht="25" customHeight="1"/>
    <row r="34842" ht="25" customHeight="1"/>
    <row r="34843" ht="25" customHeight="1"/>
    <row r="34844" ht="25" customHeight="1"/>
    <row r="34845" ht="25" customHeight="1"/>
    <row r="34846" ht="25" customHeight="1"/>
    <row r="34847" ht="25" customHeight="1"/>
    <row r="34848" ht="25" customHeight="1"/>
    <row r="34849" ht="25" customHeight="1"/>
    <row r="34850" ht="25" customHeight="1"/>
    <row r="34851" ht="25" customHeight="1"/>
    <row r="34852" ht="25" customHeight="1"/>
    <row r="34853" ht="25" customHeight="1"/>
    <row r="34854" ht="25" customHeight="1"/>
    <row r="34855" ht="25" customHeight="1"/>
    <row r="34856" ht="25" customHeight="1"/>
    <row r="34857" ht="25" customHeight="1"/>
    <row r="34858" ht="25" customHeight="1"/>
    <row r="34859" ht="25" customHeight="1"/>
    <row r="34860" ht="25" customHeight="1"/>
    <row r="34861" ht="25" customHeight="1"/>
    <row r="34862" ht="25" customHeight="1"/>
    <row r="34863" ht="25" customHeight="1"/>
    <row r="34864" ht="25" customHeight="1"/>
    <row r="34865" ht="25" customHeight="1"/>
    <row r="34866" ht="25" customHeight="1"/>
    <row r="34867" ht="25" customHeight="1"/>
    <row r="34868" ht="25" customHeight="1"/>
    <row r="34869" ht="25" customHeight="1"/>
    <row r="34870" ht="25" customHeight="1"/>
    <row r="34871" ht="25" customHeight="1"/>
    <row r="34872" ht="25" customHeight="1"/>
    <row r="34873" ht="25" customHeight="1"/>
    <row r="34874" ht="25" customHeight="1"/>
    <row r="34875" ht="25" customHeight="1"/>
    <row r="34876" ht="25" customHeight="1"/>
    <row r="34877" ht="25" customHeight="1"/>
    <row r="34878" ht="25" customHeight="1"/>
    <row r="34879" ht="25" customHeight="1"/>
    <row r="34880" ht="25" customHeight="1"/>
    <row r="34881" ht="25" customHeight="1"/>
    <row r="34882" ht="25" customHeight="1"/>
    <row r="34883" ht="25" customHeight="1"/>
    <row r="34884" ht="25" customHeight="1"/>
    <row r="34885" ht="25" customHeight="1"/>
    <row r="34886" ht="25" customHeight="1"/>
    <row r="34887" ht="25" customHeight="1"/>
    <row r="34888" ht="25" customHeight="1"/>
    <row r="34889" ht="25" customHeight="1"/>
    <row r="34890" ht="25" customHeight="1"/>
    <row r="34891" ht="25" customHeight="1"/>
    <row r="34892" ht="25" customHeight="1"/>
    <row r="34893" ht="25" customHeight="1"/>
    <row r="34894" ht="25" customHeight="1"/>
    <row r="34895" ht="25" customHeight="1"/>
    <row r="34896" ht="25" customHeight="1"/>
    <row r="34897" ht="25" customHeight="1"/>
    <row r="34898" ht="25" customHeight="1"/>
    <row r="34899" ht="25" customHeight="1"/>
    <row r="34900" ht="25" customHeight="1"/>
    <row r="34901" ht="25" customHeight="1"/>
    <row r="34902" ht="25" customHeight="1"/>
    <row r="34903" ht="25" customHeight="1"/>
    <row r="34904" ht="25" customHeight="1"/>
    <row r="34905" ht="25" customHeight="1"/>
    <row r="34906" ht="25" customHeight="1"/>
    <row r="34907" ht="25" customHeight="1"/>
    <row r="34908" ht="25" customHeight="1"/>
    <row r="34909" ht="25" customHeight="1"/>
    <row r="34910" ht="25" customHeight="1"/>
    <row r="34911" ht="25" customHeight="1"/>
    <row r="34912" ht="25" customHeight="1"/>
    <row r="34913" ht="25" customHeight="1"/>
    <row r="34914" ht="25" customHeight="1"/>
    <row r="34915" ht="25" customHeight="1"/>
    <row r="34916" ht="25" customHeight="1"/>
    <row r="34917" ht="25" customHeight="1"/>
    <row r="34918" ht="25" customHeight="1"/>
    <row r="34919" ht="25" customHeight="1"/>
    <row r="34920" ht="25" customHeight="1"/>
    <row r="34921" ht="25" customHeight="1"/>
    <row r="34922" ht="25" customHeight="1"/>
    <row r="34923" ht="25" customHeight="1"/>
    <row r="34924" ht="25" customHeight="1"/>
    <row r="34925" ht="25" customHeight="1"/>
    <row r="34926" ht="25" customHeight="1"/>
    <row r="34927" ht="25" customHeight="1"/>
    <row r="34928" ht="25" customHeight="1"/>
    <row r="34929" ht="25" customHeight="1"/>
    <row r="34930" ht="25" customHeight="1"/>
    <row r="34931" ht="25" customHeight="1"/>
    <row r="34932" ht="25" customHeight="1"/>
    <row r="34933" ht="25" customHeight="1"/>
    <row r="34934" ht="25" customHeight="1"/>
    <row r="34935" ht="25" customHeight="1"/>
    <row r="34936" ht="25" customHeight="1"/>
    <row r="34937" ht="25" customHeight="1"/>
    <row r="34938" ht="25" customHeight="1"/>
    <row r="34939" ht="25" customHeight="1"/>
    <row r="34940" ht="25" customHeight="1"/>
    <row r="34941" ht="25" customHeight="1"/>
    <row r="34942" ht="25" customHeight="1"/>
    <row r="34943" ht="25" customHeight="1"/>
    <row r="34944" ht="25" customHeight="1"/>
    <row r="34945" ht="25" customHeight="1"/>
    <row r="34946" ht="25" customHeight="1"/>
    <row r="34947" ht="25" customHeight="1"/>
    <row r="34948" ht="25" customHeight="1"/>
    <row r="34949" ht="25" customHeight="1"/>
    <row r="34950" ht="25" customHeight="1"/>
    <row r="34951" ht="25" customHeight="1"/>
    <row r="34952" ht="25" customHeight="1"/>
    <row r="34953" ht="25" customHeight="1"/>
    <row r="34954" ht="25" customHeight="1"/>
    <row r="34955" ht="25" customHeight="1"/>
    <row r="34956" ht="25" customHeight="1"/>
    <row r="34957" ht="25" customHeight="1"/>
    <row r="34958" ht="25" customHeight="1"/>
    <row r="34959" ht="25" customHeight="1"/>
    <row r="34960" ht="25" customHeight="1"/>
    <row r="34961" ht="25" customHeight="1"/>
    <row r="34962" ht="25" customHeight="1"/>
    <row r="34963" ht="25" customHeight="1"/>
    <row r="34964" ht="25" customHeight="1"/>
    <row r="34965" ht="25" customHeight="1"/>
    <row r="34966" ht="25" customHeight="1"/>
    <row r="34967" ht="25" customHeight="1"/>
    <row r="34968" ht="25" customHeight="1"/>
    <row r="34969" ht="25" customHeight="1"/>
    <row r="34970" ht="25" customHeight="1"/>
    <row r="34971" ht="25" customHeight="1"/>
    <row r="34972" ht="25" customHeight="1"/>
    <row r="34973" ht="25" customHeight="1"/>
    <row r="34974" ht="25" customHeight="1"/>
    <row r="34975" ht="25" customHeight="1"/>
    <row r="34976" ht="25" customHeight="1"/>
    <row r="34977" ht="25" customHeight="1"/>
    <row r="34978" ht="25" customHeight="1"/>
    <row r="34979" ht="25" customHeight="1"/>
    <row r="34980" ht="25" customHeight="1"/>
    <row r="34981" ht="25" customHeight="1"/>
    <row r="34982" ht="25" customHeight="1"/>
    <row r="34983" ht="25" customHeight="1"/>
    <row r="34984" ht="25" customHeight="1"/>
    <row r="34985" ht="25" customHeight="1"/>
    <row r="34986" ht="25" customHeight="1"/>
    <row r="34987" ht="25" customHeight="1"/>
    <row r="34988" ht="25" customHeight="1"/>
    <row r="34989" ht="25" customHeight="1"/>
    <row r="34990" ht="25" customHeight="1"/>
    <row r="34991" ht="25" customHeight="1"/>
    <row r="34992" ht="25" customHeight="1"/>
    <row r="34993" ht="25" customHeight="1"/>
    <row r="34994" ht="25" customHeight="1"/>
    <row r="34995" ht="25" customHeight="1"/>
    <row r="34996" ht="25" customHeight="1"/>
    <row r="34997" ht="25" customHeight="1"/>
    <row r="34998" ht="25" customHeight="1"/>
    <row r="34999" ht="25" customHeight="1"/>
    <row r="35000" ht="25" customHeight="1"/>
    <row r="35001" ht="25" customHeight="1"/>
    <row r="35002" ht="25" customHeight="1"/>
    <row r="35003" ht="25" customHeight="1"/>
    <row r="35004" ht="25" customHeight="1"/>
    <row r="35005" ht="25" customHeight="1"/>
    <row r="35006" ht="25" customHeight="1"/>
    <row r="35007" ht="25" customHeight="1"/>
    <row r="35008" ht="25" customHeight="1"/>
    <row r="35009" ht="25" customHeight="1"/>
    <row r="35010" ht="25" customHeight="1"/>
    <row r="35011" ht="25" customHeight="1"/>
    <row r="35012" ht="25" customHeight="1"/>
    <row r="35013" ht="25" customHeight="1"/>
    <row r="35014" ht="25" customHeight="1"/>
    <row r="35015" ht="25" customHeight="1"/>
    <row r="35016" ht="25" customHeight="1"/>
    <row r="35017" ht="25" customHeight="1"/>
    <row r="35018" ht="25" customHeight="1"/>
    <row r="35019" ht="25" customHeight="1"/>
    <row r="35020" ht="25" customHeight="1"/>
    <row r="35021" ht="25" customHeight="1"/>
    <row r="35022" ht="25" customHeight="1"/>
    <row r="35023" ht="25" customHeight="1"/>
    <row r="35024" ht="25" customHeight="1"/>
    <row r="35025" ht="25" customHeight="1"/>
    <row r="35026" ht="25" customHeight="1"/>
    <row r="35027" ht="25" customHeight="1"/>
    <row r="35028" ht="25" customHeight="1"/>
    <row r="35029" ht="25" customHeight="1"/>
    <row r="35030" ht="25" customHeight="1"/>
    <row r="35031" ht="25" customHeight="1"/>
    <row r="35032" ht="25" customHeight="1"/>
    <row r="35033" ht="25" customHeight="1"/>
    <row r="35034" ht="25" customHeight="1"/>
    <row r="35035" ht="25" customHeight="1"/>
    <row r="35036" ht="25" customHeight="1"/>
    <row r="35037" ht="25" customHeight="1"/>
    <row r="35038" ht="25" customHeight="1"/>
    <row r="35039" ht="25" customHeight="1"/>
    <row r="35040" ht="25" customHeight="1"/>
    <row r="35041" ht="25" customHeight="1"/>
    <row r="35042" ht="25" customHeight="1"/>
    <row r="35043" ht="25" customHeight="1"/>
    <row r="35044" ht="25" customHeight="1"/>
    <row r="35045" ht="25" customHeight="1"/>
    <row r="35046" ht="25" customHeight="1"/>
    <row r="35047" ht="25" customHeight="1"/>
    <row r="35048" ht="25" customHeight="1"/>
    <row r="35049" ht="25" customHeight="1"/>
    <row r="35050" ht="25" customHeight="1"/>
    <row r="35051" ht="25" customHeight="1"/>
    <row r="35052" ht="25" customHeight="1"/>
    <row r="35053" ht="25" customHeight="1"/>
    <row r="35054" ht="25" customHeight="1"/>
    <row r="35055" ht="25" customHeight="1"/>
    <row r="35056" ht="25" customHeight="1"/>
    <row r="35057" ht="25" customHeight="1"/>
    <row r="35058" ht="25" customHeight="1"/>
    <row r="35059" ht="25" customHeight="1"/>
    <row r="35060" ht="25" customHeight="1"/>
    <row r="35061" ht="25" customHeight="1"/>
    <row r="35062" ht="25" customHeight="1"/>
    <row r="35063" ht="25" customHeight="1"/>
    <row r="35064" ht="25" customHeight="1"/>
    <row r="35065" ht="25" customHeight="1"/>
    <row r="35066" ht="25" customHeight="1"/>
    <row r="35067" ht="25" customHeight="1"/>
    <row r="35068" ht="25" customHeight="1"/>
    <row r="35069" ht="25" customHeight="1"/>
    <row r="35070" ht="25" customHeight="1"/>
    <row r="35071" ht="25" customHeight="1"/>
    <row r="35072" ht="25" customHeight="1"/>
    <row r="35073" ht="25" customHeight="1"/>
    <row r="35074" ht="25" customHeight="1"/>
    <row r="35075" ht="25" customHeight="1"/>
    <row r="35076" ht="25" customHeight="1"/>
    <row r="35077" ht="25" customHeight="1"/>
    <row r="35078" ht="25" customHeight="1"/>
    <row r="35079" ht="25" customHeight="1"/>
    <row r="35080" ht="25" customHeight="1"/>
    <row r="35081" ht="25" customHeight="1"/>
    <row r="35082" ht="25" customHeight="1"/>
    <row r="35083" ht="25" customHeight="1"/>
    <row r="35084" ht="25" customHeight="1"/>
    <row r="35085" ht="25" customHeight="1"/>
    <row r="35086" ht="25" customHeight="1"/>
    <row r="35087" ht="25" customHeight="1"/>
    <row r="35088" ht="25" customHeight="1"/>
    <row r="35089" ht="25" customHeight="1"/>
    <row r="35090" ht="25" customHeight="1"/>
    <row r="35091" ht="25" customHeight="1"/>
    <row r="35092" ht="25" customHeight="1"/>
    <row r="35093" ht="25" customHeight="1"/>
    <row r="35094" ht="25" customHeight="1"/>
    <row r="35095" ht="25" customHeight="1"/>
    <row r="35096" ht="25" customHeight="1"/>
    <row r="35097" ht="25" customHeight="1"/>
    <row r="35098" ht="25" customHeight="1"/>
    <row r="35099" ht="25" customHeight="1"/>
    <row r="35100" ht="25" customHeight="1"/>
    <row r="35101" ht="25" customHeight="1"/>
    <row r="35102" ht="25" customHeight="1"/>
    <row r="35103" ht="25" customHeight="1"/>
    <row r="35104" ht="25" customHeight="1"/>
    <row r="35105" ht="25" customHeight="1"/>
    <row r="35106" ht="25" customHeight="1"/>
    <row r="35107" ht="25" customHeight="1"/>
    <row r="35108" ht="25" customHeight="1"/>
    <row r="35109" ht="25" customHeight="1"/>
    <row r="35110" ht="25" customHeight="1"/>
    <row r="35111" ht="25" customHeight="1"/>
    <row r="35112" ht="25" customHeight="1"/>
    <row r="35113" ht="25" customHeight="1"/>
    <row r="35114" ht="25" customHeight="1"/>
    <row r="35115" ht="25" customHeight="1"/>
    <row r="35116" ht="25" customHeight="1"/>
    <row r="35117" ht="25" customHeight="1"/>
    <row r="35118" ht="25" customHeight="1"/>
    <row r="35119" ht="25" customHeight="1"/>
    <row r="35120" ht="25" customHeight="1"/>
    <row r="35121" ht="25" customHeight="1"/>
    <row r="35122" ht="25" customHeight="1"/>
    <row r="35123" ht="25" customHeight="1"/>
    <row r="35124" ht="25" customHeight="1"/>
    <row r="35125" ht="25" customHeight="1"/>
    <row r="35126" ht="25" customHeight="1"/>
    <row r="35127" ht="25" customHeight="1"/>
    <row r="35128" ht="25" customHeight="1"/>
    <row r="35129" ht="25" customHeight="1"/>
    <row r="35130" ht="25" customHeight="1"/>
    <row r="35131" ht="25" customHeight="1"/>
    <row r="35132" ht="25" customHeight="1"/>
    <row r="35133" ht="25" customHeight="1"/>
    <row r="35134" ht="25" customHeight="1"/>
    <row r="35135" ht="25" customHeight="1"/>
    <row r="35136" ht="25" customHeight="1"/>
    <row r="35137" ht="25" customHeight="1"/>
    <row r="35138" ht="25" customHeight="1"/>
    <row r="35139" ht="25" customHeight="1"/>
    <row r="35140" ht="25" customHeight="1"/>
    <row r="35141" ht="25" customHeight="1"/>
    <row r="35142" ht="25" customHeight="1"/>
    <row r="35143" ht="25" customHeight="1"/>
    <row r="35144" ht="25" customHeight="1"/>
    <row r="35145" ht="25" customHeight="1"/>
    <row r="35146" ht="25" customHeight="1"/>
    <row r="35147" ht="25" customHeight="1"/>
    <row r="35148" ht="25" customHeight="1"/>
    <row r="35149" ht="25" customHeight="1"/>
    <row r="35150" ht="25" customHeight="1"/>
    <row r="35151" ht="25" customHeight="1"/>
    <row r="35152" ht="25" customHeight="1"/>
    <row r="35153" ht="25" customHeight="1"/>
    <row r="35154" ht="25" customHeight="1"/>
    <row r="35155" ht="25" customHeight="1"/>
    <row r="35156" ht="25" customHeight="1"/>
    <row r="35157" ht="25" customHeight="1"/>
    <row r="35158" ht="25" customHeight="1"/>
    <row r="35159" ht="25" customHeight="1"/>
    <row r="35160" ht="25" customHeight="1"/>
    <row r="35161" ht="25" customHeight="1"/>
    <row r="35162" ht="25" customHeight="1"/>
    <row r="35163" ht="25" customHeight="1"/>
    <row r="35164" ht="25" customHeight="1"/>
    <row r="35165" ht="25" customHeight="1"/>
    <row r="35166" ht="25" customHeight="1"/>
    <row r="35167" ht="25" customHeight="1"/>
    <row r="35168" ht="25" customHeight="1"/>
    <row r="35169" ht="25" customHeight="1"/>
    <row r="35170" ht="25" customHeight="1"/>
    <row r="35171" ht="25" customHeight="1"/>
    <row r="35172" ht="25" customHeight="1"/>
    <row r="35173" ht="25" customHeight="1"/>
    <row r="35174" ht="25" customHeight="1"/>
    <row r="35175" ht="25" customHeight="1"/>
    <row r="35176" ht="25" customHeight="1"/>
    <row r="35177" ht="25" customHeight="1"/>
    <row r="35178" ht="25" customHeight="1"/>
    <row r="35179" ht="25" customHeight="1"/>
    <row r="35180" ht="25" customHeight="1"/>
    <row r="35181" ht="25" customHeight="1"/>
    <row r="35182" ht="25" customHeight="1"/>
    <row r="35183" ht="25" customHeight="1"/>
    <row r="35184" ht="25" customHeight="1"/>
    <row r="35185" ht="25" customHeight="1"/>
    <row r="35186" ht="25" customHeight="1"/>
    <row r="35187" ht="25" customHeight="1"/>
    <row r="35188" ht="25" customHeight="1"/>
    <row r="35189" ht="25" customHeight="1"/>
    <row r="35190" ht="25" customHeight="1"/>
    <row r="35191" ht="25" customHeight="1"/>
    <row r="35192" ht="25" customHeight="1"/>
    <row r="35193" ht="25" customHeight="1"/>
    <row r="35194" ht="25" customHeight="1"/>
    <row r="35195" ht="25" customHeight="1"/>
    <row r="35196" ht="25" customHeight="1"/>
    <row r="35197" ht="25" customHeight="1"/>
    <row r="35198" ht="25" customHeight="1"/>
    <row r="35199" ht="25" customHeight="1"/>
    <row r="35200" ht="25" customHeight="1"/>
    <row r="35201" ht="25" customHeight="1"/>
    <row r="35202" ht="25" customHeight="1"/>
    <row r="35203" ht="25" customHeight="1"/>
    <row r="35204" ht="25" customHeight="1"/>
    <row r="35205" ht="25" customHeight="1"/>
    <row r="35206" ht="25" customHeight="1"/>
    <row r="35207" ht="25" customHeight="1"/>
    <row r="35208" ht="25" customHeight="1"/>
    <row r="35209" ht="25" customHeight="1"/>
    <row r="35210" ht="25" customHeight="1"/>
    <row r="35211" ht="25" customHeight="1"/>
    <row r="35212" ht="25" customHeight="1"/>
    <row r="35213" ht="25" customHeight="1"/>
    <row r="35214" ht="25" customHeight="1"/>
    <row r="35215" ht="25" customHeight="1"/>
    <row r="35216" ht="25" customHeight="1"/>
    <row r="35217" ht="25" customHeight="1"/>
    <row r="35218" ht="25" customHeight="1"/>
    <row r="35219" ht="25" customHeight="1"/>
    <row r="35220" ht="25" customHeight="1"/>
    <row r="35221" ht="25" customHeight="1"/>
    <row r="35222" ht="25" customHeight="1"/>
    <row r="35223" ht="25" customHeight="1"/>
    <row r="35224" ht="25" customHeight="1"/>
    <row r="35225" ht="25" customHeight="1"/>
    <row r="35226" ht="25" customHeight="1"/>
    <row r="35227" ht="25" customHeight="1"/>
    <row r="35228" ht="25" customHeight="1"/>
    <row r="35229" ht="25" customHeight="1"/>
    <row r="35230" ht="25" customHeight="1"/>
    <row r="35231" ht="25" customHeight="1"/>
    <row r="35232" ht="25" customHeight="1"/>
    <row r="35233" ht="25" customHeight="1"/>
    <row r="35234" ht="25" customHeight="1"/>
    <row r="35235" ht="25" customHeight="1"/>
    <row r="35236" ht="25" customHeight="1"/>
    <row r="35237" ht="25" customHeight="1"/>
    <row r="35238" ht="25" customHeight="1"/>
    <row r="35239" ht="25" customHeight="1"/>
    <row r="35240" ht="25" customHeight="1"/>
    <row r="35241" ht="25" customHeight="1"/>
    <row r="35242" ht="25" customHeight="1"/>
    <row r="35243" ht="25" customHeight="1"/>
    <row r="35244" ht="25" customHeight="1"/>
    <row r="35245" ht="25" customHeight="1"/>
    <row r="35246" ht="25" customHeight="1"/>
    <row r="35247" ht="25" customHeight="1"/>
    <row r="35248" ht="25" customHeight="1"/>
    <row r="35249" ht="25" customHeight="1"/>
    <row r="35250" ht="25" customHeight="1"/>
    <row r="35251" ht="25" customHeight="1"/>
    <row r="35252" ht="25" customHeight="1"/>
    <row r="35253" ht="25" customHeight="1"/>
    <row r="35254" ht="25" customHeight="1"/>
    <row r="35255" ht="25" customHeight="1"/>
    <row r="35256" ht="25" customHeight="1"/>
    <row r="35257" ht="25" customHeight="1"/>
    <row r="35258" ht="25" customHeight="1"/>
    <row r="35259" ht="25" customHeight="1"/>
    <row r="35260" ht="25" customHeight="1"/>
    <row r="35261" ht="25" customHeight="1"/>
    <row r="35262" ht="25" customHeight="1"/>
    <row r="35263" ht="25" customHeight="1"/>
    <row r="35264" ht="25" customHeight="1"/>
    <row r="35265" ht="25" customHeight="1"/>
    <row r="35266" ht="25" customHeight="1"/>
    <row r="35267" ht="25" customHeight="1"/>
    <row r="35268" ht="25" customHeight="1"/>
    <row r="35269" ht="25" customHeight="1"/>
    <row r="35270" ht="25" customHeight="1"/>
    <row r="35271" ht="25" customHeight="1"/>
    <row r="35272" ht="25" customHeight="1"/>
    <row r="35273" ht="25" customHeight="1"/>
    <row r="35274" ht="25" customHeight="1"/>
    <row r="35275" ht="25" customHeight="1"/>
    <row r="35276" ht="25" customHeight="1"/>
    <row r="35277" ht="25" customHeight="1"/>
    <row r="35278" ht="25" customHeight="1"/>
    <row r="35279" ht="25" customHeight="1"/>
    <row r="35280" ht="25" customHeight="1"/>
    <row r="35281" ht="25" customHeight="1"/>
    <row r="35282" ht="25" customHeight="1"/>
    <row r="35283" ht="25" customHeight="1"/>
    <row r="35284" ht="25" customHeight="1"/>
    <row r="35285" ht="25" customHeight="1"/>
    <row r="35286" ht="25" customHeight="1"/>
    <row r="35287" ht="25" customHeight="1"/>
    <row r="35288" ht="25" customHeight="1"/>
    <row r="35289" ht="25" customHeight="1"/>
    <row r="35290" ht="25" customHeight="1"/>
    <row r="35291" ht="25" customHeight="1"/>
    <row r="35292" ht="25" customHeight="1"/>
    <row r="35293" ht="25" customHeight="1"/>
    <row r="35294" ht="25" customHeight="1"/>
    <row r="35295" ht="25" customHeight="1"/>
    <row r="35296" ht="25" customHeight="1"/>
    <row r="35297" ht="25" customHeight="1"/>
    <row r="35298" ht="25" customHeight="1"/>
    <row r="35299" ht="25" customHeight="1"/>
    <row r="35300" ht="25" customHeight="1"/>
    <row r="35301" ht="25" customHeight="1"/>
    <row r="35302" ht="25" customHeight="1"/>
    <row r="35303" ht="25" customHeight="1"/>
    <row r="35304" ht="25" customHeight="1"/>
    <row r="35305" ht="25" customHeight="1"/>
    <row r="35306" ht="25" customHeight="1"/>
    <row r="35307" ht="25" customHeight="1"/>
    <row r="35308" ht="25" customHeight="1"/>
    <row r="35309" ht="25" customHeight="1"/>
    <row r="35310" ht="25" customHeight="1"/>
    <row r="35311" ht="25" customHeight="1"/>
    <row r="35312" ht="25" customHeight="1"/>
    <row r="35313" ht="25" customHeight="1"/>
    <row r="35314" ht="25" customHeight="1"/>
    <row r="35315" ht="25" customHeight="1"/>
    <row r="35316" ht="25" customHeight="1"/>
    <row r="35317" ht="25" customHeight="1"/>
    <row r="35318" ht="25" customHeight="1"/>
    <row r="35319" ht="25" customHeight="1"/>
    <row r="35320" ht="25" customHeight="1"/>
    <row r="35321" ht="25" customHeight="1"/>
    <row r="35322" ht="25" customHeight="1"/>
    <row r="35323" ht="25" customHeight="1"/>
    <row r="35324" ht="25" customHeight="1"/>
    <row r="35325" ht="25" customHeight="1"/>
    <row r="35326" ht="25" customHeight="1"/>
    <row r="35327" ht="25" customHeight="1"/>
    <row r="35328" ht="25" customHeight="1"/>
    <row r="35329" ht="25" customHeight="1"/>
    <row r="35330" ht="25" customHeight="1"/>
    <row r="35331" ht="25" customHeight="1"/>
    <row r="35332" ht="25" customHeight="1"/>
    <row r="35333" ht="25" customHeight="1"/>
    <row r="35334" ht="25" customHeight="1"/>
    <row r="35335" ht="25" customHeight="1"/>
    <row r="35336" ht="25" customHeight="1"/>
    <row r="35337" ht="25" customHeight="1"/>
    <row r="35338" ht="25" customHeight="1"/>
    <row r="35339" ht="25" customHeight="1"/>
    <row r="35340" ht="25" customHeight="1"/>
    <row r="35341" ht="25" customHeight="1"/>
    <row r="35342" ht="25" customHeight="1"/>
    <row r="35343" ht="25" customHeight="1"/>
    <row r="35344" ht="25" customHeight="1"/>
    <row r="35345" ht="25" customHeight="1"/>
    <row r="35346" ht="25" customHeight="1"/>
    <row r="35347" ht="25" customHeight="1"/>
    <row r="35348" ht="25" customHeight="1"/>
    <row r="35349" ht="25" customHeight="1"/>
    <row r="35350" ht="25" customHeight="1"/>
    <row r="35351" ht="25" customHeight="1"/>
    <row r="35352" ht="25" customHeight="1"/>
    <row r="35353" ht="25" customHeight="1"/>
    <row r="35354" ht="25" customHeight="1"/>
    <row r="35355" ht="25" customHeight="1"/>
    <row r="35356" ht="25" customHeight="1"/>
    <row r="35357" ht="25" customHeight="1"/>
    <row r="35358" ht="25" customHeight="1"/>
    <row r="35359" ht="25" customHeight="1"/>
    <row r="35360" ht="25" customHeight="1"/>
    <row r="35361" ht="25" customHeight="1"/>
    <row r="35362" ht="25" customHeight="1"/>
    <row r="35363" ht="25" customHeight="1"/>
    <row r="35364" ht="25" customHeight="1"/>
    <row r="35365" ht="25" customHeight="1"/>
    <row r="35366" ht="25" customHeight="1"/>
    <row r="35367" ht="25" customHeight="1"/>
    <row r="35368" ht="25" customHeight="1"/>
    <row r="35369" ht="25" customHeight="1"/>
    <row r="35370" ht="25" customHeight="1"/>
    <row r="35371" ht="25" customHeight="1"/>
    <row r="35372" ht="25" customHeight="1"/>
    <row r="35373" ht="25" customHeight="1"/>
    <row r="35374" ht="25" customHeight="1"/>
    <row r="35375" ht="25" customHeight="1"/>
    <row r="35376" ht="25" customHeight="1"/>
    <row r="35377" ht="25" customHeight="1"/>
    <row r="35378" ht="25" customHeight="1"/>
    <row r="35379" ht="25" customHeight="1"/>
    <row r="35380" ht="25" customHeight="1"/>
    <row r="35381" ht="25" customHeight="1"/>
    <row r="35382" ht="25" customHeight="1"/>
    <row r="35383" ht="25" customHeight="1"/>
    <row r="35384" ht="25" customHeight="1"/>
    <row r="35385" ht="25" customHeight="1"/>
    <row r="35386" ht="25" customHeight="1"/>
    <row r="35387" ht="25" customHeight="1"/>
    <row r="35388" ht="25" customHeight="1"/>
    <row r="35389" ht="25" customHeight="1"/>
    <row r="35390" ht="25" customHeight="1"/>
    <row r="35391" ht="25" customHeight="1"/>
    <row r="35392" ht="25" customHeight="1"/>
    <row r="35393" ht="25" customHeight="1"/>
    <row r="35394" ht="25" customHeight="1"/>
    <row r="35395" ht="25" customHeight="1"/>
    <row r="35396" ht="25" customHeight="1"/>
    <row r="35397" ht="25" customHeight="1"/>
    <row r="35398" ht="25" customHeight="1"/>
    <row r="35399" ht="25" customHeight="1"/>
    <row r="35400" ht="25" customHeight="1"/>
    <row r="35401" ht="25" customHeight="1"/>
    <row r="35402" ht="25" customHeight="1"/>
    <row r="35403" ht="25" customHeight="1"/>
    <row r="35404" ht="25" customHeight="1"/>
    <row r="35405" ht="25" customHeight="1"/>
    <row r="35406" ht="25" customHeight="1"/>
    <row r="35407" ht="25" customHeight="1"/>
    <row r="35408" ht="25" customHeight="1"/>
    <row r="35409" ht="25" customHeight="1"/>
    <row r="35410" ht="25" customHeight="1"/>
    <row r="35411" ht="25" customHeight="1"/>
    <row r="35412" ht="25" customHeight="1"/>
    <row r="35413" ht="25" customHeight="1"/>
    <row r="35414" ht="25" customHeight="1"/>
    <row r="35415" ht="25" customHeight="1"/>
    <row r="35416" ht="25" customHeight="1"/>
    <row r="35417" ht="25" customHeight="1"/>
    <row r="35418" ht="25" customHeight="1"/>
    <row r="35419" ht="25" customHeight="1"/>
    <row r="35420" ht="25" customHeight="1"/>
    <row r="35421" ht="25" customHeight="1"/>
    <row r="35422" ht="25" customHeight="1"/>
    <row r="35423" ht="25" customHeight="1"/>
    <row r="35424" ht="25" customHeight="1"/>
    <row r="35425" ht="25" customHeight="1"/>
    <row r="35426" ht="25" customHeight="1"/>
    <row r="35427" ht="25" customHeight="1"/>
    <row r="35428" ht="25" customHeight="1"/>
    <row r="35429" ht="25" customHeight="1"/>
    <row r="35430" ht="25" customHeight="1"/>
    <row r="35431" ht="25" customHeight="1"/>
    <row r="35432" ht="25" customHeight="1"/>
    <row r="35433" ht="25" customHeight="1"/>
    <row r="35434" ht="25" customHeight="1"/>
    <row r="35435" ht="25" customHeight="1"/>
    <row r="35436" ht="25" customHeight="1"/>
    <row r="35437" ht="25" customHeight="1"/>
    <row r="35438" ht="25" customHeight="1"/>
    <row r="35439" ht="25" customHeight="1"/>
    <row r="35440" ht="25" customHeight="1"/>
    <row r="35441" ht="25" customHeight="1"/>
    <row r="35442" ht="25" customHeight="1"/>
    <row r="35443" ht="25" customHeight="1"/>
    <row r="35444" ht="25" customHeight="1"/>
    <row r="35445" ht="25" customHeight="1"/>
    <row r="35446" ht="25" customHeight="1"/>
    <row r="35447" ht="25" customHeight="1"/>
    <row r="35448" ht="25" customHeight="1"/>
    <row r="35449" ht="25" customHeight="1"/>
    <row r="35450" ht="25" customHeight="1"/>
    <row r="35451" ht="25" customHeight="1"/>
    <row r="35452" ht="25" customHeight="1"/>
    <row r="35453" ht="25" customHeight="1"/>
    <row r="35454" ht="25" customHeight="1"/>
    <row r="35455" ht="25" customHeight="1"/>
    <row r="35456" ht="25" customHeight="1"/>
    <row r="35457" ht="25" customHeight="1"/>
    <row r="35458" ht="25" customHeight="1"/>
    <row r="35459" ht="25" customHeight="1"/>
    <row r="35460" ht="25" customHeight="1"/>
    <row r="35461" ht="25" customHeight="1"/>
    <row r="35462" ht="25" customHeight="1"/>
    <row r="35463" ht="25" customHeight="1"/>
    <row r="35464" ht="25" customHeight="1"/>
    <row r="35465" ht="25" customHeight="1"/>
    <row r="35466" ht="25" customHeight="1"/>
    <row r="35467" ht="25" customHeight="1"/>
    <row r="35468" ht="25" customHeight="1"/>
    <row r="35469" ht="25" customHeight="1"/>
    <row r="35470" ht="25" customHeight="1"/>
    <row r="35471" ht="25" customHeight="1"/>
    <row r="35472" ht="25" customHeight="1"/>
    <row r="35473" ht="25" customHeight="1"/>
    <row r="35474" ht="25" customHeight="1"/>
    <row r="35475" ht="25" customHeight="1"/>
    <row r="35476" ht="25" customHeight="1"/>
    <row r="35477" ht="25" customHeight="1"/>
    <row r="35478" ht="25" customHeight="1"/>
    <row r="35479" ht="25" customHeight="1"/>
    <row r="35480" ht="25" customHeight="1"/>
    <row r="35481" ht="25" customHeight="1"/>
    <row r="35482" ht="25" customHeight="1"/>
    <row r="35483" ht="25" customHeight="1"/>
    <row r="35484" ht="25" customHeight="1"/>
    <row r="35485" ht="25" customHeight="1"/>
    <row r="35486" ht="25" customHeight="1"/>
    <row r="35487" ht="25" customHeight="1"/>
    <row r="35488" ht="25" customHeight="1"/>
    <row r="35489" ht="25" customHeight="1"/>
    <row r="35490" ht="25" customHeight="1"/>
    <row r="35491" ht="25" customHeight="1"/>
    <row r="35492" ht="25" customHeight="1"/>
    <row r="35493" ht="25" customHeight="1"/>
    <row r="35494" ht="25" customHeight="1"/>
    <row r="35495" ht="25" customHeight="1"/>
    <row r="35496" ht="25" customHeight="1"/>
    <row r="35497" ht="25" customHeight="1"/>
    <row r="35498" ht="25" customHeight="1"/>
    <row r="35499" ht="25" customHeight="1"/>
    <row r="35500" ht="25" customHeight="1"/>
    <row r="35501" ht="25" customHeight="1"/>
    <row r="35502" ht="25" customHeight="1"/>
    <row r="35503" ht="25" customHeight="1"/>
    <row r="35504" ht="25" customHeight="1"/>
    <row r="35505" ht="25" customHeight="1"/>
    <row r="35506" ht="25" customHeight="1"/>
    <row r="35507" ht="25" customHeight="1"/>
    <row r="35508" ht="25" customHeight="1"/>
    <row r="35509" ht="25" customHeight="1"/>
    <row r="35510" ht="25" customHeight="1"/>
    <row r="35511" ht="25" customHeight="1"/>
    <row r="35512" ht="25" customHeight="1"/>
    <row r="35513" ht="25" customHeight="1"/>
    <row r="35514" ht="25" customHeight="1"/>
    <row r="35515" ht="25" customHeight="1"/>
    <row r="35516" ht="25" customHeight="1"/>
    <row r="35517" ht="25" customHeight="1"/>
    <row r="35518" ht="25" customHeight="1"/>
    <row r="35519" ht="25" customHeight="1"/>
    <row r="35520" ht="25" customHeight="1"/>
    <row r="35521" ht="25" customHeight="1"/>
    <row r="35522" ht="25" customHeight="1"/>
    <row r="35523" ht="25" customHeight="1"/>
    <row r="35524" ht="25" customHeight="1"/>
    <row r="35525" ht="25" customHeight="1"/>
    <row r="35526" ht="25" customHeight="1"/>
    <row r="35527" ht="25" customHeight="1"/>
    <row r="35528" ht="25" customHeight="1"/>
    <row r="35529" ht="25" customHeight="1"/>
    <row r="35530" ht="25" customHeight="1"/>
    <row r="35531" ht="25" customHeight="1"/>
    <row r="35532" ht="25" customHeight="1"/>
    <row r="35533" ht="25" customHeight="1"/>
    <row r="35534" ht="25" customHeight="1"/>
    <row r="35535" ht="25" customHeight="1"/>
    <row r="35536" ht="25" customHeight="1"/>
    <row r="35537" ht="25" customHeight="1"/>
    <row r="35538" ht="25" customHeight="1"/>
    <row r="35539" ht="25" customHeight="1"/>
    <row r="35540" ht="25" customHeight="1"/>
    <row r="35541" ht="25" customHeight="1"/>
    <row r="35542" ht="25" customHeight="1"/>
    <row r="35543" ht="25" customHeight="1"/>
    <row r="35544" ht="25" customHeight="1"/>
    <row r="35545" ht="25" customHeight="1"/>
    <row r="35546" ht="25" customHeight="1"/>
    <row r="35547" ht="25" customHeight="1"/>
    <row r="35548" ht="25" customHeight="1"/>
    <row r="35549" ht="25" customHeight="1"/>
    <row r="35550" ht="25" customHeight="1"/>
    <row r="35551" ht="25" customHeight="1"/>
    <row r="35552" ht="25" customHeight="1"/>
    <row r="35553" ht="25" customHeight="1"/>
    <row r="35554" ht="25" customHeight="1"/>
    <row r="35555" ht="25" customHeight="1"/>
    <row r="35556" ht="25" customHeight="1"/>
    <row r="35557" ht="25" customHeight="1"/>
    <row r="35558" ht="25" customHeight="1"/>
    <row r="35559" ht="25" customHeight="1"/>
    <row r="35560" ht="25" customHeight="1"/>
    <row r="35561" ht="25" customHeight="1"/>
    <row r="35562" ht="25" customHeight="1"/>
    <row r="35563" ht="25" customHeight="1"/>
    <row r="35564" ht="25" customHeight="1"/>
    <row r="35565" ht="25" customHeight="1"/>
    <row r="35566" ht="25" customHeight="1"/>
    <row r="35567" ht="25" customHeight="1"/>
    <row r="35568" ht="25" customHeight="1"/>
    <row r="35569" ht="25" customHeight="1"/>
    <row r="35570" ht="25" customHeight="1"/>
    <row r="35571" ht="25" customHeight="1"/>
    <row r="35572" ht="25" customHeight="1"/>
    <row r="35573" ht="25" customHeight="1"/>
    <row r="35574" ht="25" customHeight="1"/>
    <row r="35575" ht="25" customHeight="1"/>
    <row r="35576" ht="25" customHeight="1"/>
    <row r="35577" ht="25" customHeight="1"/>
    <row r="35578" ht="25" customHeight="1"/>
    <row r="35579" ht="25" customHeight="1"/>
    <row r="35580" ht="25" customHeight="1"/>
    <row r="35581" ht="25" customHeight="1"/>
    <row r="35582" ht="25" customHeight="1"/>
    <row r="35583" ht="25" customHeight="1"/>
    <row r="35584" ht="25" customHeight="1"/>
    <row r="35585" ht="25" customHeight="1"/>
    <row r="35586" ht="25" customHeight="1"/>
    <row r="35587" ht="25" customHeight="1"/>
    <row r="35588" ht="25" customHeight="1"/>
    <row r="35589" ht="25" customHeight="1"/>
    <row r="35590" ht="25" customHeight="1"/>
    <row r="35591" ht="25" customHeight="1"/>
    <row r="35592" ht="25" customHeight="1"/>
    <row r="35593" ht="25" customHeight="1"/>
    <row r="35594" ht="25" customHeight="1"/>
    <row r="35595" ht="25" customHeight="1"/>
    <row r="35596" ht="25" customHeight="1"/>
    <row r="35597" ht="25" customHeight="1"/>
    <row r="35598" ht="25" customHeight="1"/>
    <row r="35599" ht="25" customHeight="1"/>
    <row r="35600" ht="25" customHeight="1"/>
    <row r="35601" ht="25" customHeight="1"/>
    <row r="35602" ht="25" customHeight="1"/>
    <row r="35603" ht="25" customHeight="1"/>
    <row r="35604" ht="25" customHeight="1"/>
    <row r="35605" ht="25" customHeight="1"/>
    <row r="35606" ht="25" customHeight="1"/>
    <row r="35607" ht="25" customHeight="1"/>
    <row r="35608" ht="25" customHeight="1"/>
    <row r="35609" ht="25" customHeight="1"/>
    <row r="35610" ht="25" customHeight="1"/>
    <row r="35611" ht="25" customHeight="1"/>
    <row r="35612" ht="25" customHeight="1"/>
    <row r="35613" ht="25" customHeight="1"/>
    <row r="35614" ht="25" customHeight="1"/>
    <row r="35615" ht="25" customHeight="1"/>
    <row r="35616" ht="25" customHeight="1"/>
    <row r="35617" ht="25" customHeight="1"/>
    <row r="35618" ht="25" customHeight="1"/>
    <row r="35619" ht="25" customHeight="1"/>
    <row r="35620" ht="25" customHeight="1"/>
    <row r="35621" ht="25" customHeight="1"/>
    <row r="35622" ht="25" customHeight="1"/>
    <row r="35623" ht="25" customHeight="1"/>
    <row r="35624" ht="25" customHeight="1"/>
    <row r="35625" ht="25" customHeight="1"/>
    <row r="35626" ht="25" customHeight="1"/>
    <row r="35627" ht="25" customHeight="1"/>
    <row r="35628" ht="25" customHeight="1"/>
    <row r="35629" ht="25" customHeight="1"/>
    <row r="35630" ht="25" customHeight="1"/>
    <row r="35631" ht="25" customHeight="1"/>
    <row r="35632" ht="25" customHeight="1"/>
    <row r="35633" ht="25" customHeight="1"/>
    <row r="35634" ht="25" customHeight="1"/>
    <row r="35635" ht="25" customHeight="1"/>
    <row r="35636" ht="25" customHeight="1"/>
    <row r="35637" ht="25" customHeight="1"/>
    <row r="35638" ht="25" customHeight="1"/>
    <row r="35639" ht="25" customHeight="1"/>
    <row r="35640" ht="25" customHeight="1"/>
    <row r="35641" ht="25" customHeight="1"/>
    <row r="35642" ht="25" customHeight="1"/>
    <row r="35643" ht="25" customHeight="1"/>
    <row r="35644" ht="25" customHeight="1"/>
    <row r="35645" ht="25" customHeight="1"/>
    <row r="35646" ht="25" customHeight="1"/>
    <row r="35647" ht="25" customHeight="1"/>
    <row r="35648" ht="25" customHeight="1"/>
    <row r="35649" ht="25" customHeight="1"/>
    <row r="35650" ht="25" customHeight="1"/>
    <row r="35651" ht="25" customHeight="1"/>
    <row r="35652" ht="25" customHeight="1"/>
    <row r="35653" ht="25" customHeight="1"/>
    <row r="35654" ht="25" customHeight="1"/>
    <row r="35655" ht="25" customHeight="1"/>
    <row r="35656" ht="25" customHeight="1"/>
    <row r="35657" ht="25" customHeight="1"/>
    <row r="35658" ht="25" customHeight="1"/>
    <row r="35659" ht="25" customHeight="1"/>
    <row r="35660" ht="25" customHeight="1"/>
    <row r="35661" ht="25" customHeight="1"/>
    <row r="35662" ht="25" customHeight="1"/>
    <row r="35663" ht="25" customHeight="1"/>
    <row r="35664" ht="25" customHeight="1"/>
    <row r="35665" ht="25" customHeight="1"/>
    <row r="35666" ht="25" customHeight="1"/>
    <row r="35667" ht="25" customHeight="1"/>
    <row r="35668" ht="25" customHeight="1"/>
    <row r="35669" ht="25" customHeight="1"/>
    <row r="35670" ht="25" customHeight="1"/>
    <row r="35671" ht="25" customHeight="1"/>
    <row r="35672" ht="25" customHeight="1"/>
    <row r="35673" ht="25" customHeight="1"/>
    <row r="35674" ht="25" customHeight="1"/>
    <row r="35675" ht="25" customHeight="1"/>
    <row r="35676" ht="25" customHeight="1"/>
    <row r="35677" ht="25" customHeight="1"/>
    <row r="35678" ht="25" customHeight="1"/>
    <row r="35679" ht="25" customHeight="1"/>
    <row r="35680" ht="25" customHeight="1"/>
    <row r="35681" ht="25" customHeight="1"/>
    <row r="35682" ht="25" customHeight="1"/>
    <row r="35683" ht="25" customHeight="1"/>
    <row r="35684" ht="25" customHeight="1"/>
    <row r="35685" ht="25" customHeight="1"/>
    <row r="35686" ht="25" customHeight="1"/>
    <row r="35687" ht="25" customHeight="1"/>
    <row r="35688" ht="25" customHeight="1"/>
    <row r="35689" ht="25" customHeight="1"/>
    <row r="35690" ht="25" customHeight="1"/>
    <row r="35691" ht="25" customHeight="1"/>
    <row r="35692" ht="25" customHeight="1"/>
    <row r="35693" ht="25" customHeight="1"/>
    <row r="35694" ht="25" customHeight="1"/>
    <row r="35695" ht="25" customHeight="1"/>
    <row r="35696" ht="25" customHeight="1"/>
    <row r="35697" ht="25" customHeight="1"/>
    <row r="35698" ht="25" customHeight="1"/>
    <row r="35699" ht="25" customHeight="1"/>
    <row r="35700" ht="25" customHeight="1"/>
    <row r="35701" ht="25" customHeight="1"/>
    <row r="35702" ht="25" customHeight="1"/>
    <row r="35703" ht="25" customHeight="1"/>
    <row r="35704" ht="25" customHeight="1"/>
    <row r="35705" ht="25" customHeight="1"/>
    <row r="35706" ht="25" customHeight="1"/>
    <row r="35707" ht="25" customHeight="1"/>
    <row r="35708" ht="25" customHeight="1"/>
    <row r="35709" ht="25" customHeight="1"/>
    <row r="35710" ht="25" customHeight="1"/>
    <row r="35711" ht="25" customHeight="1"/>
    <row r="35712" ht="25" customHeight="1"/>
    <row r="35713" ht="25" customHeight="1"/>
    <row r="35714" ht="25" customHeight="1"/>
    <row r="35715" ht="25" customHeight="1"/>
    <row r="35716" ht="25" customHeight="1"/>
    <row r="35717" ht="25" customHeight="1"/>
    <row r="35718" ht="25" customHeight="1"/>
    <row r="35719" ht="25" customHeight="1"/>
    <row r="35720" ht="25" customHeight="1"/>
    <row r="35721" ht="25" customHeight="1"/>
    <row r="35722" ht="25" customHeight="1"/>
    <row r="35723" ht="25" customHeight="1"/>
    <row r="35724" ht="25" customHeight="1"/>
    <row r="35725" ht="25" customHeight="1"/>
    <row r="35726" ht="25" customHeight="1"/>
    <row r="35727" ht="25" customHeight="1"/>
    <row r="35728" ht="25" customHeight="1"/>
    <row r="35729" ht="25" customHeight="1"/>
    <row r="35730" ht="25" customHeight="1"/>
    <row r="35731" ht="25" customHeight="1"/>
    <row r="35732" ht="25" customHeight="1"/>
    <row r="35733" ht="25" customHeight="1"/>
    <row r="35734" ht="25" customHeight="1"/>
    <row r="35735" ht="25" customHeight="1"/>
    <row r="35736" ht="25" customHeight="1"/>
    <row r="35737" ht="25" customHeight="1"/>
    <row r="35738" ht="25" customHeight="1"/>
    <row r="35739" ht="25" customHeight="1"/>
    <row r="35740" ht="25" customHeight="1"/>
    <row r="35741" ht="25" customHeight="1"/>
    <row r="35742" ht="25" customHeight="1"/>
    <row r="35743" ht="25" customHeight="1"/>
    <row r="35744" ht="25" customHeight="1"/>
    <row r="35745" ht="25" customHeight="1"/>
    <row r="35746" ht="25" customHeight="1"/>
    <row r="35747" ht="25" customHeight="1"/>
    <row r="35748" ht="25" customHeight="1"/>
    <row r="35749" ht="25" customHeight="1"/>
    <row r="35750" ht="25" customHeight="1"/>
    <row r="35751" ht="25" customHeight="1"/>
    <row r="35752" ht="25" customHeight="1"/>
    <row r="35753" ht="25" customHeight="1"/>
    <row r="35754" ht="25" customHeight="1"/>
    <row r="35755" ht="25" customHeight="1"/>
    <row r="35756" ht="25" customHeight="1"/>
    <row r="35757" ht="25" customHeight="1"/>
    <row r="35758" ht="25" customHeight="1"/>
    <row r="35759" ht="25" customHeight="1"/>
    <row r="35760" ht="25" customHeight="1"/>
    <row r="35761" ht="25" customHeight="1"/>
    <row r="35762" ht="25" customHeight="1"/>
    <row r="35763" ht="25" customHeight="1"/>
    <row r="35764" ht="25" customHeight="1"/>
    <row r="35765" ht="25" customHeight="1"/>
    <row r="35766" ht="25" customHeight="1"/>
    <row r="35767" ht="25" customHeight="1"/>
    <row r="35768" ht="25" customHeight="1"/>
    <row r="35769" ht="25" customHeight="1"/>
    <row r="35770" ht="25" customHeight="1"/>
    <row r="35771" ht="25" customHeight="1"/>
    <row r="35772" ht="25" customHeight="1"/>
    <row r="35773" ht="25" customHeight="1"/>
    <row r="35774" ht="25" customHeight="1"/>
    <row r="35775" ht="25" customHeight="1"/>
    <row r="35776" ht="25" customHeight="1"/>
    <row r="35777" ht="25" customHeight="1"/>
    <row r="35778" ht="25" customHeight="1"/>
    <row r="35779" ht="25" customHeight="1"/>
    <row r="35780" ht="25" customHeight="1"/>
    <row r="35781" ht="25" customHeight="1"/>
    <row r="35782" ht="25" customHeight="1"/>
    <row r="35783" ht="25" customHeight="1"/>
    <row r="35784" ht="25" customHeight="1"/>
    <row r="35785" ht="25" customHeight="1"/>
    <row r="35786" ht="25" customHeight="1"/>
    <row r="35787" ht="25" customHeight="1"/>
    <row r="35788" ht="25" customHeight="1"/>
    <row r="35789" ht="25" customHeight="1"/>
    <row r="35790" ht="25" customHeight="1"/>
    <row r="35791" ht="25" customHeight="1"/>
    <row r="35792" ht="25" customHeight="1"/>
    <row r="35793" ht="25" customHeight="1"/>
    <row r="35794" ht="25" customHeight="1"/>
    <row r="35795" ht="25" customHeight="1"/>
    <row r="35796" ht="25" customHeight="1"/>
    <row r="35797" ht="25" customHeight="1"/>
    <row r="35798" ht="25" customHeight="1"/>
    <row r="35799" ht="25" customHeight="1"/>
    <row r="35800" ht="25" customHeight="1"/>
    <row r="35801" ht="25" customHeight="1"/>
    <row r="35802" ht="25" customHeight="1"/>
    <row r="35803" ht="25" customHeight="1"/>
    <row r="35804" ht="25" customHeight="1"/>
    <row r="35805" ht="25" customHeight="1"/>
    <row r="35806" ht="25" customHeight="1"/>
    <row r="35807" ht="25" customHeight="1"/>
    <row r="35808" ht="25" customHeight="1"/>
    <row r="35809" ht="25" customHeight="1"/>
    <row r="35810" ht="25" customHeight="1"/>
    <row r="35811" ht="25" customHeight="1"/>
    <row r="35812" ht="25" customHeight="1"/>
    <row r="35813" ht="25" customHeight="1"/>
    <row r="35814" ht="25" customHeight="1"/>
    <row r="35815" ht="25" customHeight="1"/>
    <row r="35816" ht="25" customHeight="1"/>
    <row r="35817" ht="25" customHeight="1"/>
    <row r="35818" ht="25" customHeight="1"/>
    <row r="35819" ht="25" customHeight="1"/>
    <row r="35820" ht="25" customHeight="1"/>
    <row r="35821" ht="25" customHeight="1"/>
    <row r="35822" ht="25" customHeight="1"/>
    <row r="35823" ht="25" customHeight="1"/>
    <row r="35824" ht="25" customHeight="1"/>
    <row r="35825" ht="25" customHeight="1"/>
    <row r="35826" ht="25" customHeight="1"/>
    <row r="35827" ht="25" customHeight="1"/>
    <row r="35828" ht="25" customHeight="1"/>
    <row r="35829" ht="25" customHeight="1"/>
    <row r="35830" ht="25" customHeight="1"/>
    <row r="35831" ht="25" customHeight="1"/>
    <row r="35832" ht="25" customHeight="1"/>
    <row r="35833" ht="25" customHeight="1"/>
    <row r="35834" ht="25" customHeight="1"/>
    <row r="35835" ht="25" customHeight="1"/>
    <row r="35836" ht="25" customHeight="1"/>
    <row r="35837" ht="25" customHeight="1"/>
    <row r="35838" ht="25" customHeight="1"/>
    <row r="35839" ht="25" customHeight="1"/>
    <row r="35840" ht="25" customHeight="1"/>
    <row r="35841" ht="25" customHeight="1"/>
    <row r="35842" ht="25" customHeight="1"/>
    <row r="35843" ht="25" customHeight="1"/>
    <row r="35844" ht="25" customHeight="1"/>
    <row r="35845" ht="25" customHeight="1"/>
    <row r="35846" ht="25" customHeight="1"/>
    <row r="35847" ht="25" customHeight="1"/>
    <row r="35848" ht="25" customHeight="1"/>
    <row r="35849" ht="25" customHeight="1"/>
    <row r="35850" ht="25" customHeight="1"/>
    <row r="35851" ht="25" customHeight="1"/>
    <row r="35852" ht="25" customHeight="1"/>
    <row r="35853" ht="25" customHeight="1"/>
    <row r="35854" ht="25" customHeight="1"/>
    <row r="35855" ht="25" customHeight="1"/>
    <row r="35856" ht="25" customHeight="1"/>
    <row r="35857" ht="25" customHeight="1"/>
    <row r="35858" ht="25" customHeight="1"/>
    <row r="35859" ht="25" customHeight="1"/>
    <row r="35860" ht="25" customHeight="1"/>
    <row r="35861" ht="25" customHeight="1"/>
    <row r="35862" ht="25" customHeight="1"/>
    <row r="35863" ht="25" customHeight="1"/>
    <row r="35864" ht="25" customHeight="1"/>
    <row r="35865" ht="25" customHeight="1"/>
    <row r="35866" ht="25" customHeight="1"/>
    <row r="35867" ht="25" customHeight="1"/>
    <row r="35868" ht="25" customHeight="1"/>
    <row r="35869" ht="25" customHeight="1"/>
    <row r="35870" ht="25" customHeight="1"/>
    <row r="35871" ht="25" customHeight="1"/>
    <row r="35872" ht="25" customHeight="1"/>
    <row r="35873" ht="25" customHeight="1"/>
    <row r="35874" ht="25" customHeight="1"/>
    <row r="35875" ht="25" customHeight="1"/>
    <row r="35876" ht="25" customHeight="1"/>
    <row r="35877" ht="25" customHeight="1"/>
    <row r="35878" ht="25" customHeight="1"/>
    <row r="35879" ht="25" customHeight="1"/>
    <row r="35880" ht="25" customHeight="1"/>
    <row r="35881" ht="25" customHeight="1"/>
    <row r="35882" ht="25" customHeight="1"/>
    <row r="35883" ht="25" customHeight="1"/>
    <row r="35884" ht="25" customHeight="1"/>
    <row r="35885" ht="25" customHeight="1"/>
    <row r="35886" ht="25" customHeight="1"/>
    <row r="35887" ht="25" customHeight="1"/>
    <row r="35888" ht="25" customHeight="1"/>
    <row r="35889" ht="25" customHeight="1"/>
    <row r="35890" ht="25" customHeight="1"/>
    <row r="35891" ht="25" customHeight="1"/>
    <row r="35892" ht="25" customHeight="1"/>
    <row r="35893" ht="25" customHeight="1"/>
    <row r="35894" ht="25" customHeight="1"/>
    <row r="35895" ht="25" customHeight="1"/>
    <row r="35896" ht="25" customHeight="1"/>
    <row r="35897" ht="25" customHeight="1"/>
    <row r="35898" ht="25" customHeight="1"/>
    <row r="35899" ht="25" customHeight="1"/>
    <row r="35900" ht="25" customHeight="1"/>
    <row r="35901" ht="25" customHeight="1"/>
    <row r="35902" ht="25" customHeight="1"/>
    <row r="35903" ht="25" customHeight="1"/>
    <row r="35904" ht="25" customHeight="1"/>
    <row r="35905" ht="25" customHeight="1"/>
    <row r="35906" ht="25" customHeight="1"/>
    <row r="35907" ht="25" customHeight="1"/>
    <row r="35908" ht="25" customHeight="1"/>
    <row r="35909" ht="25" customHeight="1"/>
    <row r="35910" ht="25" customHeight="1"/>
    <row r="35911" ht="25" customHeight="1"/>
    <row r="35912" ht="25" customHeight="1"/>
    <row r="35913" ht="25" customHeight="1"/>
    <row r="35914" ht="25" customHeight="1"/>
    <row r="35915" ht="25" customHeight="1"/>
    <row r="35916" ht="25" customHeight="1"/>
    <row r="35917" ht="25" customHeight="1"/>
    <row r="35918" ht="25" customHeight="1"/>
    <row r="35919" ht="25" customHeight="1"/>
    <row r="35920" ht="25" customHeight="1"/>
    <row r="35921" ht="25" customHeight="1"/>
    <row r="35922" ht="25" customHeight="1"/>
    <row r="35923" ht="25" customHeight="1"/>
    <row r="35924" ht="25" customHeight="1"/>
    <row r="35925" ht="25" customHeight="1"/>
    <row r="35926" ht="25" customHeight="1"/>
    <row r="35927" ht="25" customHeight="1"/>
    <row r="35928" ht="25" customHeight="1"/>
    <row r="35929" ht="25" customHeight="1"/>
    <row r="35930" ht="25" customHeight="1"/>
    <row r="35931" ht="25" customHeight="1"/>
    <row r="35932" ht="25" customHeight="1"/>
    <row r="35933" ht="25" customHeight="1"/>
    <row r="35934" ht="25" customHeight="1"/>
    <row r="35935" ht="25" customHeight="1"/>
    <row r="35936" ht="25" customHeight="1"/>
    <row r="35937" ht="25" customHeight="1"/>
    <row r="35938" ht="25" customHeight="1"/>
    <row r="35939" ht="25" customHeight="1"/>
    <row r="35940" ht="25" customHeight="1"/>
    <row r="35941" ht="25" customHeight="1"/>
    <row r="35942" ht="25" customHeight="1"/>
    <row r="35943" ht="25" customHeight="1"/>
    <row r="35944" ht="25" customHeight="1"/>
    <row r="35945" ht="25" customHeight="1"/>
    <row r="35946" ht="25" customHeight="1"/>
    <row r="35947" ht="25" customHeight="1"/>
    <row r="35948" ht="25" customHeight="1"/>
    <row r="35949" ht="25" customHeight="1"/>
    <row r="35950" ht="25" customHeight="1"/>
    <row r="35951" ht="25" customHeight="1"/>
    <row r="35952" ht="25" customHeight="1"/>
    <row r="35953" ht="25" customHeight="1"/>
    <row r="35954" ht="25" customHeight="1"/>
    <row r="35955" ht="25" customHeight="1"/>
    <row r="35956" ht="25" customHeight="1"/>
    <row r="35957" ht="25" customHeight="1"/>
    <row r="35958" ht="25" customHeight="1"/>
    <row r="35959" ht="25" customHeight="1"/>
    <row r="35960" ht="25" customHeight="1"/>
    <row r="35961" ht="25" customHeight="1"/>
    <row r="35962" ht="25" customHeight="1"/>
    <row r="35963" ht="25" customHeight="1"/>
    <row r="35964" ht="25" customHeight="1"/>
    <row r="35965" ht="25" customHeight="1"/>
    <row r="35966" ht="25" customHeight="1"/>
    <row r="35967" ht="25" customHeight="1"/>
    <row r="35968" ht="25" customHeight="1"/>
    <row r="35969" ht="25" customHeight="1"/>
    <row r="35970" ht="25" customHeight="1"/>
    <row r="35971" ht="25" customHeight="1"/>
    <row r="35972" ht="25" customHeight="1"/>
    <row r="35973" ht="25" customHeight="1"/>
    <row r="35974" ht="25" customHeight="1"/>
    <row r="35975" ht="25" customHeight="1"/>
    <row r="35976" ht="25" customHeight="1"/>
    <row r="35977" ht="25" customHeight="1"/>
    <row r="35978" ht="25" customHeight="1"/>
    <row r="35979" ht="25" customHeight="1"/>
    <row r="35980" ht="25" customHeight="1"/>
    <row r="35981" ht="25" customHeight="1"/>
    <row r="35982" ht="25" customHeight="1"/>
    <row r="35983" ht="25" customHeight="1"/>
    <row r="35984" ht="25" customHeight="1"/>
    <row r="35985" ht="25" customHeight="1"/>
    <row r="35986" ht="25" customHeight="1"/>
    <row r="35987" ht="25" customHeight="1"/>
    <row r="35988" ht="25" customHeight="1"/>
    <row r="35989" ht="25" customHeight="1"/>
    <row r="35990" ht="25" customHeight="1"/>
    <row r="35991" ht="25" customHeight="1"/>
    <row r="35992" ht="25" customHeight="1"/>
    <row r="35993" ht="25" customHeight="1"/>
    <row r="35994" ht="25" customHeight="1"/>
    <row r="35995" ht="25" customHeight="1"/>
    <row r="35996" ht="25" customHeight="1"/>
    <row r="35997" ht="25" customHeight="1"/>
    <row r="35998" ht="25" customHeight="1"/>
    <row r="35999" ht="25" customHeight="1"/>
    <row r="36000" ht="25" customHeight="1"/>
    <row r="36001" ht="25" customHeight="1"/>
    <row r="36002" ht="25" customHeight="1"/>
    <row r="36003" ht="25" customHeight="1"/>
    <row r="36004" ht="25" customHeight="1"/>
    <row r="36005" ht="25" customHeight="1"/>
    <row r="36006" ht="25" customHeight="1"/>
    <row r="36007" ht="25" customHeight="1"/>
    <row r="36008" ht="25" customHeight="1"/>
    <row r="36009" ht="25" customHeight="1"/>
    <row r="36010" ht="25" customHeight="1"/>
    <row r="36011" ht="25" customHeight="1"/>
    <row r="36012" ht="25" customHeight="1"/>
    <row r="36013" ht="25" customHeight="1"/>
    <row r="36014" ht="25" customHeight="1"/>
    <row r="36015" ht="25" customHeight="1"/>
    <row r="36016" ht="25" customHeight="1"/>
    <row r="36017" ht="25" customHeight="1"/>
    <row r="36018" ht="25" customHeight="1"/>
    <row r="36019" ht="25" customHeight="1"/>
    <row r="36020" ht="25" customHeight="1"/>
    <row r="36021" ht="25" customHeight="1"/>
    <row r="36022" ht="25" customHeight="1"/>
    <row r="36023" ht="25" customHeight="1"/>
    <row r="36024" ht="25" customHeight="1"/>
    <row r="36025" ht="25" customHeight="1"/>
    <row r="36026" ht="25" customHeight="1"/>
    <row r="36027" ht="25" customHeight="1"/>
    <row r="36028" ht="25" customHeight="1"/>
    <row r="36029" ht="25" customHeight="1"/>
    <row r="36030" ht="25" customHeight="1"/>
    <row r="36031" ht="25" customHeight="1"/>
    <row r="36032" ht="25" customHeight="1"/>
    <row r="36033" ht="25" customHeight="1"/>
    <row r="36034" ht="25" customHeight="1"/>
    <row r="36035" ht="25" customHeight="1"/>
    <row r="36036" ht="25" customHeight="1"/>
    <row r="36037" ht="25" customHeight="1"/>
    <row r="36038" ht="25" customHeight="1"/>
    <row r="36039" ht="25" customHeight="1"/>
    <row r="36040" ht="25" customHeight="1"/>
    <row r="36041" ht="25" customHeight="1"/>
    <row r="36042" ht="25" customHeight="1"/>
    <row r="36043" ht="25" customHeight="1"/>
    <row r="36044" ht="25" customHeight="1"/>
    <row r="36045" ht="25" customHeight="1"/>
    <row r="36046" ht="25" customHeight="1"/>
    <row r="36047" ht="25" customHeight="1"/>
    <row r="36048" ht="25" customHeight="1"/>
    <row r="36049" ht="25" customHeight="1"/>
    <row r="36050" ht="25" customHeight="1"/>
    <row r="36051" ht="25" customHeight="1"/>
    <row r="36052" ht="25" customHeight="1"/>
    <row r="36053" ht="25" customHeight="1"/>
    <row r="36054" ht="25" customHeight="1"/>
    <row r="36055" ht="25" customHeight="1"/>
    <row r="36056" ht="25" customHeight="1"/>
    <row r="36057" ht="25" customHeight="1"/>
    <row r="36058" ht="25" customHeight="1"/>
    <row r="36059" ht="25" customHeight="1"/>
    <row r="36060" ht="25" customHeight="1"/>
    <row r="36061" ht="25" customHeight="1"/>
    <row r="36062" ht="25" customHeight="1"/>
    <row r="36063" ht="25" customHeight="1"/>
    <row r="36064" ht="25" customHeight="1"/>
    <row r="36065" ht="25" customHeight="1"/>
    <row r="36066" ht="25" customHeight="1"/>
    <row r="36067" ht="25" customHeight="1"/>
    <row r="36068" ht="25" customHeight="1"/>
    <row r="36069" ht="25" customHeight="1"/>
    <row r="36070" ht="25" customHeight="1"/>
    <row r="36071" ht="25" customHeight="1"/>
    <row r="36072" ht="25" customHeight="1"/>
    <row r="36073" ht="25" customHeight="1"/>
    <row r="36074" ht="25" customHeight="1"/>
    <row r="36075" ht="25" customHeight="1"/>
    <row r="36076" ht="25" customHeight="1"/>
    <row r="36077" ht="25" customHeight="1"/>
    <row r="36078" ht="25" customHeight="1"/>
    <row r="36079" ht="25" customHeight="1"/>
    <row r="36080" ht="25" customHeight="1"/>
    <row r="36081" ht="25" customHeight="1"/>
    <row r="36082" ht="25" customHeight="1"/>
    <row r="36083" ht="25" customHeight="1"/>
    <row r="36084" ht="25" customHeight="1"/>
    <row r="36085" ht="25" customHeight="1"/>
    <row r="36086" ht="25" customHeight="1"/>
    <row r="36087" ht="25" customHeight="1"/>
    <row r="36088" ht="25" customHeight="1"/>
    <row r="36089" ht="25" customHeight="1"/>
    <row r="36090" ht="25" customHeight="1"/>
    <row r="36091" ht="25" customHeight="1"/>
    <row r="36092" ht="25" customHeight="1"/>
    <row r="36093" ht="25" customHeight="1"/>
    <row r="36094" ht="25" customHeight="1"/>
    <row r="36095" ht="25" customHeight="1"/>
    <row r="36096" ht="25" customHeight="1"/>
    <row r="36097" ht="25" customHeight="1"/>
    <row r="36098" ht="25" customHeight="1"/>
    <row r="36099" ht="25" customHeight="1"/>
    <row r="36100" ht="25" customHeight="1"/>
    <row r="36101" ht="25" customHeight="1"/>
    <row r="36102" ht="25" customHeight="1"/>
    <row r="36103" ht="25" customHeight="1"/>
    <row r="36104" ht="25" customHeight="1"/>
    <row r="36105" ht="25" customHeight="1"/>
    <row r="36106" ht="25" customHeight="1"/>
    <row r="36107" ht="25" customHeight="1"/>
    <row r="36108" ht="25" customHeight="1"/>
    <row r="36109" ht="25" customHeight="1"/>
    <row r="36110" ht="25" customHeight="1"/>
    <row r="36111" ht="25" customHeight="1"/>
    <row r="36112" ht="25" customHeight="1"/>
    <row r="36113" ht="25" customHeight="1"/>
    <row r="36114" ht="25" customHeight="1"/>
    <row r="36115" ht="25" customHeight="1"/>
    <row r="36116" ht="25" customHeight="1"/>
    <row r="36117" ht="25" customHeight="1"/>
    <row r="36118" ht="25" customHeight="1"/>
    <row r="36119" ht="25" customHeight="1"/>
    <row r="36120" ht="25" customHeight="1"/>
    <row r="36121" ht="25" customHeight="1"/>
    <row r="36122" ht="25" customHeight="1"/>
    <row r="36123" ht="25" customHeight="1"/>
    <row r="36124" ht="25" customHeight="1"/>
    <row r="36125" ht="25" customHeight="1"/>
    <row r="36126" ht="25" customHeight="1"/>
    <row r="36127" ht="25" customHeight="1"/>
    <row r="36128" ht="25" customHeight="1"/>
    <row r="36129" ht="25" customHeight="1"/>
    <row r="36130" ht="25" customHeight="1"/>
    <row r="36131" ht="25" customHeight="1"/>
    <row r="36132" ht="25" customHeight="1"/>
    <row r="36133" ht="25" customHeight="1"/>
    <row r="36134" ht="25" customHeight="1"/>
    <row r="36135" ht="25" customHeight="1"/>
    <row r="36136" ht="25" customHeight="1"/>
    <row r="36137" ht="25" customHeight="1"/>
    <row r="36138" ht="25" customHeight="1"/>
    <row r="36139" ht="25" customHeight="1"/>
    <row r="36140" ht="25" customHeight="1"/>
    <row r="36141" ht="25" customHeight="1"/>
    <row r="36142" ht="25" customHeight="1"/>
    <row r="36143" ht="25" customHeight="1"/>
    <row r="36144" ht="25" customHeight="1"/>
    <row r="36145" ht="25" customHeight="1"/>
    <row r="36146" ht="25" customHeight="1"/>
    <row r="36147" ht="25" customHeight="1"/>
    <row r="36148" ht="25" customHeight="1"/>
    <row r="36149" ht="25" customHeight="1"/>
    <row r="36150" ht="25" customHeight="1"/>
    <row r="36151" ht="25" customHeight="1"/>
    <row r="36152" ht="25" customHeight="1"/>
    <row r="36153" ht="25" customHeight="1"/>
    <row r="36154" ht="25" customHeight="1"/>
    <row r="36155" ht="25" customHeight="1"/>
    <row r="36156" ht="25" customHeight="1"/>
    <row r="36157" ht="25" customHeight="1"/>
    <row r="36158" ht="25" customHeight="1"/>
    <row r="36159" ht="25" customHeight="1"/>
    <row r="36160" ht="25" customHeight="1"/>
    <row r="36161" ht="25" customHeight="1"/>
    <row r="36162" ht="25" customHeight="1"/>
    <row r="36163" ht="25" customHeight="1"/>
    <row r="36164" ht="25" customHeight="1"/>
    <row r="36165" ht="25" customHeight="1"/>
    <row r="36166" ht="25" customHeight="1"/>
    <row r="36167" ht="25" customHeight="1"/>
    <row r="36168" ht="25" customHeight="1"/>
    <row r="36169" ht="25" customHeight="1"/>
    <row r="36170" ht="25" customHeight="1"/>
    <row r="36171" ht="25" customHeight="1"/>
    <row r="36172" ht="25" customHeight="1"/>
    <row r="36173" ht="25" customHeight="1"/>
    <row r="36174" ht="25" customHeight="1"/>
    <row r="36175" ht="25" customHeight="1"/>
    <row r="36176" ht="25" customHeight="1"/>
    <row r="36177" ht="25" customHeight="1"/>
    <row r="36178" ht="25" customHeight="1"/>
    <row r="36179" ht="25" customHeight="1"/>
    <row r="36180" ht="25" customHeight="1"/>
    <row r="36181" ht="25" customHeight="1"/>
    <row r="36182" ht="25" customHeight="1"/>
    <row r="36183" ht="25" customHeight="1"/>
    <row r="36184" ht="25" customHeight="1"/>
    <row r="36185" ht="25" customHeight="1"/>
    <row r="36186" ht="25" customHeight="1"/>
    <row r="36187" ht="25" customHeight="1"/>
    <row r="36188" ht="25" customHeight="1"/>
    <row r="36189" ht="25" customHeight="1"/>
    <row r="36190" ht="25" customHeight="1"/>
    <row r="36191" ht="25" customHeight="1"/>
    <row r="36192" ht="25" customHeight="1"/>
    <row r="36193" ht="25" customHeight="1"/>
    <row r="36194" ht="25" customHeight="1"/>
    <row r="36195" ht="25" customHeight="1"/>
    <row r="36196" ht="25" customHeight="1"/>
    <row r="36197" ht="25" customHeight="1"/>
    <row r="36198" ht="25" customHeight="1"/>
    <row r="36199" ht="25" customHeight="1"/>
    <row r="36200" ht="25" customHeight="1"/>
    <row r="36201" ht="25" customHeight="1"/>
    <row r="36202" ht="25" customHeight="1"/>
    <row r="36203" ht="25" customHeight="1"/>
    <row r="36204" ht="25" customHeight="1"/>
    <row r="36205" ht="25" customHeight="1"/>
    <row r="36206" ht="25" customHeight="1"/>
    <row r="36207" ht="25" customHeight="1"/>
    <row r="36208" ht="25" customHeight="1"/>
    <row r="36209" ht="25" customHeight="1"/>
    <row r="36210" ht="25" customHeight="1"/>
    <row r="36211" ht="25" customHeight="1"/>
    <row r="36212" ht="25" customHeight="1"/>
    <row r="36213" ht="25" customHeight="1"/>
    <row r="36214" ht="25" customHeight="1"/>
    <row r="36215" ht="25" customHeight="1"/>
    <row r="36216" ht="25" customHeight="1"/>
    <row r="36217" ht="25" customHeight="1"/>
    <row r="36218" ht="25" customHeight="1"/>
    <row r="36219" ht="25" customHeight="1"/>
    <row r="36220" ht="25" customHeight="1"/>
    <row r="36221" ht="25" customHeight="1"/>
    <row r="36222" ht="25" customHeight="1"/>
    <row r="36223" ht="25" customHeight="1"/>
    <row r="36224" ht="25" customHeight="1"/>
    <row r="36225" ht="25" customHeight="1"/>
    <row r="36226" ht="25" customHeight="1"/>
    <row r="36227" ht="25" customHeight="1"/>
    <row r="36228" ht="25" customHeight="1"/>
    <row r="36229" ht="25" customHeight="1"/>
    <row r="36230" ht="25" customHeight="1"/>
    <row r="36231" ht="25" customHeight="1"/>
    <row r="36232" ht="25" customHeight="1"/>
    <row r="36233" ht="25" customHeight="1"/>
    <row r="36234" ht="25" customHeight="1"/>
    <row r="36235" ht="25" customHeight="1"/>
    <row r="36236" ht="25" customHeight="1"/>
    <row r="36237" ht="25" customHeight="1"/>
    <row r="36238" ht="25" customHeight="1"/>
    <row r="36239" ht="25" customHeight="1"/>
    <row r="36240" ht="25" customHeight="1"/>
    <row r="36241" ht="25" customHeight="1"/>
    <row r="36242" ht="25" customHeight="1"/>
    <row r="36243" ht="25" customHeight="1"/>
    <row r="36244" ht="25" customHeight="1"/>
    <row r="36245" ht="25" customHeight="1"/>
    <row r="36246" ht="25" customHeight="1"/>
    <row r="36247" ht="25" customHeight="1"/>
    <row r="36248" ht="25" customHeight="1"/>
    <row r="36249" ht="25" customHeight="1"/>
    <row r="36250" ht="25" customHeight="1"/>
    <row r="36251" ht="25" customHeight="1"/>
    <row r="36252" ht="25" customHeight="1"/>
    <row r="36253" ht="25" customHeight="1"/>
    <row r="36254" ht="25" customHeight="1"/>
    <row r="36255" ht="25" customHeight="1"/>
    <row r="36256" ht="25" customHeight="1"/>
    <row r="36257" ht="25" customHeight="1"/>
    <row r="36258" ht="25" customHeight="1"/>
    <row r="36259" ht="25" customHeight="1"/>
    <row r="36260" ht="25" customHeight="1"/>
    <row r="36261" ht="25" customHeight="1"/>
    <row r="36262" ht="25" customHeight="1"/>
    <row r="36263" ht="25" customHeight="1"/>
    <row r="36264" ht="25" customHeight="1"/>
    <row r="36265" ht="25" customHeight="1"/>
    <row r="36266" ht="25" customHeight="1"/>
    <row r="36267" ht="25" customHeight="1"/>
    <row r="36268" ht="25" customHeight="1"/>
    <row r="36269" ht="25" customHeight="1"/>
    <row r="36270" ht="25" customHeight="1"/>
    <row r="36271" ht="25" customHeight="1"/>
    <row r="36272" ht="25" customHeight="1"/>
    <row r="36273" ht="25" customHeight="1"/>
    <row r="36274" ht="25" customHeight="1"/>
    <row r="36275" ht="25" customHeight="1"/>
    <row r="36276" ht="25" customHeight="1"/>
    <row r="36277" ht="25" customHeight="1"/>
    <row r="36278" ht="25" customHeight="1"/>
    <row r="36279" ht="25" customHeight="1"/>
    <row r="36280" ht="25" customHeight="1"/>
    <row r="36281" ht="25" customHeight="1"/>
    <row r="36282" ht="25" customHeight="1"/>
    <row r="36283" ht="25" customHeight="1"/>
    <row r="36284" ht="25" customHeight="1"/>
    <row r="36285" ht="25" customHeight="1"/>
    <row r="36286" ht="25" customHeight="1"/>
    <row r="36287" ht="25" customHeight="1"/>
    <row r="36288" ht="25" customHeight="1"/>
    <row r="36289" ht="25" customHeight="1"/>
    <row r="36290" ht="25" customHeight="1"/>
    <row r="36291" ht="25" customHeight="1"/>
    <row r="36292" ht="25" customHeight="1"/>
    <row r="36293" ht="25" customHeight="1"/>
    <row r="36294" ht="25" customHeight="1"/>
    <row r="36295" ht="25" customHeight="1"/>
    <row r="36296" ht="25" customHeight="1"/>
    <row r="36297" ht="25" customHeight="1"/>
    <row r="36298" ht="25" customHeight="1"/>
    <row r="36299" ht="25" customHeight="1"/>
    <row r="36300" ht="25" customHeight="1"/>
    <row r="36301" ht="25" customHeight="1"/>
    <row r="36302" ht="25" customHeight="1"/>
    <row r="36303" ht="25" customHeight="1"/>
    <row r="36304" ht="25" customHeight="1"/>
    <row r="36305" ht="25" customHeight="1"/>
    <row r="36306" ht="25" customHeight="1"/>
    <row r="36307" ht="25" customHeight="1"/>
    <row r="36308" ht="25" customHeight="1"/>
    <row r="36309" ht="25" customHeight="1"/>
    <row r="36310" ht="25" customHeight="1"/>
    <row r="36311" ht="25" customHeight="1"/>
    <row r="36312" ht="25" customHeight="1"/>
    <row r="36313" ht="25" customHeight="1"/>
    <row r="36314" ht="25" customHeight="1"/>
    <row r="36315" ht="25" customHeight="1"/>
    <row r="36316" ht="25" customHeight="1"/>
    <row r="36317" ht="25" customHeight="1"/>
    <row r="36318" ht="25" customHeight="1"/>
    <row r="36319" ht="25" customHeight="1"/>
    <row r="36320" ht="25" customHeight="1"/>
    <row r="36321" ht="25" customHeight="1"/>
    <row r="36322" ht="25" customHeight="1"/>
    <row r="36323" ht="25" customHeight="1"/>
    <row r="36324" ht="25" customHeight="1"/>
    <row r="36325" ht="25" customHeight="1"/>
    <row r="36326" ht="25" customHeight="1"/>
    <row r="36327" ht="25" customHeight="1"/>
    <row r="36328" ht="25" customHeight="1"/>
    <row r="36329" ht="25" customHeight="1"/>
    <row r="36330" ht="25" customHeight="1"/>
    <row r="36331" ht="25" customHeight="1"/>
    <row r="36332" ht="25" customHeight="1"/>
    <row r="36333" ht="25" customHeight="1"/>
    <row r="36334" ht="25" customHeight="1"/>
    <row r="36335" ht="25" customHeight="1"/>
    <row r="36336" ht="25" customHeight="1"/>
    <row r="36337" ht="25" customHeight="1"/>
    <row r="36338" ht="25" customHeight="1"/>
    <row r="36339" ht="25" customHeight="1"/>
    <row r="36340" ht="25" customHeight="1"/>
    <row r="36341" ht="25" customHeight="1"/>
    <row r="36342" ht="25" customHeight="1"/>
    <row r="36343" ht="25" customHeight="1"/>
    <row r="36344" ht="25" customHeight="1"/>
    <row r="36345" ht="25" customHeight="1"/>
    <row r="36346" ht="25" customHeight="1"/>
    <row r="36347" ht="25" customHeight="1"/>
    <row r="36348" ht="25" customHeight="1"/>
    <row r="36349" ht="25" customHeight="1"/>
    <row r="36350" ht="25" customHeight="1"/>
    <row r="36351" ht="25" customHeight="1"/>
    <row r="36352" ht="25" customHeight="1"/>
    <row r="36353" ht="25" customHeight="1"/>
    <row r="36354" ht="25" customHeight="1"/>
    <row r="36355" ht="25" customHeight="1"/>
    <row r="36356" ht="25" customHeight="1"/>
    <row r="36357" ht="25" customHeight="1"/>
    <row r="36358" ht="25" customHeight="1"/>
    <row r="36359" ht="25" customHeight="1"/>
    <row r="36360" ht="25" customHeight="1"/>
    <row r="36361" ht="25" customHeight="1"/>
    <row r="36362" ht="25" customHeight="1"/>
    <row r="36363" ht="25" customHeight="1"/>
    <row r="36364" ht="25" customHeight="1"/>
    <row r="36365" ht="25" customHeight="1"/>
    <row r="36366" ht="25" customHeight="1"/>
    <row r="36367" ht="25" customHeight="1"/>
    <row r="36368" ht="25" customHeight="1"/>
    <row r="36369" ht="25" customHeight="1"/>
    <row r="36370" ht="25" customHeight="1"/>
    <row r="36371" ht="25" customHeight="1"/>
    <row r="36372" ht="25" customHeight="1"/>
    <row r="36373" ht="25" customHeight="1"/>
    <row r="36374" ht="25" customHeight="1"/>
    <row r="36375" ht="25" customHeight="1"/>
    <row r="36376" ht="25" customHeight="1"/>
    <row r="36377" ht="25" customHeight="1"/>
    <row r="36378" ht="25" customHeight="1"/>
    <row r="36379" ht="25" customHeight="1"/>
    <row r="36380" ht="25" customHeight="1"/>
    <row r="36381" ht="25" customHeight="1"/>
    <row r="36382" ht="25" customHeight="1"/>
    <row r="36383" ht="25" customHeight="1"/>
    <row r="36384" ht="25" customHeight="1"/>
    <row r="36385" ht="25" customHeight="1"/>
    <row r="36386" ht="25" customHeight="1"/>
    <row r="36387" ht="25" customHeight="1"/>
    <row r="36388" ht="25" customHeight="1"/>
    <row r="36389" ht="25" customHeight="1"/>
    <row r="36390" ht="25" customHeight="1"/>
    <row r="36391" ht="25" customHeight="1"/>
    <row r="36392" ht="25" customHeight="1"/>
    <row r="36393" ht="25" customHeight="1"/>
    <row r="36394" ht="25" customHeight="1"/>
    <row r="36395" ht="25" customHeight="1"/>
    <row r="36396" ht="25" customHeight="1"/>
    <row r="36397" ht="25" customHeight="1"/>
    <row r="36398" ht="25" customHeight="1"/>
    <row r="36399" ht="25" customHeight="1"/>
    <row r="36400" ht="25" customHeight="1"/>
    <row r="36401" ht="25" customHeight="1"/>
    <row r="36402" ht="25" customHeight="1"/>
    <row r="36403" ht="25" customHeight="1"/>
    <row r="36404" ht="25" customHeight="1"/>
    <row r="36405" ht="25" customHeight="1"/>
    <row r="36406" ht="25" customHeight="1"/>
    <row r="36407" ht="25" customHeight="1"/>
    <row r="36408" ht="25" customHeight="1"/>
    <row r="36409" ht="25" customHeight="1"/>
    <row r="36410" ht="25" customHeight="1"/>
    <row r="36411" ht="25" customHeight="1"/>
    <row r="36412" ht="25" customHeight="1"/>
    <row r="36413" ht="25" customHeight="1"/>
    <row r="36414" ht="25" customHeight="1"/>
    <row r="36415" ht="25" customHeight="1"/>
    <row r="36416" ht="25" customHeight="1"/>
    <row r="36417" ht="25" customHeight="1"/>
    <row r="36418" ht="25" customHeight="1"/>
    <row r="36419" ht="25" customHeight="1"/>
    <row r="36420" ht="25" customHeight="1"/>
    <row r="36421" ht="25" customHeight="1"/>
    <row r="36422" ht="25" customHeight="1"/>
    <row r="36423" ht="25" customHeight="1"/>
    <row r="36424" ht="25" customHeight="1"/>
    <row r="36425" ht="25" customHeight="1"/>
    <row r="36426" ht="25" customHeight="1"/>
    <row r="36427" ht="25" customHeight="1"/>
    <row r="36428" ht="25" customHeight="1"/>
    <row r="36429" ht="25" customHeight="1"/>
    <row r="36430" ht="25" customHeight="1"/>
    <row r="36431" ht="25" customHeight="1"/>
    <row r="36432" ht="25" customHeight="1"/>
    <row r="36433" ht="25" customHeight="1"/>
    <row r="36434" ht="25" customHeight="1"/>
    <row r="36435" ht="25" customHeight="1"/>
    <row r="36436" ht="25" customHeight="1"/>
    <row r="36437" ht="25" customHeight="1"/>
    <row r="36438" ht="25" customHeight="1"/>
    <row r="36439" ht="25" customHeight="1"/>
    <row r="36440" ht="25" customHeight="1"/>
    <row r="36441" ht="25" customHeight="1"/>
    <row r="36442" ht="25" customHeight="1"/>
    <row r="36443" ht="25" customHeight="1"/>
    <row r="36444" ht="25" customHeight="1"/>
    <row r="36445" ht="25" customHeight="1"/>
    <row r="36446" ht="25" customHeight="1"/>
    <row r="36447" ht="25" customHeight="1"/>
    <row r="36448" ht="25" customHeight="1"/>
    <row r="36449" ht="25" customHeight="1"/>
    <row r="36450" ht="25" customHeight="1"/>
    <row r="36451" ht="25" customHeight="1"/>
    <row r="36452" ht="25" customHeight="1"/>
    <row r="36453" ht="25" customHeight="1"/>
    <row r="36454" ht="25" customHeight="1"/>
    <row r="36455" ht="25" customHeight="1"/>
    <row r="36456" ht="25" customHeight="1"/>
    <row r="36457" ht="25" customHeight="1"/>
    <row r="36458" ht="25" customHeight="1"/>
    <row r="36459" ht="25" customHeight="1"/>
    <row r="36460" ht="25" customHeight="1"/>
    <row r="36461" ht="25" customHeight="1"/>
    <row r="36462" ht="25" customHeight="1"/>
    <row r="36463" ht="25" customHeight="1"/>
    <row r="36464" ht="25" customHeight="1"/>
    <row r="36465" ht="25" customHeight="1"/>
    <row r="36466" ht="25" customHeight="1"/>
    <row r="36467" ht="25" customHeight="1"/>
    <row r="36468" ht="25" customHeight="1"/>
    <row r="36469" ht="25" customHeight="1"/>
    <row r="36470" ht="25" customHeight="1"/>
    <row r="36471" ht="25" customHeight="1"/>
    <row r="36472" ht="25" customHeight="1"/>
    <row r="36473" ht="25" customHeight="1"/>
    <row r="36474" ht="25" customHeight="1"/>
    <row r="36475" ht="25" customHeight="1"/>
    <row r="36476" ht="25" customHeight="1"/>
    <row r="36477" ht="25" customHeight="1"/>
    <row r="36478" ht="25" customHeight="1"/>
    <row r="36479" ht="25" customHeight="1"/>
    <row r="36480" ht="25" customHeight="1"/>
    <row r="36481" ht="25" customHeight="1"/>
    <row r="36482" ht="25" customHeight="1"/>
    <row r="36483" ht="25" customHeight="1"/>
    <row r="36484" ht="25" customHeight="1"/>
    <row r="36485" ht="25" customHeight="1"/>
    <row r="36486" ht="25" customHeight="1"/>
    <row r="36487" ht="25" customHeight="1"/>
    <row r="36488" ht="25" customHeight="1"/>
    <row r="36489" ht="25" customHeight="1"/>
    <row r="36490" ht="25" customHeight="1"/>
    <row r="36491" ht="25" customHeight="1"/>
    <row r="36492" ht="25" customHeight="1"/>
    <row r="36493" ht="25" customHeight="1"/>
    <row r="36494" ht="25" customHeight="1"/>
    <row r="36495" ht="25" customHeight="1"/>
    <row r="36496" ht="25" customHeight="1"/>
    <row r="36497" ht="25" customHeight="1"/>
    <row r="36498" ht="25" customHeight="1"/>
    <row r="36499" ht="25" customHeight="1"/>
    <row r="36500" ht="25" customHeight="1"/>
    <row r="36501" ht="25" customHeight="1"/>
    <row r="36502" ht="25" customHeight="1"/>
    <row r="36503" ht="25" customHeight="1"/>
    <row r="36504" ht="25" customHeight="1"/>
    <row r="36505" ht="25" customHeight="1"/>
    <row r="36506" ht="25" customHeight="1"/>
    <row r="36507" ht="25" customHeight="1"/>
    <row r="36508" ht="25" customHeight="1"/>
    <row r="36509" ht="25" customHeight="1"/>
    <row r="36510" ht="25" customHeight="1"/>
    <row r="36511" ht="25" customHeight="1"/>
    <row r="36512" ht="25" customHeight="1"/>
    <row r="36513" ht="25" customHeight="1"/>
    <row r="36514" ht="25" customHeight="1"/>
    <row r="36515" ht="25" customHeight="1"/>
    <row r="36516" ht="25" customHeight="1"/>
    <row r="36517" ht="25" customHeight="1"/>
    <row r="36518" ht="25" customHeight="1"/>
    <row r="36519" ht="25" customHeight="1"/>
    <row r="36520" ht="25" customHeight="1"/>
    <row r="36521" ht="25" customHeight="1"/>
    <row r="36522" ht="25" customHeight="1"/>
    <row r="36523" ht="25" customHeight="1"/>
    <row r="36524" ht="25" customHeight="1"/>
    <row r="36525" ht="25" customHeight="1"/>
    <row r="36526" ht="25" customHeight="1"/>
    <row r="36527" ht="25" customHeight="1"/>
    <row r="36528" ht="25" customHeight="1"/>
    <row r="36529" ht="25" customHeight="1"/>
    <row r="36530" ht="25" customHeight="1"/>
    <row r="36531" ht="25" customHeight="1"/>
    <row r="36532" ht="25" customHeight="1"/>
    <row r="36533" ht="25" customHeight="1"/>
    <row r="36534" ht="25" customHeight="1"/>
    <row r="36535" ht="25" customHeight="1"/>
    <row r="36536" ht="25" customHeight="1"/>
    <row r="36537" ht="25" customHeight="1"/>
    <row r="36538" ht="25" customHeight="1"/>
    <row r="36539" ht="25" customHeight="1"/>
    <row r="36540" ht="25" customHeight="1"/>
    <row r="36541" ht="25" customHeight="1"/>
    <row r="36542" ht="25" customHeight="1"/>
    <row r="36543" ht="25" customHeight="1"/>
    <row r="36544" ht="25" customHeight="1"/>
    <row r="36545" ht="25" customHeight="1"/>
    <row r="36546" ht="25" customHeight="1"/>
    <row r="36547" ht="25" customHeight="1"/>
    <row r="36548" ht="25" customHeight="1"/>
    <row r="36549" ht="25" customHeight="1"/>
    <row r="36550" ht="25" customHeight="1"/>
    <row r="36551" ht="25" customHeight="1"/>
    <row r="36552" ht="25" customHeight="1"/>
    <row r="36553" ht="25" customHeight="1"/>
    <row r="36554" ht="25" customHeight="1"/>
    <row r="36555" ht="25" customHeight="1"/>
    <row r="36556" ht="25" customHeight="1"/>
    <row r="36557" ht="25" customHeight="1"/>
    <row r="36558" ht="25" customHeight="1"/>
    <row r="36559" ht="25" customHeight="1"/>
    <row r="36560" ht="25" customHeight="1"/>
    <row r="36561" ht="25" customHeight="1"/>
    <row r="36562" ht="25" customHeight="1"/>
    <row r="36563" ht="25" customHeight="1"/>
    <row r="36564" ht="25" customHeight="1"/>
    <row r="36565" ht="25" customHeight="1"/>
    <row r="36566" ht="25" customHeight="1"/>
    <row r="36567" ht="25" customHeight="1"/>
    <row r="36568" ht="25" customHeight="1"/>
    <row r="36569" ht="25" customHeight="1"/>
    <row r="36570" ht="25" customHeight="1"/>
    <row r="36571" ht="25" customHeight="1"/>
    <row r="36572" ht="25" customHeight="1"/>
    <row r="36573" ht="25" customHeight="1"/>
    <row r="36574" ht="25" customHeight="1"/>
    <row r="36575" ht="25" customHeight="1"/>
    <row r="36576" ht="25" customHeight="1"/>
    <row r="36577" ht="25" customHeight="1"/>
    <row r="36578" ht="25" customHeight="1"/>
    <row r="36579" ht="25" customHeight="1"/>
    <row r="36580" ht="25" customHeight="1"/>
    <row r="36581" ht="25" customHeight="1"/>
    <row r="36582" ht="25" customHeight="1"/>
    <row r="36583" ht="25" customHeight="1"/>
    <row r="36584" ht="25" customHeight="1"/>
    <row r="36585" ht="25" customHeight="1"/>
    <row r="36586" ht="25" customHeight="1"/>
    <row r="36587" ht="25" customHeight="1"/>
    <row r="36588" ht="25" customHeight="1"/>
    <row r="36589" ht="25" customHeight="1"/>
    <row r="36590" ht="25" customHeight="1"/>
    <row r="36591" ht="25" customHeight="1"/>
    <row r="36592" ht="25" customHeight="1"/>
    <row r="36593" ht="25" customHeight="1"/>
    <row r="36594" ht="25" customHeight="1"/>
    <row r="36595" ht="25" customHeight="1"/>
    <row r="36596" ht="25" customHeight="1"/>
    <row r="36597" ht="25" customHeight="1"/>
    <row r="36598" ht="25" customHeight="1"/>
    <row r="36599" ht="25" customHeight="1"/>
    <row r="36600" ht="25" customHeight="1"/>
    <row r="36601" ht="25" customHeight="1"/>
    <row r="36602" ht="25" customHeight="1"/>
    <row r="36603" ht="25" customHeight="1"/>
    <row r="36604" ht="25" customHeight="1"/>
    <row r="36605" ht="25" customHeight="1"/>
    <row r="36606" ht="25" customHeight="1"/>
    <row r="36607" ht="25" customHeight="1"/>
    <row r="36608" ht="25" customHeight="1"/>
    <row r="36609" ht="25" customHeight="1"/>
    <row r="36610" ht="25" customHeight="1"/>
    <row r="36611" ht="25" customHeight="1"/>
    <row r="36612" ht="25" customHeight="1"/>
    <row r="36613" ht="25" customHeight="1"/>
    <row r="36614" ht="25" customHeight="1"/>
    <row r="36615" ht="25" customHeight="1"/>
    <row r="36616" ht="25" customHeight="1"/>
    <row r="36617" ht="25" customHeight="1"/>
    <row r="36618" ht="25" customHeight="1"/>
    <row r="36619" ht="25" customHeight="1"/>
    <row r="36620" ht="25" customHeight="1"/>
    <row r="36621" ht="25" customHeight="1"/>
    <row r="36622" ht="25" customHeight="1"/>
    <row r="36623" ht="25" customHeight="1"/>
    <row r="36624" ht="25" customHeight="1"/>
    <row r="36625" ht="25" customHeight="1"/>
    <row r="36626" ht="25" customHeight="1"/>
    <row r="36627" ht="25" customHeight="1"/>
    <row r="36628" ht="25" customHeight="1"/>
    <row r="36629" ht="25" customHeight="1"/>
    <row r="36630" ht="25" customHeight="1"/>
    <row r="36631" ht="25" customHeight="1"/>
    <row r="36632" ht="25" customHeight="1"/>
    <row r="36633" ht="25" customHeight="1"/>
    <row r="36634" ht="25" customHeight="1"/>
    <row r="36635" ht="25" customHeight="1"/>
    <row r="36636" ht="25" customHeight="1"/>
    <row r="36637" ht="25" customHeight="1"/>
    <row r="36638" ht="25" customHeight="1"/>
    <row r="36639" ht="25" customHeight="1"/>
    <row r="36640" ht="25" customHeight="1"/>
    <row r="36641" ht="25" customHeight="1"/>
    <row r="36642" ht="25" customHeight="1"/>
    <row r="36643" ht="25" customHeight="1"/>
    <row r="36644" ht="25" customHeight="1"/>
    <row r="36645" ht="25" customHeight="1"/>
    <row r="36646" ht="25" customHeight="1"/>
    <row r="36647" ht="25" customHeight="1"/>
    <row r="36648" ht="25" customHeight="1"/>
    <row r="36649" ht="25" customHeight="1"/>
    <row r="36650" ht="25" customHeight="1"/>
    <row r="36651" ht="25" customHeight="1"/>
    <row r="36652" ht="25" customHeight="1"/>
    <row r="36653" ht="25" customHeight="1"/>
    <row r="36654" ht="25" customHeight="1"/>
    <row r="36655" ht="25" customHeight="1"/>
    <row r="36656" ht="25" customHeight="1"/>
    <row r="36657" ht="25" customHeight="1"/>
    <row r="36658" ht="25" customHeight="1"/>
    <row r="36659" ht="25" customHeight="1"/>
    <row r="36660" ht="25" customHeight="1"/>
    <row r="36661" ht="25" customHeight="1"/>
    <row r="36662" ht="25" customHeight="1"/>
    <row r="36663" ht="25" customHeight="1"/>
    <row r="36664" ht="25" customHeight="1"/>
    <row r="36665" ht="25" customHeight="1"/>
    <row r="36666" ht="25" customHeight="1"/>
    <row r="36667" ht="25" customHeight="1"/>
    <row r="36668" ht="25" customHeight="1"/>
    <row r="36669" ht="25" customHeight="1"/>
    <row r="36670" ht="25" customHeight="1"/>
    <row r="36671" ht="25" customHeight="1"/>
    <row r="36672" ht="25" customHeight="1"/>
    <row r="36673" ht="25" customHeight="1"/>
    <row r="36674" ht="25" customHeight="1"/>
    <row r="36675" ht="25" customHeight="1"/>
    <row r="36676" ht="25" customHeight="1"/>
    <row r="36677" ht="25" customHeight="1"/>
    <row r="36678" ht="25" customHeight="1"/>
    <row r="36679" ht="25" customHeight="1"/>
    <row r="36680" ht="25" customHeight="1"/>
    <row r="36681" ht="25" customHeight="1"/>
    <row r="36682" ht="25" customHeight="1"/>
    <row r="36683" ht="25" customHeight="1"/>
    <row r="36684" ht="25" customHeight="1"/>
    <row r="36685" ht="25" customHeight="1"/>
    <row r="36686" ht="25" customHeight="1"/>
    <row r="36687" ht="25" customHeight="1"/>
    <row r="36688" ht="25" customHeight="1"/>
    <row r="36689" ht="25" customHeight="1"/>
    <row r="36690" ht="25" customHeight="1"/>
    <row r="36691" ht="25" customHeight="1"/>
    <row r="36692" ht="25" customHeight="1"/>
    <row r="36693" ht="25" customHeight="1"/>
    <row r="36694" ht="25" customHeight="1"/>
    <row r="36695" ht="25" customHeight="1"/>
    <row r="36696" ht="25" customHeight="1"/>
    <row r="36697" ht="25" customHeight="1"/>
    <row r="36698" ht="25" customHeight="1"/>
    <row r="36699" ht="25" customHeight="1"/>
    <row r="36700" ht="25" customHeight="1"/>
    <row r="36701" ht="25" customHeight="1"/>
    <row r="36702" ht="25" customHeight="1"/>
    <row r="36703" ht="25" customHeight="1"/>
    <row r="36704" ht="25" customHeight="1"/>
    <row r="36705" ht="25" customHeight="1"/>
    <row r="36706" ht="25" customHeight="1"/>
    <row r="36707" ht="25" customHeight="1"/>
    <row r="36708" ht="25" customHeight="1"/>
    <row r="36709" ht="25" customHeight="1"/>
    <row r="36710" ht="25" customHeight="1"/>
    <row r="36711" ht="25" customHeight="1"/>
    <row r="36712" ht="25" customHeight="1"/>
    <row r="36713" ht="25" customHeight="1"/>
    <row r="36714" ht="25" customHeight="1"/>
    <row r="36715" ht="25" customHeight="1"/>
    <row r="36716" ht="25" customHeight="1"/>
    <row r="36717" ht="25" customHeight="1"/>
    <row r="36718" ht="25" customHeight="1"/>
    <row r="36719" ht="25" customHeight="1"/>
    <row r="36720" ht="25" customHeight="1"/>
    <row r="36721" ht="25" customHeight="1"/>
    <row r="36722" ht="25" customHeight="1"/>
    <row r="36723" ht="25" customHeight="1"/>
    <row r="36724" ht="25" customHeight="1"/>
    <row r="36725" ht="25" customHeight="1"/>
    <row r="36726" ht="25" customHeight="1"/>
    <row r="36727" ht="25" customHeight="1"/>
    <row r="36728" ht="25" customHeight="1"/>
    <row r="36729" ht="25" customHeight="1"/>
    <row r="36730" ht="25" customHeight="1"/>
    <row r="36731" ht="25" customHeight="1"/>
    <row r="36732" ht="25" customHeight="1"/>
    <row r="36733" ht="25" customHeight="1"/>
    <row r="36734" ht="25" customHeight="1"/>
    <row r="36735" ht="25" customHeight="1"/>
    <row r="36736" ht="25" customHeight="1"/>
    <row r="36737" ht="25" customHeight="1"/>
    <row r="36738" ht="25" customHeight="1"/>
    <row r="36739" ht="25" customHeight="1"/>
    <row r="36740" ht="25" customHeight="1"/>
    <row r="36741" ht="25" customHeight="1"/>
    <row r="36742" ht="25" customHeight="1"/>
    <row r="36743" ht="25" customHeight="1"/>
    <row r="36744" ht="25" customHeight="1"/>
    <row r="36745" ht="25" customHeight="1"/>
    <row r="36746" ht="25" customHeight="1"/>
    <row r="36747" ht="25" customHeight="1"/>
    <row r="36748" ht="25" customHeight="1"/>
    <row r="36749" ht="25" customHeight="1"/>
    <row r="36750" ht="25" customHeight="1"/>
    <row r="36751" ht="25" customHeight="1"/>
    <row r="36752" ht="25" customHeight="1"/>
    <row r="36753" ht="25" customHeight="1"/>
    <row r="36754" ht="25" customHeight="1"/>
    <row r="36755" ht="25" customHeight="1"/>
    <row r="36756" ht="25" customHeight="1"/>
    <row r="36757" ht="25" customHeight="1"/>
    <row r="36758" ht="25" customHeight="1"/>
    <row r="36759" ht="25" customHeight="1"/>
    <row r="36760" ht="25" customHeight="1"/>
    <row r="36761" ht="25" customHeight="1"/>
    <row r="36762" ht="25" customHeight="1"/>
    <row r="36763" ht="25" customHeight="1"/>
    <row r="36764" ht="25" customHeight="1"/>
    <row r="36765" ht="25" customHeight="1"/>
    <row r="36766" ht="25" customHeight="1"/>
    <row r="36767" ht="25" customHeight="1"/>
    <row r="36768" ht="25" customHeight="1"/>
    <row r="36769" ht="25" customHeight="1"/>
    <row r="36770" ht="25" customHeight="1"/>
    <row r="36771" ht="25" customHeight="1"/>
    <row r="36772" ht="25" customHeight="1"/>
    <row r="36773" ht="25" customHeight="1"/>
    <row r="36774" ht="25" customHeight="1"/>
    <row r="36775" ht="25" customHeight="1"/>
    <row r="36776" ht="25" customHeight="1"/>
    <row r="36777" ht="25" customHeight="1"/>
    <row r="36778" ht="25" customHeight="1"/>
    <row r="36779" ht="25" customHeight="1"/>
    <row r="36780" ht="25" customHeight="1"/>
    <row r="36781" ht="25" customHeight="1"/>
    <row r="36782" ht="25" customHeight="1"/>
    <row r="36783" ht="25" customHeight="1"/>
    <row r="36784" ht="25" customHeight="1"/>
    <row r="36785" ht="25" customHeight="1"/>
    <row r="36786" ht="25" customHeight="1"/>
    <row r="36787" ht="25" customHeight="1"/>
    <row r="36788" ht="25" customHeight="1"/>
    <row r="36789" ht="25" customHeight="1"/>
    <row r="36790" ht="25" customHeight="1"/>
    <row r="36791" ht="25" customHeight="1"/>
    <row r="36792" ht="25" customHeight="1"/>
    <row r="36793" ht="25" customHeight="1"/>
    <row r="36794" ht="25" customHeight="1"/>
    <row r="36795" ht="25" customHeight="1"/>
    <row r="36796" ht="25" customHeight="1"/>
    <row r="36797" ht="25" customHeight="1"/>
    <row r="36798" ht="25" customHeight="1"/>
    <row r="36799" ht="25" customHeight="1"/>
    <row r="36800" ht="25" customHeight="1"/>
    <row r="36801" ht="25" customHeight="1"/>
    <row r="36802" ht="25" customHeight="1"/>
    <row r="36803" ht="25" customHeight="1"/>
    <row r="36804" ht="25" customHeight="1"/>
    <row r="36805" ht="25" customHeight="1"/>
    <row r="36806" ht="25" customHeight="1"/>
    <row r="36807" ht="25" customHeight="1"/>
    <row r="36808" ht="25" customHeight="1"/>
    <row r="36809" ht="25" customHeight="1"/>
    <row r="36810" ht="25" customHeight="1"/>
    <row r="36811" ht="25" customHeight="1"/>
    <row r="36812" ht="25" customHeight="1"/>
    <row r="36813" ht="25" customHeight="1"/>
    <row r="36814" ht="25" customHeight="1"/>
    <row r="36815" ht="25" customHeight="1"/>
    <row r="36816" ht="25" customHeight="1"/>
    <row r="36817" ht="25" customHeight="1"/>
    <row r="36818" ht="25" customHeight="1"/>
    <row r="36819" ht="25" customHeight="1"/>
    <row r="36820" ht="25" customHeight="1"/>
    <row r="36821" ht="25" customHeight="1"/>
    <row r="36822" ht="25" customHeight="1"/>
    <row r="36823" ht="25" customHeight="1"/>
    <row r="36824" ht="25" customHeight="1"/>
    <row r="36825" ht="25" customHeight="1"/>
    <row r="36826" ht="25" customHeight="1"/>
    <row r="36827" ht="25" customHeight="1"/>
    <row r="36828" ht="25" customHeight="1"/>
    <row r="36829" ht="25" customHeight="1"/>
    <row r="36830" ht="25" customHeight="1"/>
    <row r="36831" ht="25" customHeight="1"/>
    <row r="36832" ht="25" customHeight="1"/>
    <row r="36833" ht="25" customHeight="1"/>
    <row r="36834" ht="25" customHeight="1"/>
    <row r="36835" ht="25" customHeight="1"/>
    <row r="36836" ht="25" customHeight="1"/>
    <row r="36837" ht="25" customHeight="1"/>
    <row r="36838" ht="25" customHeight="1"/>
    <row r="36839" ht="25" customHeight="1"/>
    <row r="36840" ht="25" customHeight="1"/>
    <row r="36841" ht="25" customHeight="1"/>
    <row r="36842" ht="25" customHeight="1"/>
    <row r="36843" ht="25" customHeight="1"/>
    <row r="36844" ht="25" customHeight="1"/>
    <row r="36845" ht="25" customHeight="1"/>
    <row r="36846" ht="25" customHeight="1"/>
    <row r="36847" ht="25" customHeight="1"/>
    <row r="36848" ht="25" customHeight="1"/>
    <row r="36849" ht="25" customHeight="1"/>
    <row r="36850" ht="25" customHeight="1"/>
    <row r="36851" ht="25" customHeight="1"/>
    <row r="36852" ht="25" customHeight="1"/>
    <row r="36853" ht="25" customHeight="1"/>
    <row r="36854" ht="25" customHeight="1"/>
    <row r="36855" ht="25" customHeight="1"/>
    <row r="36856" ht="25" customHeight="1"/>
    <row r="36857" ht="25" customHeight="1"/>
    <row r="36858" ht="25" customHeight="1"/>
    <row r="36859" ht="25" customHeight="1"/>
    <row r="36860" ht="25" customHeight="1"/>
    <row r="36861" ht="25" customHeight="1"/>
    <row r="36862" ht="25" customHeight="1"/>
    <row r="36863" ht="25" customHeight="1"/>
    <row r="36864" ht="25" customHeight="1"/>
    <row r="36865" ht="25" customHeight="1"/>
    <row r="36866" ht="25" customHeight="1"/>
    <row r="36867" ht="25" customHeight="1"/>
    <row r="36868" ht="25" customHeight="1"/>
    <row r="36869" ht="25" customHeight="1"/>
    <row r="36870" ht="25" customHeight="1"/>
    <row r="36871" ht="25" customHeight="1"/>
    <row r="36872" ht="25" customHeight="1"/>
    <row r="36873" ht="25" customHeight="1"/>
    <row r="36874" ht="25" customHeight="1"/>
    <row r="36875" ht="25" customHeight="1"/>
    <row r="36876" ht="25" customHeight="1"/>
    <row r="36877" ht="25" customHeight="1"/>
    <row r="36878" ht="25" customHeight="1"/>
    <row r="36879" ht="25" customHeight="1"/>
    <row r="36880" ht="25" customHeight="1"/>
    <row r="36881" ht="25" customHeight="1"/>
    <row r="36882" ht="25" customHeight="1"/>
    <row r="36883" ht="25" customHeight="1"/>
    <row r="36884" ht="25" customHeight="1"/>
    <row r="36885" ht="25" customHeight="1"/>
    <row r="36886" ht="25" customHeight="1"/>
    <row r="36887" ht="25" customHeight="1"/>
    <row r="36888" ht="25" customHeight="1"/>
    <row r="36889" ht="25" customHeight="1"/>
    <row r="36890" ht="25" customHeight="1"/>
    <row r="36891" ht="25" customHeight="1"/>
    <row r="36892" ht="25" customHeight="1"/>
    <row r="36893" ht="25" customHeight="1"/>
    <row r="36894" ht="25" customHeight="1"/>
    <row r="36895" ht="25" customHeight="1"/>
    <row r="36896" ht="25" customHeight="1"/>
    <row r="36897" ht="25" customHeight="1"/>
    <row r="36898" ht="25" customHeight="1"/>
    <row r="36899" ht="25" customHeight="1"/>
    <row r="36900" ht="25" customHeight="1"/>
    <row r="36901" ht="25" customHeight="1"/>
    <row r="36902" ht="25" customHeight="1"/>
    <row r="36903" ht="25" customHeight="1"/>
    <row r="36904" ht="25" customHeight="1"/>
    <row r="36905" ht="25" customHeight="1"/>
    <row r="36906" ht="25" customHeight="1"/>
    <row r="36907" ht="25" customHeight="1"/>
    <row r="36908" ht="25" customHeight="1"/>
    <row r="36909" ht="25" customHeight="1"/>
    <row r="36910" ht="25" customHeight="1"/>
    <row r="36911" ht="25" customHeight="1"/>
    <row r="36912" ht="25" customHeight="1"/>
    <row r="36913" ht="25" customHeight="1"/>
    <row r="36914" ht="25" customHeight="1"/>
    <row r="36915" ht="25" customHeight="1"/>
    <row r="36916" ht="25" customHeight="1"/>
    <row r="36917" ht="25" customHeight="1"/>
    <row r="36918" ht="25" customHeight="1"/>
    <row r="36919" ht="25" customHeight="1"/>
    <row r="36920" ht="25" customHeight="1"/>
    <row r="36921" ht="25" customHeight="1"/>
    <row r="36922" ht="25" customHeight="1"/>
    <row r="36923" ht="25" customHeight="1"/>
    <row r="36924" ht="25" customHeight="1"/>
    <row r="36925" ht="25" customHeight="1"/>
    <row r="36926" ht="25" customHeight="1"/>
    <row r="36927" ht="25" customHeight="1"/>
    <row r="36928" ht="25" customHeight="1"/>
    <row r="36929" ht="25" customHeight="1"/>
    <row r="36930" ht="25" customHeight="1"/>
    <row r="36931" ht="25" customHeight="1"/>
    <row r="36932" ht="25" customHeight="1"/>
    <row r="36933" ht="25" customHeight="1"/>
    <row r="36934" ht="25" customHeight="1"/>
    <row r="36935" ht="25" customHeight="1"/>
    <row r="36936" ht="25" customHeight="1"/>
    <row r="36937" ht="25" customHeight="1"/>
    <row r="36938" ht="25" customHeight="1"/>
    <row r="36939" ht="25" customHeight="1"/>
    <row r="36940" ht="25" customHeight="1"/>
    <row r="36941" ht="25" customHeight="1"/>
    <row r="36942" ht="25" customHeight="1"/>
    <row r="36943" ht="25" customHeight="1"/>
    <row r="36944" ht="25" customHeight="1"/>
    <row r="36945" ht="25" customHeight="1"/>
    <row r="36946" ht="25" customHeight="1"/>
    <row r="36947" ht="25" customHeight="1"/>
    <row r="36948" ht="25" customHeight="1"/>
    <row r="36949" ht="25" customHeight="1"/>
    <row r="36950" ht="25" customHeight="1"/>
    <row r="36951" ht="25" customHeight="1"/>
    <row r="36952" ht="25" customHeight="1"/>
    <row r="36953" ht="25" customHeight="1"/>
    <row r="36954" ht="25" customHeight="1"/>
    <row r="36955" ht="25" customHeight="1"/>
    <row r="36956" ht="25" customHeight="1"/>
    <row r="36957" ht="25" customHeight="1"/>
    <row r="36958" ht="25" customHeight="1"/>
    <row r="36959" ht="25" customHeight="1"/>
    <row r="36960" ht="25" customHeight="1"/>
    <row r="36961" ht="25" customHeight="1"/>
    <row r="36962" ht="25" customHeight="1"/>
    <row r="36963" ht="25" customHeight="1"/>
    <row r="36964" ht="25" customHeight="1"/>
    <row r="36965" ht="25" customHeight="1"/>
    <row r="36966" ht="25" customHeight="1"/>
    <row r="36967" ht="25" customHeight="1"/>
    <row r="36968" ht="25" customHeight="1"/>
    <row r="36969" ht="25" customHeight="1"/>
    <row r="36970" ht="25" customHeight="1"/>
    <row r="36971" ht="25" customHeight="1"/>
    <row r="36972" ht="25" customHeight="1"/>
    <row r="36973" ht="25" customHeight="1"/>
    <row r="36974" ht="25" customHeight="1"/>
    <row r="36975" ht="25" customHeight="1"/>
    <row r="36976" ht="25" customHeight="1"/>
    <row r="36977" ht="25" customHeight="1"/>
    <row r="36978" ht="25" customHeight="1"/>
    <row r="36979" ht="25" customHeight="1"/>
    <row r="36980" ht="25" customHeight="1"/>
    <row r="36981" ht="25" customHeight="1"/>
    <row r="36982" ht="25" customHeight="1"/>
    <row r="36983" ht="25" customHeight="1"/>
    <row r="36984" ht="25" customHeight="1"/>
    <row r="36985" ht="25" customHeight="1"/>
    <row r="36986" ht="25" customHeight="1"/>
    <row r="36987" ht="25" customHeight="1"/>
    <row r="36988" ht="25" customHeight="1"/>
    <row r="36989" ht="25" customHeight="1"/>
    <row r="36990" ht="25" customHeight="1"/>
    <row r="36991" ht="25" customHeight="1"/>
    <row r="36992" ht="25" customHeight="1"/>
    <row r="36993" ht="25" customHeight="1"/>
    <row r="36994" ht="25" customHeight="1"/>
    <row r="36995" ht="25" customHeight="1"/>
    <row r="36996" ht="25" customHeight="1"/>
    <row r="36997" ht="25" customHeight="1"/>
    <row r="36998" ht="25" customHeight="1"/>
    <row r="36999" ht="25" customHeight="1"/>
    <row r="37000" ht="25" customHeight="1"/>
    <row r="37001" ht="25" customHeight="1"/>
    <row r="37002" ht="25" customHeight="1"/>
    <row r="37003" ht="25" customHeight="1"/>
    <row r="37004" ht="25" customHeight="1"/>
    <row r="37005" ht="25" customHeight="1"/>
    <row r="37006" ht="25" customHeight="1"/>
    <row r="37007" ht="25" customHeight="1"/>
    <row r="37008" ht="25" customHeight="1"/>
    <row r="37009" ht="25" customHeight="1"/>
    <row r="37010" ht="25" customHeight="1"/>
    <row r="37011" ht="25" customHeight="1"/>
    <row r="37012" ht="25" customHeight="1"/>
    <row r="37013" ht="25" customHeight="1"/>
    <row r="37014" ht="25" customHeight="1"/>
    <row r="37015" ht="25" customHeight="1"/>
    <row r="37016" ht="25" customHeight="1"/>
    <row r="37017" ht="25" customHeight="1"/>
    <row r="37018" ht="25" customHeight="1"/>
    <row r="37019" ht="25" customHeight="1"/>
    <row r="37020" ht="25" customHeight="1"/>
    <row r="37021" ht="25" customHeight="1"/>
    <row r="37022" ht="25" customHeight="1"/>
    <row r="37023" ht="25" customHeight="1"/>
    <row r="37024" ht="25" customHeight="1"/>
    <row r="37025" ht="25" customHeight="1"/>
    <row r="37026" ht="25" customHeight="1"/>
    <row r="37027" ht="25" customHeight="1"/>
    <row r="37028" ht="25" customHeight="1"/>
    <row r="37029" ht="25" customHeight="1"/>
    <row r="37030" ht="25" customHeight="1"/>
    <row r="37031" ht="25" customHeight="1"/>
    <row r="37032" ht="25" customHeight="1"/>
    <row r="37033" ht="25" customHeight="1"/>
    <row r="37034" ht="25" customHeight="1"/>
    <row r="37035" ht="25" customHeight="1"/>
    <row r="37036" ht="25" customHeight="1"/>
    <row r="37037" ht="25" customHeight="1"/>
    <row r="37038" ht="25" customHeight="1"/>
    <row r="37039" ht="25" customHeight="1"/>
    <row r="37040" ht="25" customHeight="1"/>
    <row r="37041" ht="25" customHeight="1"/>
    <row r="37042" ht="25" customHeight="1"/>
    <row r="37043" ht="25" customHeight="1"/>
    <row r="37044" ht="25" customHeight="1"/>
    <row r="37045" ht="25" customHeight="1"/>
    <row r="37046" ht="25" customHeight="1"/>
    <row r="37047" ht="25" customHeight="1"/>
    <row r="37048" ht="25" customHeight="1"/>
    <row r="37049" ht="25" customHeight="1"/>
    <row r="37050" ht="25" customHeight="1"/>
    <row r="37051" ht="25" customHeight="1"/>
    <row r="37052" ht="25" customHeight="1"/>
    <row r="37053" ht="25" customHeight="1"/>
    <row r="37054" ht="25" customHeight="1"/>
    <row r="37055" ht="25" customHeight="1"/>
    <row r="37056" ht="25" customHeight="1"/>
    <row r="37057" ht="25" customHeight="1"/>
    <row r="37058" ht="25" customHeight="1"/>
    <row r="37059" ht="25" customHeight="1"/>
    <row r="37060" ht="25" customHeight="1"/>
    <row r="37061" ht="25" customHeight="1"/>
    <row r="37062" ht="25" customHeight="1"/>
    <row r="37063" ht="25" customHeight="1"/>
    <row r="37064" ht="25" customHeight="1"/>
    <row r="37065" ht="25" customHeight="1"/>
    <row r="37066" ht="25" customHeight="1"/>
    <row r="37067" ht="25" customHeight="1"/>
    <row r="37068" ht="25" customHeight="1"/>
    <row r="37069" ht="25" customHeight="1"/>
    <row r="37070" ht="25" customHeight="1"/>
    <row r="37071" ht="25" customHeight="1"/>
    <row r="37072" ht="25" customHeight="1"/>
    <row r="37073" ht="25" customHeight="1"/>
    <row r="37074" ht="25" customHeight="1"/>
    <row r="37075" ht="25" customHeight="1"/>
    <row r="37076" ht="25" customHeight="1"/>
    <row r="37077" ht="25" customHeight="1"/>
    <row r="37078" ht="25" customHeight="1"/>
    <row r="37079" ht="25" customHeight="1"/>
    <row r="37080" ht="25" customHeight="1"/>
    <row r="37081" ht="25" customHeight="1"/>
    <row r="37082" ht="25" customHeight="1"/>
    <row r="37083" ht="25" customHeight="1"/>
    <row r="37084" ht="25" customHeight="1"/>
    <row r="37085" ht="25" customHeight="1"/>
    <row r="37086" ht="25" customHeight="1"/>
    <row r="37087" ht="25" customHeight="1"/>
    <row r="37088" ht="25" customHeight="1"/>
    <row r="37089" ht="25" customHeight="1"/>
    <row r="37090" ht="25" customHeight="1"/>
    <row r="37091" ht="25" customHeight="1"/>
    <row r="37092" ht="25" customHeight="1"/>
    <row r="37093" ht="25" customHeight="1"/>
    <row r="37094" ht="25" customHeight="1"/>
    <row r="37095" ht="25" customHeight="1"/>
    <row r="37096" ht="25" customHeight="1"/>
    <row r="37097" ht="25" customHeight="1"/>
    <row r="37098" ht="25" customHeight="1"/>
    <row r="37099" ht="25" customHeight="1"/>
    <row r="37100" ht="25" customHeight="1"/>
    <row r="37101" ht="25" customHeight="1"/>
    <row r="37102" ht="25" customHeight="1"/>
    <row r="37103" ht="25" customHeight="1"/>
    <row r="37104" ht="25" customHeight="1"/>
    <row r="37105" ht="25" customHeight="1"/>
    <row r="37106" ht="25" customHeight="1"/>
    <row r="37107" ht="25" customHeight="1"/>
    <row r="37108" ht="25" customHeight="1"/>
    <row r="37109" ht="25" customHeight="1"/>
    <row r="37110" ht="25" customHeight="1"/>
    <row r="37111" ht="25" customHeight="1"/>
    <row r="37112" ht="25" customHeight="1"/>
    <row r="37113" ht="25" customHeight="1"/>
    <row r="37114" ht="25" customHeight="1"/>
    <row r="37115" ht="25" customHeight="1"/>
    <row r="37116" ht="25" customHeight="1"/>
    <row r="37117" ht="25" customHeight="1"/>
    <row r="37118" ht="25" customHeight="1"/>
    <row r="37119" ht="25" customHeight="1"/>
    <row r="37120" ht="25" customHeight="1"/>
    <row r="37121" ht="25" customHeight="1"/>
    <row r="37122" ht="25" customHeight="1"/>
    <row r="37123" ht="25" customHeight="1"/>
    <row r="37124" ht="25" customHeight="1"/>
    <row r="37125" ht="25" customHeight="1"/>
    <row r="37126" ht="25" customHeight="1"/>
    <row r="37127" ht="25" customHeight="1"/>
    <row r="37128" ht="25" customHeight="1"/>
    <row r="37129" ht="25" customHeight="1"/>
    <row r="37130" ht="25" customHeight="1"/>
    <row r="37131" ht="25" customHeight="1"/>
    <row r="37132" ht="25" customHeight="1"/>
    <row r="37133" ht="25" customHeight="1"/>
    <row r="37134" ht="25" customHeight="1"/>
    <row r="37135" ht="25" customHeight="1"/>
    <row r="37136" ht="25" customHeight="1"/>
    <row r="37137" ht="25" customHeight="1"/>
    <row r="37138" ht="25" customHeight="1"/>
    <row r="37139" ht="25" customHeight="1"/>
    <row r="37140" ht="25" customHeight="1"/>
    <row r="37141" ht="25" customHeight="1"/>
    <row r="37142" ht="25" customHeight="1"/>
    <row r="37143" ht="25" customHeight="1"/>
    <row r="37144" ht="25" customHeight="1"/>
    <row r="37145" ht="25" customHeight="1"/>
    <row r="37146" ht="25" customHeight="1"/>
    <row r="37147" ht="25" customHeight="1"/>
    <row r="37148" ht="25" customHeight="1"/>
    <row r="37149" ht="25" customHeight="1"/>
    <row r="37150" ht="25" customHeight="1"/>
    <row r="37151" ht="25" customHeight="1"/>
    <row r="37152" ht="25" customHeight="1"/>
    <row r="37153" ht="25" customHeight="1"/>
    <row r="37154" ht="25" customHeight="1"/>
    <row r="37155" ht="25" customHeight="1"/>
    <row r="37156" ht="25" customHeight="1"/>
    <row r="37157" ht="25" customHeight="1"/>
    <row r="37158" ht="25" customHeight="1"/>
    <row r="37159" ht="25" customHeight="1"/>
    <row r="37160" ht="25" customHeight="1"/>
    <row r="37161" ht="25" customHeight="1"/>
    <row r="37162" ht="25" customHeight="1"/>
    <row r="37163" ht="25" customHeight="1"/>
    <row r="37164" ht="25" customHeight="1"/>
    <row r="37165" ht="25" customHeight="1"/>
    <row r="37166" ht="25" customHeight="1"/>
    <row r="37167" ht="25" customHeight="1"/>
    <row r="37168" ht="25" customHeight="1"/>
    <row r="37169" ht="25" customHeight="1"/>
    <row r="37170" ht="25" customHeight="1"/>
    <row r="37171" ht="25" customHeight="1"/>
    <row r="37172" ht="25" customHeight="1"/>
    <row r="37173" ht="25" customHeight="1"/>
    <row r="37174" ht="25" customHeight="1"/>
    <row r="37175" ht="25" customHeight="1"/>
    <row r="37176" ht="25" customHeight="1"/>
    <row r="37177" ht="25" customHeight="1"/>
    <row r="37178" ht="25" customHeight="1"/>
    <row r="37179" ht="25" customHeight="1"/>
    <row r="37180" ht="25" customHeight="1"/>
    <row r="37181" ht="25" customHeight="1"/>
    <row r="37182" ht="25" customHeight="1"/>
    <row r="37183" ht="25" customHeight="1"/>
    <row r="37184" ht="25" customHeight="1"/>
    <row r="37185" ht="25" customHeight="1"/>
    <row r="37186" ht="25" customHeight="1"/>
    <row r="37187" ht="25" customHeight="1"/>
    <row r="37188" ht="25" customHeight="1"/>
    <row r="37189" ht="25" customHeight="1"/>
    <row r="37190" ht="25" customHeight="1"/>
    <row r="37191" ht="25" customHeight="1"/>
    <row r="37192" ht="25" customHeight="1"/>
    <row r="37193" ht="25" customHeight="1"/>
    <row r="37194" ht="25" customHeight="1"/>
    <row r="37195" ht="25" customHeight="1"/>
    <row r="37196" ht="25" customHeight="1"/>
    <row r="37197" ht="25" customHeight="1"/>
    <row r="37198" ht="25" customHeight="1"/>
    <row r="37199" ht="25" customHeight="1"/>
    <row r="37200" ht="25" customHeight="1"/>
    <row r="37201" ht="25" customHeight="1"/>
    <row r="37202" ht="25" customHeight="1"/>
    <row r="37203" ht="25" customHeight="1"/>
    <row r="37204" ht="25" customHeight="1"/>
    <row r="37205" ht="25" customHeight="1"/>
    <row r="37206" ht="25" customHeight="1"/>
    <row r="37207" ht="25" customHeight="1"/>
    <row r="37208" ht="25" customHeight="1"/>
    <row r="37209" ht="25" customHeight="1"/>
    <row r="37210" ht="25" customHeight="1"/>
    <row r="37211" ht="25" customHeight="1"/>
    <row r="37212" ht="25" customHeight="1"/>
    <row r="37213" ht="25" customHeight="1"/>
    <row r="37214" ht="25" customHeight="1"/>
    <row r="37215" ht="25" customHeight="1"/>
    <row r="37216" ht="25" customHeight="1"/>
    <row r="37217" ht="25" customHeight="1"/>
    <row r="37218" ht="25" customHeight="1"/>
    <row r="37219" ht="25" customHeight="1"/>
    <row r="37220" ht="25" customHeight="1"/>
    <row r="37221" ht="25" customHeight="1"/>
    <row r="37222" ht="25" customHeight="1"/>
    <row r="37223" ht="25" customHeight="1"/>
    <row r="37224" ht="25" customHeight="1"/>
    <row r="37225" ht="25" customHeight="1"/>
    <row r="37226" ht="25" customHeight="1"/>
    <row r="37227" ht="25" customHeight="1"/>
    <row r="37228" ht="25" customHeight="1"/>
    <row r="37229" ht="25" customHeight="1"/>
    <row r="37230" ht="25" customHeight="1"/>
    <row r="37231" ht="25" customHeight="1"/>
    <row r="37232" ht="25" customHeight="1"/>
    <row r="37233" ht="25" customHeight="1"/>
    <row r="37234" ht="25" customHeight="1"/>
    <row r="37235" ht="25" customHeight="1"/>
    <row r="37236" ht="25" customHeight="1"/>
    <row r="37237" ht="25" customHeight="1"/>
    <row r="37238" ht="25" customHeight="1"/>
    <row r="37239" ht="25" customHeight="1"/>
    <row r="37240" ht="25" customHeight="1"/>
    <row r="37241" ht="25" customHeight="1"/>
    <row r="37242" ht="25" customHeight="1"/>
    <row r="37243" ht="25" customHeight="1"/>
    <row r="37244" ht="25" customHeight="1"/>
    <row r="37245" ht="25" customHeight="1"/>
    <row r="37246" ht="25" customHeight="1"/>
    <row r="37247" ht="25" customHeight="1"/>
    <row r="37248" ht="25" customHeight="1"/>
    <row r="37249" ht="25" customHeight="1"/>
    <row r="37250" ht="25" customHeight="1"/>
    <row r="37251" ht="25" customHeight="1"/>
    <row r="37252" ht="25" customHeight="1"/>
    <row r="37253" ht="25" customHeight="1"/>
    <row r="37254" ht="25" customHeight="1"/>
    <row r="37255" ht="25" customHeight="1"/>
    <row r="37256" ht="25" customHeight="1"/>
    <row r="37257" ht="25" customHeight="1"/>
    <row r="37258" ht="25" customHeight="1"/>
    <row r="37259" ht="25" customHeight="1"/>
    <row r="37260" ht="25" customHeight="1"/>
    <row r="37261" ht="25" customHeight="1"/>
    <row r="37262" ht="25" customHeight="1"/>
    <row r="37263" ht="25" customHeight="1"/>
    <row r="37264" ht="25" customHeight="1"/>
    <row r="37265" ht="25" customHeight="1"/>
    <row r="37266" ht="25" customHeight="1"/>
    <row r="37267" ht="25" customHeight="1"/>
    <row r="37268" ht="25" customHeight="1"/>
    <row r="37269" ht="25" customHeight="1"/>
    <row r="37270" ht="25" customHeight="1"/>
    <row r="37271" ht="25" customHeight="1"/>
    <row r="37272" ht="25" customHeight="1"/>
    <row r="37273" ht="25" customHeight="1"/>
    <row r="37274" ht="25" customHeight="1"/>
    <row r="37275" ht="25" customHeight="1"/>
    <row r="37276" ht="25" customHeight="1"/>
    <row r="37277" ht="25" customHeight="1"/>
    <row r="37278" ht="25" customHeight="1"/>
    <row r="37279" ht="25" customHeight="1"/>
    <row r="37280" ht="25" customHeight="1"/>
    <row r="37281" ht="25" customHeight="1"/>
    <row r="37282" ht="25" customHeight="1"/>
    <row r="37283" ht="25" customHeight="1"/>
    <row r="37284" ht="25" customHeight="1"/>
    <row r="37285" ht="25" customHeight="1"/>
    <row r="37286" ht="25" customHeight="1"/>
    <row r="37287" ht="25" customHeight="1"/>
    <row r="37288" ht="25" customHeight="1"/>
    <row r="37289" ht="25" customHeight="1"/>
    <row r="37290" ht="25" customHeight="1"/>
    <row r="37291" ht="25" customHeight="1"/>
    <row r="37292" ht="25" customHeight="1"/>
    <row r="37293" ht="25" customHeight="1"/>
    <row r="37294" ht="25" customHeight="1"/>
    <row r="37295" ht="25" customHeight="1"/>
    <row r="37296" ht="25" customHeight="1"/>
    <row r="37297" ht="25" customHeight="1"/>
    <row r="37298" ht="25" customHeight="1"/>
    <row r="37299" ht="25" customHeight="1"/>
    <row r="37300" ht="25" customHeight="1"/>
    <row r="37301" ht="25" customHeight="1"/>
    <row r="37302" ht="25" customHeight="1"/>
    <row r="37303" ht="25" customHeight="1"/>
    <row r="37304" ht="25" customHeight="1"/>
    <row r="37305" ht="25" customHeight="1"/>
    <row r="37306" ht="25" customHeight="1"/>
    <row r="37307" ht="25" customHeight="1"/>
    <row r="37308" ht="25" customHeight="1"/>
    <row r="37309" ht="25" customHeight="1"/>
    <row r="37310" ht="25" customHeight="1"/>
    <row r="37311" ht="25" customHeight="1"/>
    <row r="37312" ht="25" customHeight="1"/>
    <row r="37313" ht="25" customHeight="1"/>
    <row r="37314" ht="25" customHeight="1"/>
    <row r="37315" ht="25" customHeight="1"/>
    <row r="37316" ht="25" customHeight="1"/>
    <row r="37317" ht="25" customHeight="1"/>
    <row r="37318" ht="25" customHeight="1"/>
    <row r="37319" ht="25" customHeight="1"/>
    <row r="37320" ht="25" customHeight="1"/>
    <row r="37321" ht="25" customHeight="1"/>
    <row r="37322" ht="25" customHeight="1"/>
    <row r="37323" ht="25" customHeight="1"/>
    <row r="37324" ht="25" customHeight="1"/>
    <row r="37325" ht="25" customHeight="1"/>
    <row r="37326" ht="25" customHeight="1"/>
    <row r="37327" ht="25" customHeight="1"/>
    <row r="37328" ht="25" customHeight="1"/>
    <row r="37329" ht="25" customHeight="1"/>
    <row r="37330" ht="25" customHeight="1"/>
    <row r="37331" ht="25" customHeight="1"/>
    <row r="37332" ht="25" customHeight="1"/>
    <row r="37333" ht="25" customHeight="1"/>
    <row r="37334" ht="25" customHeight="1"/>
    <row r="37335" ht="25" customHeight="1"/>
    <row r="37336" ht="25" customHeight="1"/>
    <row r="37337" ht="25" customHeight="1"/>
    <row r="37338" ht="25" customHeight="1"/>
    <row r="37339" ht="25" customHeight="1"/>
    <row r="37340" ht="25" customHeight="1"/>
    <row r="37341" ht="25" customHeight="1"/>
    <row r="37342" ht="25" customHeight="1"/>
    <row r="37343" ht="25" customHeight="1"/>
    <row r="37344" ht="25" customHeight="1"/>
    <row r="37345" ht="25" customHeight="1"/>
    <row r="37346" ht="25" customHeight="1"/>
    <row r="37347" ht="25" customHeight="1"/>
    <row r="37348" ht="25" customHeight="1"/>
    <row r="37349" ht="25" customHeight="1"/>
    <row r="37350" ht="25" customHeight="1"/>
    <row r="37351" ht="25" customHeight="1"/>
    <row r="37352" ht="25" customHeight="1"/>
    <row r="37353" ht="25" customHeight="1"/>
    <row r="37354" ht="25" customHeight="1"/>
    <row r="37355" ht="25" customHeight="1"/>
    <row r="37356" ht="25" customHeight="1"/>
    <row r="37357" ht="25" customHeight="1"/>
    <row r="37358" ht="25" customHeight="1"/>
    <row r="37359" ht="25" customHeight="1"/>
    <row r="37360" ht="25" customHeight="1"/>
    <row r="37361" ht="25" customHeight="1"/>
    <row r="37362" ht="25" customHeight="1"/>
    <row r="37363" ht="25" customHeight="1"/>
    <row r="37364" ht="25" customHeight="1"/>
    <row r="37365" ht="25" customHeight="1"/>
    <row r="37366" ht="25" customHeight="1"/>
    <row r="37367" ht="25" customHeight="1"/>
    <row r="37368" ht="25" customHeight="1"/>
    <row r="37369" ht="25" customHeight="1"/>
    <row r="37370" ht="25" customHeight="1"/>
    <row r="37371" ht="25" customHeight="1"/>
    <row r="37372" ht="25" customHeight="1"/>
    <row r="37373" ht="25" customHeight="1"/>
    <row r="37374" ht="25" customHeight="1"/>
    <row r="37375" ht="25" customHeight="1"/>
    <row r="37376" ht="25" customHeight="1"/>
    <row r="37377" ht="25" customHeight="1"/>
    <row r="37378" ht="25" customHeight="1"/>
    <row r="37379" ht="25" customHeight="1"/>
    <row r="37380" ht="25" customHeight="1"/>
    <row r="37381" ht="25" customHeight="1"/>
    <row r="37382" ht="25" customHeight="1"/>
    <row r="37383" ht="25" customHeight="1"/>
    <row r="37384" ht="25" customHeight="1"/>
    <row r="37385" ht="25" customHeight="1"/>
    <row r="37386" ht="25" customHeight="1"/>
    <row r="37387" ht="25" customHeight="1"/>
    <row r="37388" ht="25" customHeight="1"/>
    <row r="37389" ht="25" customHeight="1"/>
    <row r="37390" ht="25" customHeight="1"/>
    <row r="37391" ht="25" customHeight="1"/>
    <row r="37392" ht="25" customHeight="1"/>
    <row r="37393" ht="25" customHeight="1"/>
    <row r="37394" ht="25" customHeight="1"/>
    <row r="37395" ht="25" customHeight="1"/>
    <row r="37396" ht="25" customHeight="1"/>
    <row r="37397" ht="25" customHeight="1"/>
    <row r="37398" ht="25" customHeight="1"/>
    <row r="37399" ht="25" customHeight="1"/>
    <row r="37400" ht="25" customHeight="1"/>
    <row r="37401" ht="25" customHeight="1"/>
    <row r="37402" ht="25" customHeight="1"/>
    <row r="37403" ht="25" customHeight="1"/>
    <row r="37404" ht="25" customHeight="1"/>
    <row r="37405" ht="25" customHeight="1"/>
    <row r="37406" ht="25" customHeight="1"/>
    <row r="37407" ht="25" customHeight="1"/>
    <row r="37408" ht="25" customHeight="1"/>
    <row r="37409" ht="25" customHeight="1"/>
    <row r="37410" ht="25" customHeight="1"/>
    <row r="37411" ht="25" customHeight="1"/>
    <row r="37412" ht="25" customHeight="1"/>
    <row r="37413" ht="25" customHeight="1"/>
    <row r="37414" ht="25" customHeight="1"/>
    <row r="37415" ht="25" customHeight="1"/>
    <row r="37416" ht="25" customHeight="1"/>
    <row r="37417" ht="25" customHeight="1"/>
    <row r="37418" ht="25" customHeight="1"/>
    <row r="37419" ht="25" customHeight="1"/>
    <row r="37420" ht="25" customHeight="1"/>
    <row r="37421" ht="25" customHeight="1"/>
    <row r="37422" ht="25" customHeight="1"/>
    <row r="37423" ht="25" customHeight="1"/>
    <row r="37424" ht="25" customHeight="1"/>
    <row r="37425" ht="25" customHeight="1"/>
    <row r="37426" ht="25" customHeight="1"/>
    <row r="37427" ht="25" customHeight="1"/>
    <row r="37428" ht="25" customHeight="1"/>
    <row r="37429" ht="25" customHeight="1"/>
    <row r="37430" ht="25" customHeight="1"/>
    <row r="37431" ht="25" customHeight="1"/>
    <row r="37432" ht="25" customHeight="1"/>
    <row r="37433" ht="25" customHeight="1"/>
    <row r="37434" ht="25" customHeight="1"/>
    <row r="37435" ht="25" customHeight="1"/>
    <row r="37436" ht="25" customHeight="1"/>
    <row r="37437" ht="25" customHeight="1"/>
    <row r="37438" ht="25" customHeight="1"/>
    <row r="37439" ht="25" customHeight="1"/>
    <row r="37440" ht="25" customHeight="1"/>
    <row r="37441" ht="25" customHeight="1"/>
    <row r="37442" ht="25" customHeight="1"/>
    <row r="37443" ht="25" customHeight="1"/>
    <row r="37444" ht="25" customHeight="1"/>
    <row r="37445" ht="25" customHeight="1"/>
    <row r="37446" ht="25" customHeight="1"/>
    <row r="37447" ht="25" customHeight="1"/>
    <row r="37448" ht="25" customHeight="1"/>
    <row r="37449" ht="25" customHeight="1"/>
    <row r="37450" ht="25" customHeight="1"/>
    <row r="37451" ht="25" customHeight="1"/>
    <row r="37452" ht="25" customHeight="1"/>
    <row r="37453" ht="25" customHeight="1"/>
    <row r="37454" ht="25" customHeight="1"/>
    <row r="37455" ht="25" customHeight="1"/>
    <row r="37456" ht="25" customHeight="1"/>
    <row r="37457" ht="25" customHeight="1"/>
    <row r="37458" ht="25" customHeight="1"/>
    <row r="37459" ht="25" customHeight="1"/>
    <row r="37460" ht="25" customHeight="1"/>
    <row r="37461" ht="25" customHeight="1"/>
    <row r="37462" ht="25" customHeight="1"/>
    <row r="37463" ht="25" customHeight="1"/>
    <row r="37464" ht="25" customHeight="1"/>
    <row r="37465" ht="25" customHeight="1"/>
    <row r="37466" ht="25" customHeight="1"/>
    <row r="37467" ht="25" customHeight="1"/>
    <row r="37468" ht="25" customHeight="1"/>
    <row r="37469" ht="25" customHeight="1"/>
    <row r="37470" ht="25" customHeight="1"/>
    <row r="37471" ht="25" customHeight="1"/>
    <row r="37472" ht="25" customHeight="1"/>
    <row r="37473" ht="25" customHeight="1"/>
    <row r="37474" ht="25" customHeight="1"/>
    <row r="37475" ht="25" customHeight="1"/>
    <row r="37476" ht="25" customHeight="1"/>
    <row r="37477" ht="25" customHeight="1"/>
    <row r="37478" ht="25" customHeight="1"/>
    <row r="37479" ht="25" customHeight="1"/>
    <row r="37480" ht="25" customHeight="1"/>
    <row r="37481" ht="25" customHeight="1"/>
    <row r="37482" ht="25" customHeight="1"/>
    <row r="37483" ht="25" customHeight="1"/>
    <row r="37484" ht="25" customHeight="1"/>
    <row r="37485" ht="25" customHeight="1"/>
    <row r="37486" ht="25" customHeight="1"/>
    <row r="37487" ht="25" customHeight="1"/>
    <row r="37488" ht="25" customHeight="1"/>
    <row r="37489" ht="25" customHeight="1"/>
    <row r="37490" ht="25" customHeight="1"/>
    <row r="37491" ht="25" customHeight="1"/>
    <row r="37492" ht="25" customHeight="1"/>
    <row r="37493" ht="25" customHeight="1"/>
    <row r="37494" ht="25" customHeight="1"/>
    <row r="37495" ht="25" customHeight="1"/>
    <row r="37496" ht="25" customHeight="1"/>
    <row r="37497" ht="25" customHeight="1"/>
    <row r="37498" ht="25" customHeight="1"/>
    <row r="37499" ht="25" customHeight="1"/>
    <row r="37500" ht="25" customHeight="1"/>
    <row r="37501" ht="25" customHeight="1"/>
    <row r="37502" ht="25" customHeight="1"/>
    <row r="37503" ht="25" customHeight="1"/>
    <row r="37504" ht="25" customHeight="1"/>
    <row r="37505" ht="25" customHeight="1"/>
    <row r="37506" ht="25" customHeight="1"/>
    <row r="37507" ht="25" customHeight="1"/>
    <row r="37508" ht="25" customHeight="1"/>
    <row r="37509" ht="25" customHeight="1"/>
    <row r="37510" ht="25" customHeight="1"/>
    <row r="37511" ht="25" customHeight="1"/>
    <row r="37512" ht="25" customHeight="1"/>
    <row r="37513" ht="25" customHeight="1"/>
    <row r="37514" ht="25" customHeight="1"/>
    <row r="37515" ht="25" customHeight="1"/>
    <row r="37516" ht="25" customHeight="1"/>
    <row r="37517" ht="25" customHeight="1"/>
    <row r="37518" ht="25" customHeight="1"/>
    <row r="37519" ht="25" customHeight="1"/>
    <row r="37520" ht="25" customHeight="1"/>
    <row r="37521" ht="25" customHeight="1"/>
    <row r="37522" ht="25" customHeight="1"/>
    <row r="37523" ht="25" customHeight="1"/>
    <row r="37524" ht="25" customHeight="1"/>
    <row r="37525" ht="25" customHeight="1"/>
    <row r="37526" ht="25" customHeight="1"/>
    <row r="37527" ht="25" customHeight="1"/>
    <row r="37528" ht="25" customHeight="1"/>
    <row r="37529" ht="25" customHeight="1"/>
    <row r="37530" ht="25" customHeight="1"/>
    <row r="37531" ht="25" customHeight="1"/>
    <row r="37532" ht="25" customHeight="1"/>
    <row r="37533" ht="25" customHeight="1"/>
    <row r="37534" ht="25" customHeight="1"/>
    <row r="37535" ht="25" customHeight="1"/>
    <row r="37536" ht="25" customHeight="1"/>
    <row r="37537" ht="25" customHeight="1"/>
    <row r="37538" ht="25" customHeight="1"/>
    <row r="37539" ht="25" customHeight="1"/>
    <row r="37540" ht="25" customHeight="1"/>
    <row r="37541" ht="25" customHeight="1"/>
    <row r="37542" ht="25" customHeight="1"/>
    <row r="37543" ht="25" customHeight="1"/>
    <row r="37544" ht="25" customHeight="1"/>
    <row r="37545" ht="25" customHeight="1"/>
    <row r="37546" ht="25" customHeight="1"/>
    <row r="37547" ht="25" customHeight="1"/>
    <row r="37548" ht="25" customHeight="1"/>
    <row r="37549" ht="25" customHeight="1"/>
    <row r="37550" ht="25" customHeight="1"/>
    <row r="37551" ht="25" customHeight="1"/>
    <row r="37552" ht="25" customHeight="1"/>
    <row r="37553" ht="25" customHeight="1"/>
    <row r="37554" ht="25" customHeight="1"/>
    <row r="37555" ht="25" customHeight="1"/>
    <row r="37556" ht="25" customHeight="1"/>
    <row r="37557" ht="25" customHeight="1"/>
    <row r="37558" ht="25" customHeight="1"/>
    <row r="37559" ht="25" customHeight="1"/>
    <row r="37560" ht="25" customHeight="1"/>
    <row r="37561" ht="25" customHeight="1"/>
    <row r="37562" ht="25" customHeight="1"/>
    <row r="37563" ht="25" customHeight="1"/>
    <row r="37564" ht="25" customHeight="1"/>
    <row r="37565" ht="25" customHeight="1"/>
    <row r="37566" ht="25" customHeight="1"/>
    <row r="37567" ht="25" customHeight="1"/>
    <row r="37568" ht="25" customHeight="1"/>
    <row r="37569" ht="25" customHeight="1"/>
    <row r="37570" ht="25" customHeight="1"/>
    <row r="37571" ht="25" customHeight="1"/>
    <row r="37572" ht="25" customHeight="1"/>
    <row r="37573" ht="25" customHeight="1"/>
    <row r="37574" ht="25" customHeight="1"/>
    <row r="37575" ht="25" customHeight="1"/>
    <row r="37576" ht="25" customHeight="1"/>
    <row r="37577" ht="25" customHeight="1"/>
    <row r="37578" ht="25" customHeight="1"/>
    <row r="37579" ht="25" customHeight="1"/>
    <row r="37580" ht="25" customHeight="1"/>
    <row r="37581" ht="25" customHeight="1"/>
    <row r="37582" ht="25" customHeight="1"/>
    <row r="37583" ht="25" customHeight="1"/>
    <row r="37584" ht="25" customHeight="1"/>
    <row r="37585" ht="25" customHeight="1"/>
    <row r="37586" ht="25" customHeight="1"/>
    <row r="37587" ht="25" customHeight="1"/>
    <row r="37588" ht="25" customHeight="1"/>
    <row r="37589" ht="25" customHeight="1"/>
    <row r="37590" ht="25" customHeight="1"/>
    <row r="37591" ht="25" customHeight="1"/>
    <row r="37592" ht="25" customHeight="1"/>
    <row r="37593" ht="25" customHeight="1"/>
    <row r="37594" ht="25" customHeight="1"/>
    <row r="37595" ht="25" customHeight="1"/>
    <row r="37596" ht="25" customHeight="1"/>
    <row r="37597" ht="25" customHeight="1"/>
    <row r="37598" ht="25" customHeight="1"/>
    <row r="37599" ht="25" customHeight="1"/>
    <row r="37600" ht="25" customHeight="1"/>
    <row r="37601" ht="25" customHeight="1"/>
    <row r="37602" ht="25" customHeight="1"/>
    <row r="37603" ht="25" customHeight="1"/>
    <row r="37604" ht="25" customHeight="1"/>
    <row r="37605" ht="25" customHeight="1"/>
    <row r="37606" ht="25" customHeight="1"/>
    <row r="37607" ht="25" customHeight="1"/>
    <row r="37608" ht="25" customHeight="1"/>
    <row r="37609" ht="25" customHeight="1"/>
    <row r="37610" ht="25" customHeight="1"/>
    <row r="37611" ht="25" customHeight="1"/>
    <row r="37612" ht="25" customHeight="1"/>
    <row r="37613" ht="25" customHeight="1"/>
    <row r="37614" ht="25" customHeight="1"/>
    <row r="37615" ht="25" customHeight="1"/>
    <row r="37616" ht="25" customHeight="1"/>
    <row r="37617" ht="25" customHeight="1"/>
    <row r="37618" ht="25" customHeight="1"/>
    <row r="37619" ht="25" customHeight="1"/>
    <row r="37620" ht="25" customHeight="1"/>
    <row r="37621" ht="25" customHeight="1"/>
    <row r="37622" ht="25" customHeight="1"/>
    <row r="37623" ht="25" customHeight="1"/>
    <row r="37624" ht="25" customHeight="1"/>
    <row r="37625" ht="25" customHeight="1"/>
    <row r="37626" ht="25" customHeight="1"/>
    <row r="37627" ht="25" customHeight="1"/>
    <row r="37628" ht="25" customHeight="1"/>
    <row r="37629" ht="25" customHeight="1"/>
    <row r="37630" ht="25" customHeight="1"/>
    <row r="37631" ht="25" customHeight="1"/>
    <row r="37632" ht="25" customHeight="1"/>
    <row r="37633" ht="25" customHeight="1"/>
    <row r="37634" ht="25" customHeight="1"/>
    <row r="37635" ht="25" customHeight="1"/>
    <row r="37636" ht="25" customHeight="1"/>
    <row r="37637" ht="25" customHeight="1"/>
    <row r="37638" ht="25" customHeight="1"/>
    <row r="37639" ht="25" customHeight="1"/>
    <row r="37640" ht="25" customHeight="1"/>
    <row r="37641" ht="25" customHeight="1"/>
    <row r="37642" ht="25" customHeight="1"/>
    <row r="37643" ht="25" customHeight="1"/>
    <row r="37644" ht="25" customHeight="1"/>
    <row r="37645" ht="25" customHeight="1"/>
    <row r="37646" ht="25" customHeight="1"/>
    <row r="37647" ht="25" customHeight="1"/>
    <row r="37648" ht="25" customHeight="1"/>
    <row r="37649" ht="25" customHeight="1"/>
    <row r="37650" ht="25" customHeight="1"/>
    <row r="37651" ht="25" customHeight="1"/>
    <row r="37652" ht="25" customHeight="1"/>
    <row r="37653" ht="25" customHeight="1"/>
    <row r="37654" ht="25" customHeight="1"/>
    <row r="37655" ht="25" customHeight="1"/>
    <row r="37656" ht="25" customHeight="1"/>
    <row r="37657" ht="25" customHeight="1"/>
    <row r="37658" ht="25" customHeight="1"/>
    <row r="37659" ht="25" customHeight="1"/>
    <row r="37660" ht="25" customHeight="1"/>
    <row r="37661" ht="25" customHeight="1"/>
    <row r="37662" ht="25" customHeight="1"/>
    <row r="37663" ht="25" customHeight="1"/>
    <row r="37664" ht="25" customHeight="1"/>
    <row r="37665" ht="25" customHeight="1"/>
    <row r="37666" ht="25" customHeight="1"/>
    <row r="37667" ht="25" customHeight="1"/>
    <row r="37668" ht="25" customHeight="1"/>
    <row r="37669" ht="25" customHeight="1"/>
    <row r="37670" ht="25" customHeight="1"/>
    <row r="37671" ht="25" customHeight="1"/>
    <row r="37672" ht="25" customHeight="1"/>
    <row r="37673" ht="25" customHeight="1"/>
    <row r="37674" ht="25" customHeight="1"/>
    <row r="37675" ht="25" customHeight="1"/>
    <row r="37676" ht="25" customHeight="1"/>
    <row r="37677" ht="25" customHeight="1"/>
    <row r="37678" ht="25" customHeight="1"/>
    <row r="37679" ht="25" customHeight="1"/>
    <row r="37680" ht="25" customHeight="1"/>
    <row r="37681" ht="25" customHeight="1"/>
    <row r="37682" ht="25" customHeight="1"/>
    <row r="37683" ht="25" customHeight="1"/>
    <row r="37684" ht="25" customHeight="1"/>
    <row r="37685" ht="25" customHeight="1"/>
    <row r="37686" ht="25" customHeight="1"/>
    <row r="37687" ht="25" customHeight="1"/>
    <row r="37688" ht="25" customHeight="1"/>
    <row r="37689" ht="25" customHeight="1"/>
    <row r="37690" ht="25" customHeight="1"/>
    <row r="37691" ht="25" customHeight="1"/>
    <row r="37692" ht="25" customHeight="1"/>
    <row r="37693" ht="25" customHeight="1"/>
    <row r="37694" ht="25" customHeight="1"/>
    <row r="37695" ht="25" customHeight="1"/>
    <row r="37696" ht="25" customHeight="1"/>
    <row r="37697" ht="25" customHeight="1"/>
    <row r="37698" ht="25" customHeight="1"/>
    <row r="37699" ht="25" customHeight="1"/>
    <row r="37700" ht="25" customHeight="1"/>
    <row r="37701" ht="25" customHeight="1"/>
    <row r="37702" ht="25" customHeight="1"/>
    <row r="37703" ht="25" customHeight="1"/>
    <row r="37704" ht="25" customHeight="1"/>
    <row r="37705" ht="25" customHeight="1"/>
    <row r="37706" ht="25" customHeight="1"/>
    <row r="37707" ht="25" customHeight="1"/>
    <row r="37708" ht="25" customHeight="1"/>
    <row r="37709" ht="25" customHeight="1"/>
    <row r="37710" ht="25" customHeight="1"/>
    <row r="37711" ht="25" customHeight="1"/>
    <row r="37712" ht="25" customHeight="1"/>
    <row r="37713" ht="25" customHeight="1"/>
    <row r="37714" ht="25" customHeight="1"/>
    <row r="37715" ht="25" customHeight="1"/>
    <row r="37716" ht="25" customHeight="1"/>
    <row r="37717" ht="25" customHeight="1"/>
    <row r="37718" ht="25" customHeight="1"/>
    <row r="37719" ht="25" customHeight="1"/>
    <row r="37720" ht="25" customHeight="1"/>
    <row r="37721" ht="25" customHeight="1"/>
    <row r="37722" ht="25" customHeight="1"/>
    <row r="37723" ht="25" customHeight="1"/>
    <row r="37724" ht="25" customHeight="1"/>
    <row r="37725" ht="25" customHeight="1"/>
    <row r="37726" ht="25" customHeight="1"/>
    <row r="37727" ht="25" customHeight="1"/>
    <row r="37728" ht="25" customHeight="1"/>
    <row r="37729" ht="25" customHeight="1"/>
    <row r="37730" ht="25" customHeight="1"/>
    <row r="37731" ht="25" customHeight="1"/>
    <row r="37732" ht="25" customHeight="1"/>
    <row r="37733" ht="25" customHeight="1"/>
    <row r="37734" ht="25" customHeight="1"/>
    <row r="37735" ht="25" customHeight="1"/>
    <row r="37736" ht="25" customHeight="1"/>
    <row r="37737" ht="25" customHeight="1"/>
    <row r="37738" ht="25" customHeight="1"/>
    <row r="37739" ht="25" customHeight="1"/>
    <row r="37740" ht="25" customHeight="1"/>
    <row r="37741" ht="25" customHeight="1"/>
    <row r="37742" ht="25" customHeight="1"/>
    <row r="37743" ht="25" customHeight="1"/>
    <row r="37744" ht="25" customHeight="1"/>
    <row r="37745" ht="25" customHeight="1"/>
    <row r="37746" ht="25" customHeight="1"/>
    <row r="37747" ht="25" customHeight="1"/>
    <row r="37748" ht="25" customHeight="1"/>
    <row r="37749" ht="25" customHeight="1"/>
    <row r="37750" ht="25" customHeight="1"/>
    <row r="37751" ht="25" customHeight="1"/>
    <row r="37752" ht="25" customHeight="1"/>
    <row r="37753" ht="25" customHeight="1"/>
    <row r="37754" ht="25" customHeight="1"/>
    <row r="37755" ht="25" customHeight="1"/>
    <row r="37756" ht="25" customHeight="1"/>
    <row r="37757" ht="25" customHeight="1"/>
    <row r="37758" ht="25" customHeight="1"/>
    <row r="37759" ht="25" customHeight="1"/>
    <row r="37760" ht="25" customHeight="1"/>
    <row r="37761" ht="25" customHeight="1"/>
    <row r="37762" ht="25" customHeight="1"/>
    <row r="37763" ht="25" customHeight="1"/>
    <row r="37764" ht="25" customHeight="1"/>
    <row r="37765" ht="25" customHeight="1"/>
    <row r="37766" ht="25" customHeight="1"/>
    <row r="37767" ht="25" customHeight="1"/>
    <row r="37768" ht="25" customHeight="1"/>
    <row r="37769" ht="25" customHeight="1"/>
    <row r="37770" ht="25" customHeight="1"/>
    <row r="37771" ht="25" customHeight="1"/>
    <row r="37772" ht="25" customHeight="1"/>
    <row r="37773" ht="25" customHeight="1"/>
    <row r="37774" ht="25" customHeight="1"/>
    <row r="37775" ht="25" customHeight="1"/>
    <row r="37776" ht="25" customHeight="1"/>
    <row r="37777" ht="25" customHeight="1"/>
    <row r="37778" ht="25" customHeight="1"/>
    <row r="37779" ht="25" customHeight="1"/>
    <row r="37780" ht="25" customHeight="1"/>
    <row r="37781" ht="25" customHeight="1"/>
    <row r="37782" ht="25" customHeight="1"/>
    <row r="37783" ht="25" customHeight="1"/>
    <row r="37784" ht="25" customHeight="1"/>
    <row r="37785" ht="25" customHeight="1"/>
    <row r="37786" ht="25" customHeight="1"/>
    <row r="37787" ht="25" customHeight="1"/>
    <row r="37788" ht="25" customHeight="1"/>
    <row r="37789" ht="25" customHeight="1"/>
    <row r="37790" ht="25" customHeight="1"/>
    <row r="37791" ht="25" customHeight="1"/>
    <row r="37792" ht="25" customHeight="1"/>
    <row r="37793" ht="25" customHeight="1"/>
    <row r="37794" ht="25" customHeight="1"/>
    <row r="37795" ht="25" customHeight="1"/>
    <row r="37796" ht="25" customHeight="1"/>
    <row r="37797" ht="25" customHeight="1"/>
    <row r="37798" ht="25" customHeight="1"/>
    <row r="37799" ht="25" customHeight="1"/>
    <row r="37800" ht="25" customHeight="1"/>
    <row r="37801" ht="25" customHeight="1"/>
    <row r="37802" ht="25" customHeight="1"/>
    <row r="37803" ht="25" customHeight="1"/>
    <row r="37804" ht="25" customHeight="1"/>
    <row r="37805" ht="25" customHeight="1"/>
    <row r="37806" ht="25" customHeight="1"/>
    <row r="37807" ht="25" customHeight="1"/>
    <row r="37808" ht="25" customHeight="1"/>
    <row r="37809" ht="25" customHeight="1"/>
    <row r="37810" ht="25" customHeight="1"/>
    <row r="37811" ht="25" customHeight="1"/>
    <row r="37812" ht="25" customHeight="1"/>
    <row r="37813" ht="25" customHeight="1"/>
    <row r="37814" ht="25" customHeight="1"/>
    <row r="37815" ht="25" customHeight="1"/>
    <row r="37816" ht="25" customHeight="1"/>
    <row r="37817" ht="25" customHeight="1"/>
    <row r="37818" ht="25" customHeight="1"/>
    <row r="37819" ht="25" customHeight="1"/>
    <row r="37820" ht="25" customHeight="1"/>
    <row r="37821" ht="25" customHeight="1"/>
    <row r="37822" ht="25" customHeight="1"/>
    <row r="37823" ht="25" customHeight="1"/>
    <row r="37824" ht="25" customHeight="1"/>
    <row r="37825" ht="25" customHeight="1"/>
    <row r="37826" ht="25" customHeight="1"/>
    <row r="37827" ht="25" customHeight="1"/>
    <row r="37828" ht="25" customHeight="1"/>
    <row r="37829" ht="25" customHeight="1"/>
    <row r="37830" ht="25" customHeight="1"/>
    <row r="37831" ht="25" customHeight="1"/>
    <row r="37832" ht="25" customHeight="1"/>
    <row r="37833" ht="25" customHeight="1"/>
    <row r="37834" ht="25" customHeight="1"/>
    <row r="37835" ht="25" customHeight="1"/>
    <row r="37836" ht="25" customHeight="1"/>
    <row r="37837" ht="25" customHeight="1"/>
    <row r="37838" ht="25" customHeight="1"/>
    <row r="37839" ht="25" customHeight="1"/>
    <row r="37840" ht="25" customHeight="1"/>
    <row r="37841" ht="25" customHeight="1"/>
    <row r="37842" ht="25" customHeight="1"/>
    <row r="37843" ht="25" customHeight="1"/>
    <row r="37844" ht="25" customHeight="1"/>
    <row r="37845" ht="25" customHeight="1"/>
    <row r="37846" ht="25" customHeight="1"/>
    <row r="37847" ht="25" customHeight="1"/>
    <row r="37848" ht="25" customHeight="1"/>
    <row r="37849" ht="25" customHeight="1"/>
    <row r="37850" ht="25" customHeight="1"/>
    <row r="37851" ht="25" customHeight="1"/>
    <row r="37852" ht="25" customHeight="1"/>
    <row r="37853" ht="25" customHeight="1"/>
    <row r="37854" ht="25" customHeight="1"/>
    <row r="37855" ht="25" customHeight="1"/>
    <row r="37856" ht="25" customHeight="1"/>
    <row r="37857" ht="25" customHeight="1"/>
    <row r="37858" ht="25" customHeight="1"/>
    <row r="37859" ht="25" customHeight="1"/>
    <row r="37860" ht="25" customHeight="1"/>
    <row r="37861" ht="25" customHeight="1"/>
    <row r="37862" ht="25" customHeight="1"/>
    <row r="37863" ht="25" customHeight="1"/>
    <row r="37864" ht="25" customHeight="1"/>
    <row r="37865" ht="25" customHeight="1"/>
    <row r="37866" ht="25" customHeight="1"/>
    <row r="37867" ht="25" customHeight="1"/>
    <row r="37868" ht="25" customHeight="1"/>
    <row r="37869" ht="25" customHeight="1"/>
    <row r="37870" ht="25" customHeight="1"/>
    <row r="37871" ht="25" customHeight="1"/>
    <row r="37872" ht="25" customHeight="1"/>
    <row r="37873" ht="25" customHeight="1"/>
    <row r="37874" ht="25" customHeight="1"/>
    <row r="37875" ht="25" customHeight="1"/>
    <row r="37876" ht="25" customHeight="1"/>
    <row r="37877" ht="25" customHeight="1"/>
    <row r="37878" ht="25" customHeight="1"/>
    <row r="37879" ht="25" customHeight="1"/>
    <row r="37880" ht="25" customHeight="1"/>
    <row r="37881" ht="25" customHeight="1"/>
    <row r="37882" ht="25" customHeight="1"/>
    <row r="37883" ht="25" customHeight="1"/>
    <row r="37884" ht="25" customHeight="1"/>
    <row r="37885" ht="25" customHeight="1"/>
    <row r="37886" ht="25" customHeight="1"/>
    <row r="37887" ht="25" customHeight="1"/>
    <row r="37888" ht="25" customHeight="1"/>
    <row r="37889" ht="25" customHeight="1"/>
    <row r="37890" ht="25" customHeight="1"/>
    <row r="37891" ht="25" customHeight="1"/>
    <row r="37892" ht="25" customHeight="1"/>
    <row r="37893" ht="25" customHeight="1"/>
    <row r="37894" ht="25" customHeight="1"/>
    <row r="37895" ht="25" customHeight="1"/>
    <row r="37896" ht="25" customHeight="1"/>
    <row r="37897" ht="25" customHeight="1"/>
    <row r="37898" ht="25" customHeight="1"/>
    <row r="37899" ht="25" customHeight="1"/>
    <row r="37900" ht="25" customHeight="1"/>
    <row r="37901" ht="25" customHeight="1"/>
    <row r="37902" ht="25" customHeight="1"/>
    <row r="37903" ht="25" customHeight="1"/>
    <row r="37904" ht="25" customHeight="1"/>
    <row r="37905" ht="25" customHeight="1"/>
    <row r="37906" ht="25" customHeight="1"/>
    <row r="37907" ht="25" customHeight="1"/>
    <row r="37908" ht="25" customHeight="1"/>
    <row r="37909" ht="25" customHeight="1"/>
    <row r="37910" ht="25" customHeight="1"/>
    <row r="37911" ht="25" customHeight="1"/>
    <row r="37912" ht="25" customHeight="1"/>
    <row r="37913" ht="25" customHeight="1"/>
    <row r="37914" ht="25" customHeight="1"/>
    <row r="37915" ht="25" customHeight="1"/>
    <row r="37916" ht="25" customHeight="1"/>
    <row r="37917" ht="25" customHeight="1"/>
    <row r="37918" ht="25" customHeight="1"/>
    <row r="37919" ht="25" customHeight="1"/>
    <row r="37920" ht="25" customHeight="1"/>
    <row r="37921" ht="25" customHeight="1"/>
    <row r="37922" ht="25" customHeight="1"/>
    <row r="37923" ht="25" customHeight="1"/>
    <row r="37924" ht="25" customHeight="1"/>
    <row r="37925" ht="25" customHeight="1"/>
    <row r="37926" ht="25" customHeight="1"/>
    <row r="37927" ht="25" customHeight="1"/>
    <row r="37928" ht="25" customHeight="1"/>
    <row r="37929" ht="25" customHeight="1"/>
    <row r="37930" ht="25" customHeight="1"/>
    <row r="37931" ht="25" customHeight="1"/>
    <row r="37932" ht="25" customHeight="1"/>
    <row r="37933" ht="25" customHeight="1"/>
    <row r="37934" ht="25" customHeight="1"/>
    <row r="37935" ht="25" customHeight="1"/>
    <row r="37936" ht="25" customHeight="1"/>
    <row r="37937" ht="25" customHeight="1"/>
    <row r="37938" ht="25" customHeight="1"/>
    <row r="37939" ht="25" customHeight="1"/>
    <row r="37940" ht="25" customHeight="1"/>
    <row r="37941" ht="25" customHeight="1"/>
    <row r="37942" ht="25" customHeight="1"/>
    <row r="37943" ht="25" customHeight="1"/>
    <row r="37944" ht="25" customHeight="1"/>
    <row r="37945" ht="25" customHeight="1"/>
    <row r="37946" ht="25" customHeight="1"/>
    <row r="37947" ht="25" customHeight="1"/>
    <row r="37948" ht="25" customHeight="1"/>
    <row r="37949" ht="25" customHeight="1"/>
    <row r="37950" ht="25" customHeight="1"/>
    <row r="37951" ht="25" customHeight="1"/>
    <row r="37952" ht="25" customHeight="1"/>
    <row r="37953" ht="25" customHeight="1"/>
    <row r="37954" ht="25" customHeight="1"/>
    <row r="37955" ht="25" customHeight="1"/>
    <row r="37956" ht="25" customHeight="1"/>
    <row r="37957" ht="25" customHeight="1"/>
    <row r="37958" ht="25" customHeight="1"/>
    <row r="37959" ht="25" customHeight="1"/>
    <row r="37960" ht="25" customHeight="1"/>
    <row r="37961" ht="25" customHeight="1"/>
    <row r="37962" ht="25" customHeight="1"/>
    <row r="37963" ht="25" customHeight="1"/>
    <row r="37964" ht="25" customHeight="1"/>
    <row r="37965" ht="25" customHeight="1"/>
    <row r="37966" ht="25" customHeight="1"/>
    <row r="37967" ht="25" customHeight="1"/>
    <row r="37968" ht="25" customHeight="1"/>
    <row r="37969" ht="25" customHeight="1"/>
    <row r="37970" ht="25" customHeight="1"/>
    <row r="37971" ht="25" customHeight="1"/>
    <row r="37972" ht="25" customHeight="1"/>
    <row r="37973" ht="25" customHeight="1"/>
    <row r="37974" ht="25" customHeight="1"/>
    <row r="37975" ht="25" customHeight="1"/>
    <row r="37976" ht="25" customHeight="1"/>
    <row r="37977" ht="25" customHeight="1"/>
    <row r="37978" ht="25" customHeight="1"/>
    <row r="37979" ht="25" customHeight="1"/>
    <row r="37980" ht="25" customHeight="1"/>
    <row r="37981" ht="25" customHeight="1"/>
    <row r="37982" ht="25" customHeight="1"/>
    <row r="37983" ht="25" customHeight="1"/>
    <row r="37984" ht="25" customHeight="1"/>
    <row r="37985" ht="25" customHeight="1"/>
    <row r="37986" ht="25" customHeight="1"/>
    <row r="37987" ht="25" customHeight="1"/>
    <row r="37988" ht="25" customHeight="1"/>
    <row r="37989" ht="25" customHeight="1"/>
    <row r="37990" ht="25" customHeight="1"/>
    <row r="37991" ht="25" customHeight="1"/>
    <row r="37992" ht="25" customHeight="1"/>
    <row r="37993" ht="25" customHeight="1"/>
    <row r="37994" ht="25" customHeight="1"/>
    <row r="37995" ht="25" customHeight="1"/>
    <row r="37996" ht="25" customHeight="1"/>
    <row r="37997" ht="25" customHeight="1"/>
    <row r="37998" ht="25" customHeight="1"/>
    <row r="37999" ht="25" customHeight="1"/>
    <row r="38000" ht="25" customHeight="1"/>
    <row r="38001" ht="25" customHeight="1"/>
    <row r="38002" ht="25" customHeight="1"/>
    <row r="38003" ht="25" customHeight="1"/>
    <row r="38004" ht="25" customHeight="1"/>
    <row r="38005" ht="25" customHeight="1"/>
    <row r="38006" ht="25" customHeight="1"/>
    <row r="38007" ht="25" customHeight="1"/>
    <row r="38008" ht="25" customHeight="1"/>
    <row r="38009" ht="25" customHeight="1"/>
    <row r="38010" ht="25" customHeight="1"/>
    <row r="38011" ht="25" customHeight="1"/>
    <row r="38012" ht="25" customHeight="1"/>
    <row r="38013" ht="25" customHeight="1"/>
    <row r="38014" ht="25" customHeight="1"/>
    <row r="38015" ht="25" customHeight="1"/>
    <row r="38016" ht="25" customHeight="1"/>
    <row r="38017" ht="25" customHeight="1"/>
    <row r="38018" ht="25" customHeight="1"/>
    <row r="38019" ht="25" customHeight="1"/>
    <row r="38020" ht="25" customHeight="1"/>
    <row r="38021" ht="25" customHeight="1"/>
    <row r="38022" ht="25" customHeight="1"/>
    <row r="38023" ht="25" customHeight="1"/>
    <row r="38024" ht="25" customHeight="1"/>
    <row r="38025" ht="25" customHeight="1"/>
    <row r="38026" ht="25" customHeight="1"/>
    <row r="38027" ht="25" customHeight="1"/>
    <row r="38028" ht="25" customHeight="1"/>
    <row r="38029" ht="25" customHeight="1"/>
    <row r="38030" ht="25" customHeight="1"/>
    <row r="38031" ht="25" customHeight="1"/>
    <row r="38032" ht="25" customHeight="1"/>
    <row r="38033" ht="25" customHeight="1"/>
    <row r="38034" ht="25" customHeight="1"/>
    <row r="38035" ht="25" customHeight="1"/>
    <row r="38036" ht="25" customHeight="1"/>
    <row r="38037" ht="25" customHeight="1"/>
    <row r="38038" ht="25" customHeight="1"/>
    <row r="38039" ht="25" customHeight="1"/>
    <row r="38040" ht="25" customHeight="1"/>
    <row r="38041" ht="25" customHeight="1"/>
    <row r="38042" ht="25" customHeight="1"/>
    <row r="38043" ht="25" customHeight="1"/>
    <row r="38044" ht="25" customHeight="1"/>
    <row r="38045" ht="25" customHeight="1"/>
    <row r="38046" ht="25" customHeight="1"/>
    <row r="38047" ht="25" customHeight="1"/>
    <row r="38048" ht="25" customHeight="1"/>
    <row r="38049" ht="25" customHeight="1"/>
    <row r="38050" ht="25" customHeight="1"/>
    <row r="38051" ht="25" customHeight="1"/>
    <row r="38052" ht="25" customHeight="1"/>
    <row r="38053" ht="25" customHeight="1"/>
    <row r="38054" ht="25" customHeight="1"/>
    <row r="38055" ht="25" customHeight="1"/>
    <row r="38056" ht="25" customHeight="1"/>
    <row r="38057" ht="25" customHeight="1"/>
    <row r="38058" ht="25" customHeight="1"/>
    <row r="38059" ht="25" customHeight="1"/>
    <row r="38060" ht="25" customHeight="1"/>
    <row r="38061" ht="25" customHeight="1"/>
    <row r="38062" ht="25" customHeight="1"/>
    <row r="38063" ht="25" customHeight="1"/>
    <row r="38064" ht="25" customHeight="1"/>
    <row r="38065" ht="25" customHeight="1"/>
    <row r="38066" ht="25" customHeight="1"/>
    <row r="38067" ht="25" customHeight="1"/>
    <row r="38068" ht="25" customHeight="1"/>
    <row r="38069" ht="25" customHeight="1"/>
    <row r="38070" ht="25" customHeight="1"/>
    <row r="38071" ht="25" customHeight="1"/>
    <row r="38072" ht="25" customHeight="1"/>
    <row r="38073" ht="25" customHeight="1"/>
    <row r="38074" ht="25" customHeight="1"/>
    <row r="38075" ht="25" customHeight="1"/>
    <row r="38076" ht="25" customHeight="1"/>
    <row r="38077" ht="25" customHeight="1"/>
    <row r="38078" ht="25" customHeight="1"/>
    <row r="38079" ht="25" customHeight="1"/>
    <row r="38080" ht="25" customHeight="1"/>
    <row r="38081" ht="25" customHeight="1"/>
    <row r="38082" ht="25" customHeight="1"/>
    <row r="38083" ht="25" customHeight="1"/>
    <row r="38084" ht="25" customHeight="1"/>
    <row r="38085" ht="25" customHeight="1"/>
    <row r="38086" ht="25" customHeight="1"/>
    <row r="38087" ht="25" customHeight="1"/>
    <row r="38088" ht="25" customHeight="1"/>
    <row r="38089" ht="25" customHeight="1"/>
    <row r="38090" ht="25" customHeight="1"/>
    <row r="38091" ht="25" customHeight="1"/>
    <row r="38092" ht="25" customHeight="1"/>
    <row r="38093" ht="25" customHeight="1"/>
    <row r="38094" ht="25" customHeight="1"/>
    <row r="38095" ht="25" customHeight="1"/>
    <row r="38096" ht="25" customHeight="1"/>
    <row r="38097" ht="25" customHeight="1"/>
    <row r="38098" ht="25" customHeight="1"/>
    <row r="38099" ht="25" customHeight="1"/>
    <row r="38100" ht="25" customHeight="1"/>
    <row r="38101" ht="25" customHeight="1"/>
    <row r="38102" ht="25" customHeight="1"/>
    <row r="38103" ht="25" customHeight="1"/>
    <row r="38104" ht="25" customHeight="1"/>
    <row r="38105" ht="25" customHeight="1"/>
    <row r="38106" ht="25" customHeight="1"/>
    <row r="38107" ht="25" customHeight="1"/>
    <row r="38108" ht="25" customHeight="1"/>
    <row r="38109" ht="25" customHeight="1"/>
    <row r="38110" ht="25" customHeight="1"/>
    <row r="38111" ht="25" customHeight="1"/>
    <row r="38112" ht="25" customHeight="1"/>
    <row r="38113" ht="25" customHeight="1"/>
    <row r="38114" ht="25" customHeight="1"/>
    <row r="38115" ht="25" customHeight="1"/>
    <row r="38116" ht="25" customHeight="1"/>
    <row r="38117" ht="25" customHeight="1"/>
    <row r="38118" ht="25" customHeight="1"/>
    <row r="38119" ht="25" customHeight="1"/>
    <row r="38120" ht="25" customHeight="1"/>
    <row r="38121" ht="25" customHeight="1"/>
    <row r="38122" ht="25" customHeight="1"/>
    <row r="38123" ht="25" customHeight="1"/>
    <row r="38124" ht="25" customHeight="1"/>
    <row r="38125" ht="25" customHeight="1"/>
    <row r="38126" ht="25" customHeight="1"/>
    <row r="38127" ht="25" customHeight="1"/>
    <row r="38128" ht="25" customHeight="1"/>
    <row r="38129" ht="25" customHeight="1"/>
    <row r="38130" ht="25" customHeight="1"/>
    <row r="38131" ht="25" customHeight="1"/>
    <row r="38132" ht="25" customHeight="1"/>
    <row r="38133" ht="25" customHeight="1"/>
    <row r="38134" ht="25" customHeight="1"/>
    <row r="38135" ht="25" customHeight="1"/>
    <row r="38136" ht="25" customHeight="1"/>
    <row r="38137" ht="25" customHeight="1"/>
    <row r="38138" ht="25" customHeight="1"/>
    <row r="38139" ht="25" customHeight="1"/>
    <row r="38140" ht="25" customHeight="1"/>
    <row r="38141" ht="25" customHeight="1"/>
    <row r="38142" ht="25" customHeight="1"/>
    <row r="38143" ht="25" customHeight="1"/>
    <row r="38144" ht="25" customHeight="1"/>
    <row r="38145" ht="25" customHeight="1"/>
    <row r="38146" ht="25" customHeight="1"/>
    <row r="38147" ht="25" customHeight="1"/>
    <row r="38148" ht="25" customHeight="1"/>
    <row r="38149" ht="25" customHeight="1"/>
    <row r="38150" ht="25" customHeight="1"/>
    <row r="38151" ht="25" customHeight="1"/>
    <row r="38152" ht="25" customHeight="1"/>
    <row r="38153" ht="25" customHeight="1"/>
    <row r="38154" ht="25" customHeight="1"/>
    <row r="38155" ht="25" customHeight="1"/>
    <row r="38156" ht="25" customHeight="1"/>
    <row r="38157" ht="25" customHeight="1"/>
    <row r="38158" ht="25" customHeight="1"/>
    <row r="38159" ht="25" customHeight="1"/>
    <row r="38160" ht="25" customHeight="1"/>
    <row r="38161" ht="25" customHeight="1"/>
    <row r="38162" ht="25" customHeight="1"/>
    <row r="38163" ht="25" customHeight="1"/>
    <row r="38164" ht="25" customHeight="1"/>
    <row r="38165" ht="25" customHeight="1"/>
    <row r="38166" ht="25" customHeight="1"/>
    <row r="38167" ht="25" customHeight="1"/>
    <row r="38168" ht="25" customHeight="1"/>
    <row r="38169" ht="25" customHeight="1"/>
    <row r="38170" ht="25" customHeight="1"/>
    <row r="38171" ht="25" customHeight="1"/>
    <row r="38172" ht="25" customHeight="1"/>
    <row r="38173" ht="25" customHeight="1"/>
    <row r="38174" ht="25" customHeight="1"/>
    <row r="38175" ht="25" customHeight="1"/>
    <row r="38176" ht="25" customHeight="1"/>
    <row r="38177" ht="25" customHeight="1"/>
    <row r="38178" ht="25" customHeight="1"/>
    <row r="38179" ht="25" customHeight="1"/>
    <row r="38180" ht="25" customHeight="1"/>
    <row r="38181" ht="25" customHeight="1"/>
    <row r="38182" ht="25" customHeight="1"/>
    <row r="38183" ht="25" customHeight="1"/>
    <row r="38184" ht="25" customHeight="1"/>
    <row r="38185" ht="25" customHeight="1"/>
    <row r="38186" ht="25" customHeight="1"/>
    <row r="38187" ht="25" customHeight="1"/>
    <row r="38188" ht="25" customHeight="1"/>
    <row r="38189" ht="25" customHeight="1"/>
    <row r="38190" ht="25" customHeight="1"/>
    <row r="38191" ht="25" customHeight="1"/>
    <row r="38192" ht="25" customHeight="1"/>
    <row r="38193" ht="25" customHeight="1"/>
    <row r="38194" ht="25" customHeight="1"/>
    <row r="38195" ht="25" customHeight="1"/>
    <row r="38196" ht="25" customHeight="1"/>
    <row r="38197" ht="25" customHeight="1"/>
    <row r="38198" ht="25" customHeight="1"/>
    <row r="38199" ht="25" customHeight="1"/>
    <row r="38200" ht="25" customHeight="1"/>
    <row r="38201" ht="25" customHeight="1"/>
    <row r="38202" ht="25" customHeight="1"/>
    <row r="38203" ht="25" customHeight="1"/>
    <row r="38204" ht="25" customHeight="1"/>
    <row r="38205" ht="25" customHeight="1"/>
    <row r="38206" ht="25" customHeight="1"/>
    <row r="38207" ht="25" customHeight="1"/>
    <row r="38208" ht="25" customHeight="1"/>
    <row r="38209" ht="25" customHeight="1"/>
    <row r="38210" ht="25" customHeight="1"/>
    <row r="38211" ht="25" customHeight="1"/>
    <row r="38212" ht="25" customHeight="1"/>
    <row r="38213" ht="25" customHeight="1"/>
    <row r="38214" ht="25" customHeight="1"/>
    <row r="38215" ht="25" customHeight="1"/>
    <row r="38216" ht="25" customHeight="1"/>
    <row r="38217" ht="25" customHeight="1"/>
    <row r="38218" ht="25" customHeight="1"/>
    <row r="38219" ht="25" customHeight="1"/>
    <row r="38220" ht="25" customHeight="1"/>
    <row r="38221" ht="25" customHeight="1"/>
    <row r="38222" ht="25" customHeight="1"/>
    <row r="38223" ht="25" customHeight="1"/>
    <row r="38224" ht="25" customHeight="1"/>
    <row r="38225" ht="25" customHeight="1"/>
    <row r="38226" ht="25" customHeight="1"/>
    <row r="38227" ht="25" customHeight="1"/>
    <row r="38228" ht="25" customHeight="1"/>
    <row r="38229" ht="25" customHeight="1"/>
    <row r="38230" ht="25" customHeight="1"/>
    <row r="38231" ht="25" customHeight="1"/>
    <row r="38232" ht="25" customHeight="1"/>
    <row r="38233" ht="25" customHeight="1"/>
    <row r="38234" ht="25" customHeight="1"/>
    <row r="38235" ht="25" customHeight="1"/>
    <row r="38236" ht="25" customHeight="1"/>
    <row r="38237" ht="25" customHeight="1"/>
    <row r="38238" ht="25" customHeight="1"/>
    <row r="38239" ht="25" customHeight="1"/>
    <row r="38240" ht="25" customHeight="1"/>
    <row r="38241" ht="25" customHeight="1"/>
    <row r="38242" ht="25" customHeight="1"/>
    <row r="38243" ht="25" customHeight="1"/>
    <row r="38244" ht="25" customHeight="1"/>
    <row r="38245" ht="25" customHeight="1"/>
    <row r="38246" ht="25" customHeight="1"/>
    <row r="38247" ht="25" customHeight="1"/>
    <row r="38248" ht="25" customHeight="1"/>
    <row r="38249" ht="25" customHeight="1"/>
    <row r="38250" ht="25" customHeight="1"/>
    <row r="38251" ht="25" customHeight="1"/>
    <row r="38252" ht="25" customHeight="1"/>
    <row r="38253" ht="25" customHeight="1"/>
    <row r="38254" ht="25" customHeight="1"/>
    <row r="38255" ht="25" customHeight="1"/>
    <row r="38256" ht="25" customHeight="1"/>
    <row r="38257" ht="25" customHeight="1"/>
    <row r="38258" ht="25" customHeight="1"/>
    <row r="38259" ht="25" customHeight="1"/>
    <row r="38260" ht="25" customHeight="1"/>
    <row r="38261" ht="25" customHeight="1"/>
    <row r="38262" ht="25" customHeight="1"/>
    <row r="38263" ht="25" customHeight="1"/>
    <row r="38264" ht="25" customHeight="1"/>
    <row r="38265" ht="25" customHeight="1"/>
    <row r="38266" ht="25" customHeight="1"/>
    <row r="38267" ht="25" customHeight="1"/>
    <row r="38268" ht="25" customHeight="1"/>
    <row r="38269" ht="25" customHeight="1"/>
    <row r="38270" ht="25" customHeight="1"/>
    <row r="38271" ht="25" customHeight="1"/>
    <row r="38272" ht="25" customHeight="1"/>
    <row r="38273" ht="25" customHeight="1"/>
    <row r="38274" ht="25" customHeight="1"/>
    <row r="38275" ht="25" customHeight="1"/>
    <row r="38276" ht="25" customHeight="1"/>
    <row r="38277" ht="25" customHeight="1"/>
    <row r="38278" ht="25" customHeight="1"/>
    <row r="38279" ht="25" customHeight="1"/>
    <row r="38280" ht="25" customHeight="1"/>
    <row r="38281" ht="25" customHeight="1"/>
    <row r="38282" ht="25" customHeight="1"/>
    <row r="38283" ht="25" customHeight="1"/>
    <row r="38284" ht="25" customHeight="1"/>
    <row r="38285" ht="25" customHeight="1"/>
    <row r="38286" ht="25" customHeight="1"/>
    <row r="38287" ht="25" customHeight="1"/>
    <row r="38288" ht="25" customHeight="1"/>
    <row r="38289" ht="25" customHeight="1"/>
    <row r="38290" ht="25" customHeight="1"/>
    <row r="38291" ht="25" customHeight="1"/>
    <row r="38292" ht="25" customHeight="1"/>
    <row r="38293" ht="25" customHeight="1"/>
    <row r="38294" ht="25" customHeight="1"/>
    <row r="38295" ht="25" customHeight="1"/>
    <row r="38296" ht="25" customHeight="1"/>
    <row r="38297" ht="25" customHeight="1"/>
    <row r="38298" ht="25" customHeight="1"/>
    <row r="38299" ht="25" customHeight="1"/>
    <row r="38300" ht="25" customHeight="1"/>
    <row r="38301" ht="25" customHeight="1"/>
    <row r="38302" ht="25" customHeight="1"/>
    <row r="38303" ht="25" customHeight="1"/>
    <row r="38304" ht="25" customHeight="1"/>
    <row r="38305" ht="25" customHeight="1"/>
    <row r="38306" ht="25" customHeight="1"/>
    <row r="38307" ht="25" customHeight="1"/>
    <row r="38308" ht="25" customHeight="1"/>
    <row r="38309" ht="25" customHeight="1"/>
    <row r="38310" ht="25" customHeight="1"/>
    <row r="38311" ht="25" customHeight="1"/>
    <row r="38312" ht="25" customHeight="1"/>
    <row r="38313" ht="25" customHeight="1"/>
    <row r="38314" ht="25" customHeight="1"/>
    <row r="38315" ht="25" customHeight="1"/>
    <row r="38316" ht="25" customHeight="1"/>
    <row r="38317" ht="25" customHeight="1"/>
    <row r="38318" ht="25" customHeight="1"/>
    <row r="38319" ht="25" customHeight="1"/>
    <row r="38320" ht="25" customHeight="1"/>
    <row r="38321" ht="25" customHeight="1"/>
    <row r="38322" ht="25" customHeight="1"/>
    <row r="38323" ht="25" customHeight="1"/>
    <row r="38324" ht="25" customHeight="1"/>
    <row r="38325" ht="25" customHeight="1"/>
    <row r="38326" ht="25" customHeight="1"/>
    <row r="38327" ht="25" customHeight="1"/>
    <row r="38328" ht="25" customHeight="1"/>
    <row r="38329" ht="25" customHeight="1"/>
    <row r="38330" ht="25" customHeight="1"/>
    <row r="38331" ht="25" customHeight="1"/>
    <row r="38332" ht="25" customHeight="1"/>
    <row r="38333" ht="25" customHeight="1"/>
    <row r="38334" ht="25" customHeight="1"/>
    <row r="38335" ht="25" customHeight="1"/>
    <row r="38336" ht="25" customHeight="1"/>
    <row r="38337" ht="25" customHeight="1"/>
    <row r="38338" ht="25" customHeight="1"/>
    <row r="38339" ht="25" customHeight="1"/>
    <row r="38340" ht="25" customHeight="1"/>
    <row r="38341" ht="25" customHeight="1"/>
    <row r="38342" ht="25" customHeight="1"/>
    <row r="38343" ht="25" customHeight="1"/>
    <row r="38344" ht="25" customHeight="1"/>
    <row r="38345" ht="25" customHeight="1"/>
    <row r="38346" ht="25" customHeight="1"/>
    <row r="38347" ht="25" customHeight="1"/>
    <row r="38348" ht="25" customHeight="1"/>
    <row r="38349" ht="25" customHeight="1"/>
    <row r="38350" ht="25" customHeight="1"/>
    <row r="38351" ht="25" customHeight="1"/>
    <row r="38352" ht="25" customHeight="1"/>
    <row r="38353" ht="25" customHeight="1"/>
    <row r="38354" ht="25" customHeight="1"/>
    <row r="38355" ht="25" customHeight="1"/>
    <row r="38356" ht="25" customHeight="1"/>
    <row r="38357" ht="25" customHeight="1"/>
    <row r="38358" ht="25" customHeight="1"/>
    <row r="38359" ht="25" customHeight="1"/>
    <row r="38360" ht="25" customHeight="1"/>
    <row r="38361" ht="25" customHeight="1"/>
    <row r="38362" ht="25" customHeight="1"/>
    <row r="38363" ht="25" customHeight="1"/>
    <row r="38364" ht="25" customHeight="1"/>
    <row r="38365" ht="25" customHeight="1"/>
    <row r="38366" ht="25" customHeight="1"/>
    <row r="38367" ht="25" customHeight="1"/>
    <row r="38368" ht="25" customHeight="1"/>
    <row r="38369" ht="25" customHeight="1"/>
    <row r="38370" ht="25" customHeight="1"/>
    <row r="38371" ht="25" customHeight="1"/>
    <row r="38372" ht="25" customHeight="1"/>
    <row r="38373" ht="25" customHeight="1"/>
    <row r="38374" ht="25" customHeight="1"/>
    <row r="38375" ht="25" customHeight="1"/>
    <row r="38376" ht="25" customHeight="1"/>
    <row r="38377" ht="25" customHeight="1"/>
    <row r="38378" ht="25" customHeight="1"/>
    <row r="38379" ht="25" customHeight="1"/>
    <row r="38380" ht="25" customHeight="1"/>
    <row r="38381" ht="25" customHeight="1"/>
    <row r="38382" ht="25" customHeight="1"/>
    <row r="38383" ht="25" customHeight="1"/>
    <row r="38384" ht="25" customHeight="1"/>
    <row r="38385" ht="25" customHeight="1"/>
    <row r="38386" ht="25" customHeight="1"/>
    <row r="38387" ht="25" customHeight="1"/>
    <row r="38388" ht="25" customHeight="1"/>
    <row r="38389" ht="25" customHeight="1"/>
    <row r="38390" ht="25" customHeight="1"/>
    <row r="38391" ht="25" customHeight="1"/>
    <row r="38392" ht="25" customHeight="1"/>
    <row r="38393" ht="25" customHeight="1"/>
    <row r="38394" ht="25" customHeight="1"/>
    <row r="38395" ht="25" customHeight="1"/>
    <row r="38396" ht="25" customHeight="1"/>
    <row r="38397" ht="25" customHeight="1"/>
    <row r="38398" ht="25" customHeight="1"/>
    <row r="38399" ht="25" customHeight="1"/>
    <row r="38400" ht="25" customHeight="1"/>
    <row r="38401" ht="25" customHeight="1"/>
    <row r="38402" ht="25" customHeight="1"/>
    <row r="38403" ht="25" customHeight="1"/>
    <row r="38404" ht="25" customHeight="1"/>
    <row r="38405" ht="25" customHeight="1"/>
    <row r="38406" ht="25" customHeight="1"/>
    <row r="38407" ht="25" customHeight="1"/>
    <row r="38408" ht="25" customHeight="1"/>
    <row r="38409" ht="25" customHeight="1"/>
    <row r="38410" ht="25" customHeight="1"/>
    <row r="38411" ht="25" customHeight="1"/>
    <row r="38412" ht="25" customHeight="1"/>
    <row r="38413" ht="25" customHeight="1"/>
    <row r="38414" ht="25" customHeight="1"/>
    <row r="38415" ht="25" customHeight="1"/>
    <row r="38416" ht="25" customHeight="1"/>
    <row r="38417" ht="25" customHeight="1"/>
    <row r="38418" ht="25" customHeight="1"/>
    <row r="38419" ht="25" customHeight="1"/>
    <row r="38420" ht="25" customHeight="1"/>
    <row r="38421" ht="25" customHeight="1"/>
    <row r="38422" ht="25" customHeight="1"/>
    <row r="38423" ht="25" customHeight="1"/>
    <row r="38424" ht="25" customHeight="1"/>
    <row r="38425" ht="25" customHeight="1"/>
    <row r="38426" ht="25" customHeight="1"/>
    <row r="38427" ht="25" customHeight="1"/>
    <row r="38428" ht="25" customHeight="1"/>
    <row r="38429" ht="25" customHeight="1"/>
    <row r="38430" ht="25" customHeight="1"/>
    <row r="38431" ht="25" customHeight="1"/>
    <row r="38432" ht="25" customHeight="1"/>
    <row r="38433" ht="25" customHeight="1"/>
    <row r="38434" ht="25" customHeight="1"/>
    <row r="38435" ht="25" customHeight="1"/>
    <row r="38436" ht="25" customHeight="1"/>
    <row r="38437" ht="25" customHeight="1"/>
    <row r="38438" ht="25" customHeight="1"/>
    <row r="38439" ht="25" customHeight="1"/>
    <row r="38440" ht="25" customHeight="1"/>
    <row r="38441" ht="25" customHeight="1"/>
    <row r="38442" ht="25" customHeight="1"/>
    <row r="38443" ht="25" customHeight="1"/>
    <row r="38444" ht="25" customHeight="1"/>
    <row r="38445" ht="25" customHeight="1"/>
    <row r="38446" ht="25" customHeight="1"/>
    <row r="38447" ht="25" customHeight="1"/>
    <row r="38448" ht="25" customHeight="1"/>
    <row r="38449" ht="25" customHeight="1"/>
    <row r="38450" ht="25" customHeight="1"/>
    <row r="38451" ht="25" customHeight="1"/>
    <row r="38452" ht="25" customHeight="1"/>
    <row r="38453" ht="25" customHeight="1"/>
    <row r="38454" ht="25" customHeight="1"/>
    <row r="38455" ht="25" customHeight="1"/>
    <row r="38456" ht="25" customHeight="1"/>
    <row r="38457" ht="25" customHeight="1"/>
    <row r="38458" ht="25" customHeight="1"/>
    <row r="38459" ht="25" customHeight="1"/>
    <row r="38460" ht="25" customHeight="1"/>
    <row r="38461" ht="25" customHeight="1"/>
    <row r="38462" ht="25" customHeight="1"/>
    <row r="38463" ht="25" customHeight="1"/>
    <row r="38464" ht="25" customHeight="1"/>
    <row r="38465" ht="25" customHeight="1"/>
    <row r="38466" ht="25" customHeight="1"/>
    <row r="38467" ht="25" customHeight="1"/>
    <row r="38468" ht="25" customHeight="1"/>
    <row r="38469" ht="25" customHeight="1"/>
    <row r="38470" ht="25" customHeight="1"/>
    <row r="38471" ht="25" customHeight="1"/>
    <row r="38472" ht="25" customHeight="1"/>
    <row r="38473" ht="25" customHeight="1"/>
    <row r="38474" ht="25" customHeight="1"/>
    <row r="38475" ht="25" customHeight="1"/>
    <row r="38476" ht="25" customHeight="1"/>
    <row r="38477" ht="25" customHeight="1"/>
    <row r="38478" ht="25" customHeight="1"/>
    <row r="38479" ht="25" customHeight="1"/>
    <row r="38480" ht="25" customHeight="1"/>
    <row r="38481" ht="25" customHeight="1"/>
    <row r="38482" ht="25" customHeight="1"/>
    <row r="38483" ht="25" customHeight="1"/>
    <row r="38484" ht="25" customHeight="1"/>
    <row r="38485" ht="25" customHeight="1"/>
    <row r="38486" ht="25" customHeight="1"/>
    <row r="38487" ht="25" customHeight="1"/>
    <row r="38488" ht="25" customHeight="1"/>
    <row r="38489" ht="25" customHeight="1"/>
    <row r="38490" ht="25" customHeight="1"/>
    <row r="38491" ht="25" customHeight="1"/>
    <row r="38492" ht="25" customHeight="1"/>
    <row r="38493" ht="25" customHeight="1"/>
    <row r="38494" ht="25" customHeight="1"/>
    <row r="38495" ht="25" customHeight="1"/>
    <row r="38496" ht="25" customHeight="1"/>
    <row r="38497" ht="25" customHeight="1"/>
    <row r="38498" ht="25" customHeight="1"/>
    <row r="38499" ht="25" customHeight="1"/>
    <row r="38500" ht="25" customHeight="1"/>
    <row r="38501" ht="25" customHeight="1"/>
    <row r="38502" ht="25" customHeight="1"/>
    <row r="38503" ht="25" customHeight="1"/>
    <row r="38504" ht="25" customHeight="1"/>
    <row r="38505" ht="25" customHeight="1"/>
    <row r="38506" ht="25" customHeight="1"/>
    <row r="38507" ht="25" customHeight="1"/>
    <row r="38508" ht="25" customHeight="1"/>
    <row r="38509" ht="25" customHeight="1"/>
    <row r="38510" ht="25" customHeight="1"/>
    <row r="38511" ht="25" customHeight="1"/>
    <row r="38512" ht="25" customHeight="1"/>
    <row r="38513" ht="25" customHeight="1"/>
    <row r="38514" ht="25" customHeight="1"/>
    <row r="38515" ht="25" customHeight="1"/>
    <row r="38516" ht="25" customHeight="1"/>
    <row r="38517" ht="25" customHeight="1"/>
    <row r="38518" ht="25" customHeight="1"/>
    <row r="38519" ht="25" customHeight="1"/>
    <row r="38520" ht="25" customHeight="1"/>
    <row r="38521" ht="25" customHeight="1"/>
    <row r="38522" ht="25" customHeight="1"/>
    <row r="38523" ht="25" customHeight="1"/>
    <row r="38524" ht="25" customHeight="1"/>
    <row r="38525" ht="25" customHeight="1"/>
    <row r="38526" ht="25" customHeight="1"/>
    <row r="38527" ht="25" customHeight="1"/>
    <row r="38528" ht="25" customHeight="1"/>
    <row r="38529" ht="25" customHeight="1"/>
    <row r="38530" ht="25" customHeight="1"/>
    <row r="38531" ht="25" customHeight="1"/>
    <row r="38532" ht="25" customHeight="1"/>
    <row r="38533" ht="25" customHeight="1"/>
    <row r="38534" ht="25" customHeight="1"/>
    <row r="38535" ht="25" customHeight="1"/>
    <row r="38536" ht="25" customHeight="1"/>
    <row r="38537" ht="25" customHeight="1"/>
    <row r="38538" ht="25" customHeight="1"/>
    <row r="38539" ht="25" customHeight="1"/>
    <row r="38540" ht="25" customHeight="1"/>
    <row r="38541" ht="25" customHeight="1"/>
    <row r="38542" ht="25" customHeight="1"/>
    <row r="38543" ht="25" customHeight="1"/>
    <row r="38544" ht="25" customHeight="1"/>
    <row r="38545" ht="25" customHeight="1"/>
    <row r="38546" ht="25" customHeight="1"/>
    <row r="38547" ht="25" customHeight="1"/>
    <row r="38548" ht="25" customHeight="1"/>
    <row r="38549" ht="25" customHeight="1"/>
    <row r="38550" ht="25" customHeight="1"/>
    <row r="38551" ht="25" customHeight="1"/>
    <row r="38552" ht="25" customHeight="1"/>
    <row r="38553" ht="25" customHeight="1"/>
    <row r="38554" ht="25" customHeight="1"/>
    <row r="38555" ht="25" customHeight="1"/>
    <row r="38556" ht="25" customHeight="1"/>
    <row r="38557" ht="25" customHeight="1"/>
    <row r="38558" ht="25" customHeight="1"/>
    <row r="38559" ht="25" customHeight="1"/>
    <row r="38560" ht="25" customHeight="1"/>
    <row r="38561" ht="25" customHeight="1"/>
    <row r="38562" ht="25" customHeight="1"/>
    <row r="38563" ht="25" customHeight="1"/>
    <row r="38564" ht="25" customHeight="1"/>
    <row r="38565" ht="25" customHeight="1"/>
    <row r="38566" ht="25" customHeight="1"/>
    <row r="38567" ht="25" customHeight="1"/>
    <row r="38568" ht="25" customHeight="1"/>
    <row r="38569" ht="25" customHeight="1"/>
    <row r="38570" ht="25" customHeight="1"/>
    <row r="38571" ht="25" customHeight="1"/>
    <row r="38572" ht="25" customHeight="1"/>
    <row r="38573" ht="25" customHeight="1"/>
    <row r="38574" ht="25" customHeight="1"/>
    <row r="38575" ht="25" customHeight="1"/>
    <row r="38576" ht="25" customHeight="1"/>
    <row r="38577" ht="25" customHeight="1"/>
    <row r="38578" ht="25" customHeight="1"/>
    <row r="38579" ht="25" customHeight="1"/>
    <row r="38580" ht="25" customHeight="1"/>
    <row r="38581" ht="25" customHeight="1"/>
    <row r="38582" ht="25" customHeight="1"/>
    <row r="38583" ht="25" customHeight="1"/>
    <row r="38584" ht="25" customHeight="1"/>
    <row r="38585" ht="25" customHeight="1"/>
    <row r="38586" ht="25" customHeight="1"/>
    <row r="38587" ht="25" customHeight="1"/>
    <row r="38588" ht="25" customHeight="1"/>
    <row r="38589" ht="25" customHeight="1"/>
    <row r="38590" ht="25" customHeight="1"/>
    <row r="38591" ht="25" customHeight="1"/>
    <row r="38592" ht="25" customHeight="1"/>
    <row r="38593" ht="25" customHeight="1"/>
    <row r="38594" ht="25" customHeight="1"/>
    <row r="38595" ht="25" customHeight="1"/>
    <row r="38596" ht="25" customHeight="1"/>
    <row r="38597" ht="25" customHeight="1"/>
    <row r="38598" ht="25" customHeight="1"/>
    <row r="38599" ht="25" customHeight="1"/>
    <row r="38600" ht="25" customHeight="1"/>
    <row r="38601" ht="25" customHeight="1"/>
    <row r="38602" ht="25" customHeight="1"/>
    <row r="38603" ht="25" customHeight="1"/>
    <row r="38604" ht="25" customHeight="1"/>
    <row r="38605" ht="25" customHeight="1"/>
    <row r="38606" ht="25" customHeight="1"/>
    <row r="38607" ht="25" customHeight="1"/>
    <row r="38608" ht="25" customHeight="1"/>
    <row r="38609" ht="25" customHeight="1"/>
    <row r="38610" ht="25" customHeight="1"/>
    <row r="38611" ht="25" customHeight="1"/>
    <row r="38612" ht="25" customHeight="1"/>
    <row r="38613" ht="25" customHeight="1"/>
    <row r="38614" ht="25" customHeight="1"/>
    <row r="38615" ht="25" customHeight="1"/>
    <row r="38616" ht="25" customHeight="1"/>
    <row r="38617" ht="25" customHeight="1"/>
    <row r="38618" ht="25" customHeight="1"/>
    <row r="38619" ht="25" customHeight="1"/>
    <row r="38620" ht="25" customHeight="1"/>
    <row r="38621" ht="25" customHeight="1"/>
    <row r="38622" ht="25" customHeight="1"/>
    <row r="38623" ht="25" customHeight="1"/>
    <row r="38624" ht="25" customHeight="1"/>
    <row r="38625" ht="25" customHeight="1"/>
    <row r="38626" ht="25" customHeight="1"/>
    <row r="38627" ht="25" customHeight="1"/>
    <row r="38628" ht="25" customHeight="1"/>
    <row r="38629" ht="25" customHeight="1"/>
    <row r="38630" ht="25" customHeight="1"/>
    <row r="38631" ht="25" customHeight="1"/>
    <row r="38632" ht="25" customHeight="1"/>
    <row r="38633" ht="25" customHeight="1"/>
    <row r="38634" ht="25" customHeight="1"/>
    <row r="38635" ht="25" customHeight="1"/>
    <row r="38636" ht="25" customHeight="1"/>
    <row r="38637" ht="25" customHeight="1"/>
    <row r="38638" ht="25" customHeight="1"/>
    <row r="38639" ht="25" customHeight="1"/>
    <row r="38640" ht="25" customHeight="1"/>
    <row r="38641" ht="25" customHeight="1"/>
    <row r="38642" ht="25" customHeight="1"/>
    <row r="38643" ht="25" customHeight="1"/>
    <row r="38644" ht="25" customHeight="1"/>
    <row r="38645" ht="25" customHeight="1"/>
    <row r="38646" ht="25" customHeight="1"/>
    <row r="38647" ht="25" customHeight="1"/>
    <row r="38648" ht="25" customHeight="1"/>
    <row r="38649" ht="25" customHeight="1"/>
    <row r="38650" ht="25" customHeight="1"/>
    <row r="38651" ht="25" customHeight="1"/>
    <row r="38652" ht="25" customHeight="1"/>
    <row r="38653" ht="25" customHeight="1"/>
    <row r="38654" ht="25" customHeight="1"/>
    <row r="38655" ht="25" customHeight="1"/>
    <row r="38656" ht="25" customHeight="1"/>
    <row r="38657" ht="25" customHeight="1"/>
    <row r="38658" ht="25" customHeight="1"/>
    <row r="38659" ht="25" customHeight="1"/>
    <row r="38660" ht="25" customHeight="1"/>
    <row r="38661" ht="25" customHeight="1"/>
    <row r="38662" ht="25" customHeight="1"/>
    <row r="38663" ht="25" customHeight="1"/>
    <row r="38664" ht="25" customHeight="1"/>
    <row r="38665" ht="25" customHeight="1"/>
    <row r="38666" ht="25" customHeight="1"/>
    <row r="38667" ht="25" customHeight="1"/>
    <row r="38668" ht="25" customHeight="1"/>
    <row r="38669" ht="25" customHeight="1"/>
    <row r="38670" ht="25" customHeight="1"/>
    <row r="38671" ht="25" customHeight="1"/>
    <row r="38672" ht="25" customHeight="1"/>
    <row r="38673" ht="25" customHeight="1"/>
    <row r="38674" ht="25" customHeight="1"/>
    <row r="38675" ht="25" customHeight="1"/>
    <row r="38676" ht="25" customHeight="1"/>
    <row r="38677" ht="25" customHeight="1"/>
    <row r="38678" ht="25" customHeight="1"/>
    <row r="38679" ht="25" customHeight="1"/>
    <row r="38680" ht="25" customHeight="1"/>
    <row r="38681" ht="25" customHeight="1"/>
    <row r="38682" ht="25" customHeight="1"/>
    <row r="38683" ht="25" customHeight="1"/>
    <row r="38684" ht="25" customHeight="1"/>
    <row r="38685" ht="25" customHeight="1"/>
    <row r="38686" ht="25" customHeight="1"/>
    <row r="38687" ht="25" customHeight="1"/>
    <row r="38688" ht="25" customHeight="1"/>
    <row r="38689" ht="25" customHeight="1"/>
    <row r="38690" ht="25" customHeight="1"/>
    <row r="38691" ht="25" customHeight="1"/>
    <row r="38692" ht="25" customHeight="1"/>
    <row r="38693" ht="25" customHeight="1"/>
    <row r="38694" ht="25" customHeight="1"/>
    <row r="38695" ht="25" customHeight="1"/>
    <row r="38696" ht="25" customHeight="1"/>
    <row r="38697" ht="25" customHeight="1"/>
    <row r="38698" ht="25" customHeight="1"/>
    <row r="38699" ht="25" customHeight="1"/>
    <row r="38700" ht="25" customHeight="1"/>
    <row r="38701" ht="25" customHeight="1"/>
    <row r="38702" ht="25" customHeight="1"/>
    <row r="38703" ht="25" customHeight="1"/>
    <row r="38704" ht="25" customHeight="1"/>
    <row r="38705" ht="25" customHeight="1"/>
    <row r="38706" ht="25" customHeight="1"/>
    <row r="38707" ht="25" customHeight="1"/>
    <row r="38708" ht="25" customHeight="1"/>
    <row r="38709" ht="25" customHeight="1"/>
    <row r="38710" ht="25" customHeight="1"/>
    <row r="38711" ht="25" customHeight="1"/>
    <row r="38712" ht="25" customHeight="1"/>
    <row r="38713" ht="25" customHeight="1"/>
    <row r="38714" ht="25" customHeight="1"/>
    <row r="38715" ht="25" customHeight="1"/>
    <row r="38716" ht="25" customHeight="1"/>
    <row r="38717" ht="25" customHeight="1"/>
    <row r="38718" ht="25" customHeight="1"/>
    <row r="38719" ht="25" customHeight="1"/>
    <row r="38720" ht="25" customHeight="1"/>
    <row r="38721" ht="25" customHeight="1"/>
    <row r="38722" ht="25" customHeight="1"/>
    <row r="38723" ht="25" customHeight="1"/>
    <row r="38724" ht="25" customHeight="1"/>
    <row r="38725" ht="25" customHeight="1"/>
    <row r="38726" ht="25" customHeight="1"/>
    <row r="38727" ht="25" customHeight="1"/>
    <row r="38728" ht="25" customHeight="1"/>
    <row r="38729" ht="25" customHeight="1"/>
    <row r="38730" ht="25" customHeight="1"/>
    <row r="38731" ht="25" customHeight="1"/>
    <row r="38732" ht="25" customHeight="1"/>
    <row r="38733" ht="25" customHeight="1"/>
    <row r="38734" ht="25" customHeight="1"/>
    <row r="38735" ht="25" customHeight="1"/>
    <row r="38736" ht="25" customHeight="1"/>
    <row r="38737" ht="25" customHeight="1"/>
    <row r="38738" ht="25" customHeight="1"/>
    <row r="38739" ht="25" customHeight="1"/>
    <row r="38740" ht="25" customHeight="1"/>
    <row r="38741" ht="25" customHeight="1"/>
    <row r="38742" ht="25" customHeight="1"/>
    <row r="38743" ht="25" customHeight="1"/>
    <row r="38744" ht="25" customHeight="1"/>
    <row r="38745" ht="25" customHeight="1"/>
    <row r="38746" ht="25" customHeight="1"/>
    <row r="38747" ht="25" customHeight="1"/>
    <row r="38748" ht="25" customHeight="1"/>
    <row r="38749" ht="25" customHeight="1"/>
    <row r="38750" ht="25" customHeight="1"/>
    <row r="38751" ht="25" customHeight="1"/>
    <row r="38752" ht="25" customHeight="1"/>
    <row r="38753" ht="25" customHeight="1"/>
    <row r="38754" ht="25" customHeight="1"/>
    <row r="38755" ht="25" customHeight="1"/>
    <row r="38756" ht="25" customHeight="1"/>
    <row r="38757" ht="25" customHeight="1"/>
    <row r="38758" ht="25" customHeight="1"/>
    <row r="38759" ht="25" customHeight="1"/>
    <row r="38760" ht="25" customHeight="1"/>
    <row r="38761" ht="25" customHeight="1"/>
    <row r="38762" ht="25" customHeight="1"/>
    <row r="38763" ht="25" customHeight="1"/>
    <row r="38764" ht="25" customHeight="1"/>
    <row r="38765" ht="25" customHeight="1"/>
    <row r="38766" ht="25" customHeight="1"/>
    <row r="38767" ht="25" customHeight="1"/>
    <row r="38768" ht="25" customHeight="1"/>
    <row r="38769" ht="25" customHeight="1"/>
    <row r="38770" ht="25" customHeight="1"/>
    <row r="38771" ht="25" customHeight="1"/>
    <row r="38772" ht="25" customHeight="1"/>
    <row r="38773" ht="25" customHeight="1"/>
    <row r="38774" ht="25" customHeight="1"/>
    <row r="38775" ht="25" customHeight="1"/>
    <row r="38776" ht="25" customHeight="1"/>
    <row r="38777" ht="25" customHeight="1"/>
    <row r="38778" ht="25" customHeight="1"/>
    <row r="38779" ht="25" customHeight="1"/>
    <row r="38780" ht="25" customHeight="1"/>
    <row r="38781" ht="25" customHeight="1"/>
    <row r="38782" ht="25" customHeight="1"/>
    <row r="38783" ht="25" customHeight="1"/>
    <row r="38784" ht="25" customHeight="1"/>
    <row r="38785" ht="25" customHeight="1"/>
    <row r="38786" ht="25" customHeight="1"/>
    <row r="38787" ht="25" customHeight="1"/>
    <row r="38788" ht="25" customHeight="1"/>
    <row r="38789" ht="25" customHeight="1"/>
    <row r="38790" ht="25" customHeight="1"/>
    <row r="38791" ht="25" customHeight="1"/>
    <row r="38792" ht="25" customHeight="1"/>
    <row r="38793" ht="25" customHeight="1"/>
    <row r="38794" ht="25" customHeight="1"/>
    <row r="38795" ht="25" customHeight="1"/>
    <row r="38796" ht="25" customHeight="1"/>
    <row r="38797" ht="25" customHeight="1"/>
    <row r="38798" ht="25" customHeight="1"/>
    <row r="38799" ht="25" customHeight="1"/>
    <row r="38800" ht="25" customHeight="1"/>
    <row r="38801" ht="25" customHeight="1"/>
    <row r="38802" ht="25" customHeight="1"/>
    <row r="38803" ht="25" customHeight="1"/>
    <row r="38804" ht="25" customHeight="1"/>
    <row r="38805" ht="25" customHeight="1"/>
    <row r="38806" ht="25" customHeight="1"/>
    <row r="38807" ht="25" customHeight="1"/>
    <row r="38808" ht="25" customHeight="1"/>
    <row r="38809" ht="25" customHeight="1"/>
    <row r="38810" ht="25" customHeight="1"/>
    <row r="38811" ht="25" customHeight="1"/>
    <row r="38812" ht="25" customHeight="1"/>
    <row r="38813" ht="25" customHeight="1"/>
    <row r="38814" ht="25" customHeight="1"/>
    <row r="38815" ht="25" customHeight="1"/>
    <row r="38816" ht="25" customHeight="1"/>
    <row r="38817" ht="25" customHeight="1"/>
    <row r="38818" ht="25" customHeight="1"/>
    <row r="38819" ht="25" customHeight="1"/>
    <row r="38820" ht="25" customHeight="1"/>
    <row r="38821" ht="25" customHeight="1"/>
    <row r="38822" ht="25" customHeight="1"/>
    <row r="38823" ht="25" customHeight="1"/>
    <row r="38824" ht="25" customHeight="1"/>
    <row r="38825" ht="25" customHeight="1"/>
    <row r="38826" ht="25" customHeight="1"/>
    <row r="38827" ht="25" customHeight="1"/>
    <row r="38828" ht="25" customHeight="1"/>
    <row r="38829" ht="25" customHeight="1"/>
    <row r="38830" ht="25" customHeight="1"/>
    <row r="38831" ht="25" customHeight="1"/>
    <row r="38832" ht="25" customHeight="1"/>
    <row r="38833" ht="25" customHeight="1"/>
    <row r="38834" ht="25" customHeight="1"/>
    <row r="38835" ht="25" customHeight="1"/>
    <row r="38836" ht="25" customHeight="1"/>
    <row r="38837" ht="25" customHeight="1"/>
    <row r="38838" ht="25" customHeight="1"/>
    <row r="38839" ht="25" customHeight="1"/>
    <row r="38840" ht="25" customHeight="1"/>
    <row r="38841" ht="25" customHeight="1"/>
    <row r="38842" ht="25" customHeight="1"/>
    <row r="38843" ht="25" customHeight="1"/>
    <row r="38844" ht="25" customHeight="1"/>
    <row r="38845" ht="25" customHeight="1"/>
    <row r="38846" ht="25" customHeight="1"/>
    <row r="38847" ht="25" customHeight="1"/>
    <row r="38848" ht="25" customHeight="1"/>
    <row r="38849" ht="25" customHeight="1"/>
    <row r="38850" ht="25" customHeight="1"/>
    <row r="38851" ht="25" customHeight="1"/>
    <row r="38852" ht="25" customHeight="1"/>
    <row r="38853" ht="25" customHeight="1"/>
    <row r="38854" ht="25" customHeight="1"/>
    <row r="38855" ht="25" customHeight="1"/>
    <row r="38856" ht="25" customHeight="1"/>
    <row r="38857" ht="25" customHeight="1"/>
    <row r="38858" ht="25" customHeight="1"/>
    <row r="38859" ht="25" customHeight="1"/>
    <row r="38860" ht="25" customHeight="1"/>
    <row r="38861" ht="25" customHeight="1"/>
    <row r="38862" ht="25" customHeight="1"/>
    <row r="38863" ht="25" customHeight="1"/>
    <row r="38864" ht="25" customHeight="1"/>
    <row r="38865" ht="25" customHeight="1"/>
    <row r="38866" ht="25" customHeight="1"/>
    <row r="38867" ht="25" customHeight="1"/>
    <row r="38868" ht="25" customHeight="1"/>
    <row r="38869" ht="25" customHeight="1"/>
    <row r="38870" ht="25" customHeight="1"/>
    <row r="38871" ht="25" customHeight="1"/>
    <row r="38872" ht="25" customHeight="1"/>
    <row r="38873" ht="25" customHeight="1"/>
    <row r="38874" ht="25" customHeight="1"/>
    <row r="38875" ht="25" customHeight="1"/>
    <row r="38876" ht="25" customHeight="1"/>
    <row r="38877" ht="25" customHeight="1"/>
    <row r="38878" ht="25" customHeight="1"/>
    <row r="38879" ht="25" customHeight="1"/>
    <row r="38880" ht="25" customHeight="1"/>
    <row r="38881" ht="25" customHeight="1"/>
    <row r="38882" ht="25" customHeight="1"/>
    <row r="38883" ht="25" customHeight="1"/>
    <row r="38884" ht="25" customHeight="1"/>
    <row r="38885" ht="25" customHeight="1"/>
    <row r="38886" ht="25" customHeight="1"/>
    <row r="38887" ht="25" customHeight="1"/>
    <row r="38888" ht="25" customHeight="1"/>
    <row r="38889" ht="25" customHeight="1"/>
    <row r="38890" ht="25" customHeight="1"/>
    <row r="38891" ht="25" customHeight="1"/>
    <row r="38892" ht="25" customHeight="1"/>
    <row r="38893" ht="25" customHeight="1"/>
    <row r="38894" ht="25" customHeight="1"/>
    <row r="38895" ht="25" customHeight="1"/>
    <row r="38896" ht="25" customHeight="1"/>
    <row r="38897" ht="25" customHeight="1"/>
    <row r="38898" ht="25" customHeight="1"/>
    <row r="38899" ht="25" customHeight="1"/>
    <row r="38900" ht="25" customHeight="1"/>
    <row r="38901" ht="25" customHeight="1"/>
    <row r="38902" ht="25" customHeight="1"/>
    <row r="38903" ht="25" customHeight="1"/>
    <row r="38904" ht="25" customHeight="1"/>
    <row r="38905" ht="25" customHeight="1"/>
    <row r="38906" ht="25" customHeight="1"/>
    <row r="38907" ht="25" customHeight="1"/>
    <row r="38908" ht="25" customHeight="1"/>
    <row r="38909" ht="25" customHeight="1"/>
    <row r="38910" ht="25" customHeight="1"/>
    <row r="38911" ht="25" customHeight="1"/>
    <row r="38912" ht="25" customHeight="1"/>
    <row r="38913" ht="25" customHeight="1"/>
    <row r="38914" ht="25" customHeight="1"/>
    <row r="38915" ht="25" customHeight="1"/>
    <row r="38916" ht="25" customHeight="1"/>
    <row r="38917" ht="25" customHeight="1"/>
    <row r="38918" ht="25" customHeight="1"/>
    <row r="38919" ht="25" customHeight="1"/>
    <row r="38920" ht="25" customHeight="1"/>
    <row r="38921" ht="25" customHeight="1"/>
    <row r="38922" ht="25" customHeight="1"/>
    <row r="38923" ht="25" customHeight="1"/>
    <row r="38924" ht="25" customHeight="1"/>
    <row r="38925" ht="25" customHeight="1"/>
    <row r="38926" ht="25" customHeight="1"/>
    <row r="38927" ht="25" customHeight="1"/>
    <row r="38928" ht="25" customHeight="1"/>
    <row r="38929" ht="25" customHeight="1"/>
    <row r="38930" ht="25" customHeight="1"/>
    <row r="38931" ht="25" customHeight="1"/>
    <row r="38932" ht="25" customHeight="1"/>
    <row r="38933" ht="25" customHeight="1"/>
    <row r="38934" ht="25" customHeight="1"/>
    <row r="38935" ht="25" customHeight="1"/>
    <row r="38936" ht="25" customHeight="1"/>
    <row r="38937" ht="25" customHeight="1"/>
    <row r="38938" ht="25" customHeight="1"/>
    <row r="38939" ht="25" customHeight="1"/>
    <row r="38940" ht="25" customHeight="1"/>
    <row r="38941" ht="25" customHeight="1"/>
    <row r="38942" ht="25" customHeight="1"/>
    <row r="38943" ht="25" customHeight="1"/>
    <row r="38944" ht="25" customHeight="1"/>
    <row r="38945" ht="25" customHeight="1"/>
    <row r="38946" ht="25" customHeight="1"/>
    <row r="38947" ht="25" customHeight="1"/>
    <row r="38948" ht="25" customHeight="1"/>
    <row r="38949" ht="25" customHeight="1"/>
    <row r="38950" ht="25" customHeight="1"/>
    <row r="38951" ht="25" customHeight="1"/>
    <row r="38952" ht="25" customHeight="1"/>
    <row r="38953" ht="25" customHeight="1"/>
    <row r="38954" ht="25" customHeight="1"/>
    <row r="38955" ht="25" customHeight="1"/>
    <row r="38956" ht="25" customHeight="1"/>
    <row r="38957" ht="25" customHeight="1"/>
    <row r="38958" ht="25" customHeight="1"/>
    <row r="38959" ht="25" customHeight="1"/>
    <row r="38960" ht="25" customHeight="1"/>
    <row r="38961" ht="25" customHeight="1"/>
    <row r="38962" ht="25" customHeight="1"/>
    <row r="38963" ht="25" customHeight="1"/>
    <row r="38964" ht="25" customHeight="1"/>
    <row r="38965" ht="25" customHeight="1"/>
    <row r="38966" ht="25" customHeight="1"/>
    <row r="38967" ht="25" customHeight="1"/>
    <row r="38968" ht="25" customHeight="1"/>
    <row r="38969" ht="25" customHeight="1"/>
    <row r="38970" ht="25" customHeight="1"/>
    <row r="38971" ht="25" customHeight="1"/>
    <row r="38972" ht="25" customHeight="1"/>
    <row r="38973" ht="25" customHeight="1"/>
    <row r="38974" ht="25" customHeight="1"/>
    <row r="38975" ht="25" customHeight="1"/>
    <row r="38976" ht="25" customHeight="1"/>
    <row r="38977" ht="25" customHeight="1"/>
    <row r="38978" ht="25" customHeight="1"/>
    <row r="38979" ht="25" customHeight="1"/>
    <row r="38980" ht="25" customHeight="1"/>
    <row r="38981" ht="25" customHeight="1"/>
    <row r="38982" ht="25" customHeight="1"/>
    <row r="38983" ht="25" customHeight="1"/>
    <row r="38984" ht="25" customHeight="1"/>
    <row r="38985" ht="25" customHeight="1"/>
    <row r="38986" ht="25" customHeight="1"/>
    <row r="38987" ht="25" customHeight="1"/>
    <row r="38988" ht="25" customHeight="1"/>
    <row r="38989" ht="25" customHeight="1"/>
    <row r="38990" ht="25" customHeight="1"/>
    <row r="38991" ht="25" customHeight="1"/>
    <row r="38992" ht="25" customHeight="1"/>
    <row r="38993" ht="25" customHeight="1"/>
    <row r="38994" ht="25" customHeight="1"/>
    <row r="38995" ht="25" customHeight="1"/>
    <row r="38996" ht="25" customHeight="1"/>
    <row r="38997" ht="25" customHeight="1"/>
    <row r="38998" ht="25" customHeight="1"/>
    <row r="38999" ht="25" customHeight="1"/>
    <row r="39000" ht="25" customHeight="1"/>
    <row r="39001" ht="25" customHeight="1"/>
    <row r="39002" ht="25" customHeight="1"/>
    <row r="39003" ht="25" customHeight="1"/>
    <row r="39004" ht="25" customHeight="1"/>
    <row r="39005" ht="25" customHeight="1"/>
    <row r="39006" ht="25" customHeight="1"/>
    <row r="39007" ht="25" customHeight="1"/>
    <row r="39008" ht="25" customHeight="1"/>
    <row r="39009" ht="25" customHeight="1"/>
    <row r="39010" ht="25" customHeight="1"/>
    <row r="39011" ht="25" customHeight="1"/>
    <row r="39012" ht="25" customHeight="1"/>
    <row r="39013" ht="25" customHeight="1"/>
    <row r="39014" ht="25" customHeight="1"/>
    <row r="39015" ht="25" customHeight="1"/>
    <row r="39016" ht="25" customHeight="1"/>
    <row r="39017" ht="25" customHeight="1"/>
    <row r="39018" ht="25" customHeight="1"/>
    <row r="39019" ht="25" customHeight="1"/>
    <row r="39020" ht="25" customHeight="1"/>
    <row r="39021" ht="25" customHeight="1"/>
    <row r="39022" ht="25" customHeight="1"/>
    <row r="39023" ht="25" customHeight="1"/>
    <row r="39024" ht="25" customHeight="1"/>
    <row r="39025" ht="25" customHeight="1"/>
    <row r="39026" ht="25" customHeight="1"/>
    <row r="39027" ht="25" customHeight="1"/>
    <row r="39028" ht="25" customHeight="1"/>
    <row r="39029" ht="25" customHeight="1"/>
    <row r="39030" ht="25" customHeight="1"/>
    <row r="39031" ht="25" customHeight="1"/>
    <row r="39032" ht="25" customHeight="1"/>
    <row r="39033" ht="25" customHeight="1"/>
    <row r="39034" ht="25" customHeight="1"/>
    <row r="39035" ht="25" customHeight="1"/>
    <row r="39036" ht="25" customHeight="1"/>
    <row r="39037" ht="25" customHeight="1"/>
    <row r="39038" ht="25" customHeight="1"/>
    <row r="39039" ht="25" customHeight="1"/>
    <row r="39040" ht="25" customHeight="1"/>
    <row r="39041" ht="25" customHeight="1"/>
    <row r="39042" ht="25" customHeight="1"/>
    <row r="39043" ht="25" customHeight="1"/>
    <row r="39044" ht="25" customHeight="1"/>
    <row r="39045" ht="25" customHeight="1"/>
    <row r="39046" ht="25" customHeight="1"/>
    <row r="39047" ht="25" customHeight="1"/>
    <row r="39048" ht="25" customHeight="1"/>
    <row r="39049" ht="25" customHeight="1"/>
    <row r="39050" ht="25" customHeight="1"/>
    <row r="39051" ht="25" customHeight="1"/>
    <row r="39052" ht="25" customHeight="1"/>
    <row r="39053" ht="25" customHeight="1"/>
    <row r="39054" ht="25" customHeight="1"/>
    <row r="39055" ht="25" customHeight="1"/>
    <row r="39056" ht="25" customHeight="1"/>
    <row r="39057" ht="25" customHeight="1"/>
    <row r="39058" ht="25" customHeight="1"/>
    <row r="39059" ht="25" customHeight="1"/>
    <row r="39060" ht="25" customHeight="1"/>
    <row r="39061" ht="25" customHeight="1"/>
    <row r="39062" ht="25" customHeight="1"/>
    <row r="39063" ht="25" customHeight="1"/>
    <row r="39064" ht="25" customHeight="1"/>
    <row r="39065" ht="25" customHeight="1"/>
    <row r="39066" ht="25" customHeight="1"/>
    <row r="39067" ht="25" customHeight="1"/>
    <row r="39068" ht="25" customHeight="1"/>
    <row r="39069" ht="25" customHeight="1"/>
    <row r="39070" ht="25" customHeight="1"/>
    <row r="39071" ht="25" customHeight="1"/>
    <row r="39072" ht="25" customHeight="1"/>
    <row r="39073" ht="25" customHeight="1"/>
    <row r="39074" ht="25" customHeight="1"/>
    <row r="39075" ht="25" customHeight="1"/>
    <row r="39076" ht="25" customHeight="1"/>
    <row r="39077" ht="25" customHeight="1"/>
    <row r="39078" ht="25" customHeight="1"/>
    <row r="39079" ht="25" customHeight="1"/>
    <row r="39080" ht="25" customHeight="1"/>
    <row r="39081" ht="25" customHeight="1"/>
    <row r="39082" ht="25" customHeight="1"/>
    <row r="39083" ht="25" customHeight="1"/>
    <row r="39084" ht="25" customHeight="1"/>
    <row r="39085" ht="25" customHeight="1"/>
    <row r="39086" ht="25" customHeight="1"/>
    <row r="39087" ht="25" customHeight="1"/>
    <row r="39088" ht="25" customHeight="1"/>
    <row r="39089" ht="25" customHeight="1"/>
    <row r="39090" ht="25" customHeight="1"/>
    <row r="39091" ht="25" customHeight="1"/>
    <row r="39092" ht="25" customHeight="1"/>
    <row r="39093" ht="25" customHeight="1"/>
    <row r="39094" ht="25" customHeight="1"/>
    <row r="39095" ht="25" customHeight="1"/>
    <row r="39096" ht="25" customHeight="1"/>
    <row r="39097" ht="25" customHeight="1"/>
    <row r="39098" ht="25" customHeight="1"/>
    <row r="39099" ht="25" customHeight="1"/>
    <row r="39100" ht="25" customHeight="1"/>
    <row r="39101" ht="25" customHeight="1"/>
    <row r="39102" ht="25" customHeight="1"/>
    <row r="39103" ht="25" customHeight="1"/>
    <row r="39104" ht="25" customHeight="1"/>
    <row r="39105" ht="25" customHeight="1"/>
    <row r="39106" ht="25" customHeight="1"/>
    <row r="39107" ht="25" customHeight="1"/>
    <row r="39108" ht="25" customHeight="1"/>
    <row r="39109" ht="25" customHeight="1"/>
    <row r="39110" ht="25" customHeight="1"/>
    <row r="39111" ht="25" customHeight="1"/>
    <row r="39112" ht="25" customHeight="1"/>
    <row r="39113" ht="25" customHeight="1"/>
    <row r="39114" ht="25" customHeight="1"/>
    <row r="39115" ht="25" customHeight="1"/>
    <row r="39116" ht="25" customHeight="1"/>
    <row r="39117" ht="25" customHeight="1"/>
    <row r="39118" ht="25" customHeight="1"/>
    <row r="39119" ht="25" customHeight="1"/>
    <row r="39120" ht="25" customHeight="1"/>
    <row r="39121" ht="25" customHeight="1"/>
    <row r="39122" ht="25" customHeight="1"/>
    <row r="39123" ht="25" customHeight="1"/>
    <row r="39124" ht="25" customHeight="1"/>
    <row r="39125" ht="25" customHeight="1"/>
    <row r="39126" ht="25" customHeight="1"/>
    <row r="39127" ht="25" customHeight="1"/>
    <row r="39128" ht="25" customHeight="1"/>
    <row r="39129" ht="25" customHeight="1"/>
    <row r="39130" ht="25" customHeight="1"/>
    <row r="39131" ht="25" customHeight="1"/>
    <row r="39132" ht="25" customHeight="1"/>
    <row r="39133" ht="25" customHeight="1"/>
    <row r="39134" ht="25" customHeight="1"/>
    <row r="39135" ht="25" customHeight="1"/>
    <row r="39136" ht="25" customHeight="1"/>
    <row r="39137" ht="25" customHeight="1"/>
    <row r="39138" ht="25" customHeight="1"/>
    <row r="39139" ht="25" customHeight="1"/>
    <row r="39140" ht="25" customHeight="1"/>
    <row r="39141" ht="25" customHeight="1"/>
    <row r="39142" ht="25" customHeight="1"/>
    <row r="39143" ht="25" customHeight="1"/>
    <row r="39144" ht="25" customHeight="1"/>
    <row r="39145" ht="25" customHeight="1"/>
    <row r="39146" ht="25" customHeight="1"/>
    <row r="39147" ht="25" customHeight="1"/>
    <row r="39148" ht="25" customHeight="1"/>
    <row r="39149" ht="25" customHeight="1"/>
    <row r="39150" ht="25" customHeight="1"/>
    <row r="39151" ht="25" customHeight="1"/>
    <row r="39152" ht="25" customHeight="1"/>
    <row r="39153" ht="25" customHeight="1"/>
    <row r="39154" ht="25" customHeight="1"/>
    <row r="39155" ht="25" customHeight="1"/>
    <row r="39156" ht="25" customHeight="1"/>
    <row r="39157" ht="25" customHeight="1"/>
    <row r="39158" ht="25" customHeight="1"/>
    <row r="39159" ht="25" customHeight="1"/>
    <row r="39160" ht="25" customHeight="1"/>
    <row r="39161" ht="25" customHeight="1"/>
    <row r="39162" ht="25" customHeight="1"/>
    <row r="39163" ht="25" customHeight="1"/>
    <row r="39164" ht="25" customHeight="1"/>
    <row r="39165" ht="25" customHeight="1"/>
    <row r="39166" ht="25" customHeight="1"/>
    <row r="39167" ht="25" customHeight="1"/>
    <row r="39168" ht="25" customHeight="1"/>
    <row r="39169" ht="25" customHeight="1"/>
    <row r="39170" ht="25" customHeight="1"/>
    <row r="39171" ht="25" customHeight="1"/>
    <row r="39172" ht="25" customHeight="1"/>
    <row r="39173" ht="25" customHeight="1"/>
    <row r="39174" ht="25" customHeight="1"/>
    <row r="39175" ht="25" customHeight="1"/>
    <row r="39176" ht="25" customHeight="1"/>
    <row r="39177" ht="25" customHeight="1"/>
    <row r="39178" ht="25" customHeight="1"/>
    <row r="39179" ht="25" customHeight="1"/>
    <row r="39180" ht="25" customHeight="1"/>
    <row r="39181" ht="25" customHeight="1"/>
    <row r="39182" ht="25" customHeight="1"/>
    <row r="39183" ht="25" customHeight="1"/>
    <row r="39184" ht="25" customHeight="1"/>
    <row r="39185" ht="25" customHeight="1"/>
    <row r="39186" ht="25" customHeight="1"/>
    <row r="39187" ht="25" customHeight="1"/>
    <row r="39188" ht="25" customHeight="1"/>
    <row r="39189" ht="25" customHeight="1"/>
    <row r="39190" ht="25" customHeight="1"/>
    <row r="39191" ht="25" customHeight="1"/>
    <row r="39192" ht="25" customHeight="1"/>
    <row r="39193" ht="25" customHeight="1"/>
    <row r="39194" ht="25" customHeight="1"/>
    <row r="39195" ht="25" customHeight="1"/>
    <row r="39196" ht="25" customHeight="1"/>
    <row r="39197" ht="25" customHeight="1"/>
    <row r="39198" ht="25" customHeight="1"/>
    <row r="39199" ht="25" customHeight="1"/>
    <row r="39200" ht="25" customHeight="1"/>
    <row r="39201" ht="25" customHeight="1"/>
    <row r="39202" ht="25" customHeight="1"/>
    <row r="39203" ht="25" customHeight="1"/>
    <row r="39204" ht="25" customHeight="1"/>
    <row r="39205" ht="25" customHeight="1"/>
    <row r="39206" ht="25" customHeight="1"/>
    <row r="39207" ht="25" customHeight="1"/>
    <row r="39208" ht="25" customHeight="1"/>
    <row r="39209" ht="25" customHeight="1"/>
    <row r="39210" ht="25" customHeight="1"/>
    <row r="39211" ht="25" customHeight="1"/>
    <row r="39212" ht="25" customHeight="1"/>
    <row r="39213" ht="25" customHeight="1"/>
    <row r="39214" ht="25" customHeight="1"/>
    <row r="39215" ht="25" customHeight="1"/>
    <row r="39216" ht="25" customHeight="1"/>
    <row r="39217" ht="25" customHeight="1"/>
    <row r="39218" ht="25" customHeight="1"/>
    <row r="39219" ht="25" customHeight="1"/>
    <row r="39220" ht="25" customHeight="1"/>
    <row r="39221" ht="25" customHeight="1"/>
    <row r="39222" ht="25" customHeight="1"/>
    <row r="39223" ht="25" customHeight="1"/>
    <row r="39224" ht="25" customHeight="1"/>
    <row r="39225" ht="25" customHeight="1"/>
    <row r="39226" ht="25" customHeight="1"/>
    <row r="39227" ht="25" customHeight="1"/>
    <row r="39228" ht="25" customHeight="1"/>
    <row r="39229" ht="25" customHeight="1"/>
    <row r="39230" ht="25" customHeight="1"/>
    <row r="39231" ht="25" customHeight="1"/>
    <row r="39232" ht="25" customHeight="1"/>
    <row r="39233" ht="25" customHeight="1"/>
    <row r="39234" ht="25" customHeight="1"/>
    <row r="39235" ht="25" customHeight="1"/>
    <row r="39236" ht="25" customHeight="1"/>
    <row r="39237" ht="25" customHeight="1"/>
    <row r="39238" ht="25" customHeight="1"/>
    <row r="39239" ht="25" customHeight="1"/>
    <row r="39240" ht="25" customHeight="1"/>
    <row r="39241" ht="25" customHeight="1"/>
    <row r="39242" ht="25" customHeight="1"/>
    <row r="39243" ht="25" customHeight="1"/>
    <row r="39244" ht="25" customHeight="1"/>
    <row r="39245" ht="25" customHeight="1"/>
    <row r="39246" ht="25" customHeight="1"/>
    <row r="39247" ht="25" customHeight="1"/>
    <row r="39248" ht="25" customHeight="1"/>
    <row r="39249" ht="25" customHeight="1"/>
    <row r="39250" ht="25" customHeight="1"/>
    <row r="39251" ht="25" customHeight="1"/>
    <row r="39252" ht="25" customHeight="1"/>
    <row r="39253" ht="25" customHeight="1"/>
    <row r="39254" ht="25" customHeight="1"/>
    <row r="39255" ht="25" customHeight="1"/>
    <row r="39256" ht="25" customHeight="1"/>
    <row r="39257" ht="25" customHeight="1"/>
    <row r="39258" ht="25" customHeight="1"/>
    <row r="39259" ht="25" customHeight="1"/>
    <row r="39260" ht="25" customHeight="1"/>
    <row r="39261" ht="25" customHeight="1"/>
    <row r="39262" ht="25" customHeight="1"/>
    <row r="39263" ht="25" customHeight="1"/>
    <row r="39264" ht="25" customHeight="1"/>
    <row r="39265" ht="25" customHeight="1"/>
    <row r="39266" ht="25" customHeight="1"/>
    <row r="39267" ht="25" customHeight="1"/>
    <row r="39268" ht="25" customHeight="1"/>
    <row r="39269" ht="25" customHeight="1"/>
    <row r="39270" ht="25" customHeight="1"/>
    <row r="39271" ht="25" customHeight="1"/>
    <row r="39272" ht="25" customHeight="1"/>
    <row r="39273" ht="25" customHeight="1"/>
    <row r="39274" ht="25" customHeight="1"/>
    <row r="39275" ht="25" customHeight="1"/>
    <row r="39276" ht="25" customHeight="1"/>
    <row r="39277" ht="25" customHeight="1"/>
    <row r="39278" ht="25" customHeight="1"/>
    <row r="39279" ht="25" customHeight="1"/>
    <row r="39280" ht="25" customHeight="1"/>
    <row r="39281" ht="25" customHeight="1"/>
    <row r="39282" ht="25" customHeight="1"/>
    <row r="39283" ht="25" customHeight="1"/>
    <row r="39284" ht="25" customHeight="1"/>
    <row r="39285" ht="25" customHeight="1"/>
    <row r="39286" ht="25" customHeight="1"/>
    <row r="39287" ht="25" customHeight="1"/>
    <row r="39288" ht="25" customHeight="1"/>
    <row r="39289" ht="25" customHeight="1"/>
    <row r="39290" ht="25" customHeight="1"/>
    <row r="39291" ht="25" customHeight="1"/>
    <row r="39292" ht="25" customHeight="1"/>
    <row r="39293" ht="25" customHeight="1"/>
    <row r="39294" ht="25" customHeight="1"/>
    <row r="39295" ht="25" customHeight="1"/>
    <row r="39296" ht="25" customHeight="1"/>
    <row r="39297" ht="25" customHeight="1"/>
    <row r="39298" ht="25" customHeight="1"/>
    <row r="39299" ht="25" customHeight="1"/>
    <row r="39300" ht="25" customHeight="1"/>
    <row r="39301" ht="25" customHeight="1"/>
    <row r="39302" ht="25" customHeight="1"/>
    <row r="39303" ht="25" customHeight="1"/>
    <row r="39304" ht="25" customHeight="1"/>
    <row r="39305" ht="25" customHeight="1"/>
    <row r="39306" ht="25" customHeight="1"/>
    <row r="39307" ht="25" customHeight="1"/>
    <row r="39308" ht="25" customHeight="1"/>
    <row r="39309" ht="25" customHeight="1"/>
    <row r="39310" ht="25" customHeight="1"/>
    <row r="39311" ht="25" customHeight="1"/>
    <row r="39312" ht="25" customHeight="1"/>
    <row r="39313" ht="25" customHeight="1"/>
    <row r="39314" ht="25" customHeight="1"/>
    <row r="39315" ht="25" customHeight="1"/>
    <row r="39316" ht="25" customHeight="1"/>
    <row r="39317" ht="25" customHeight="1"/>
    <row r="39318" ht="25" customHeight="1"/>
    <row r="39319" ht="25" customHeight="1"/>
    <row r="39320" ht="25" customHeight="1"/>
    <row r="39321" ht="25" customHeight="1"/>
    <row r="39322" ht="25" customHeight="1"/>
    <row r="39323" ht="25" customHeight="1"/>
    <row r="39324" ht="25" customHeight="1"/>
    <row r="39325" ht="25" customHeight="1"/>
    <row r="39326" ht="25" customHeight="1"/>
    <row r="39327" ht="25" customHeight="1"/>
    <row r="39328" ht="25" customHeight="1"/>
    <row r="39329" ht="25" customHeight="1"/>
    <row r="39330" ht="25" customHeight="1"/>
    <row r="39331" ht="25" customHeight="1"/>
    <row r="39332" ht="25" customHeight="1"/>
    <row r="39333" ht="25" customHeight="1"/>
    <row r="39334" ht="25" customHeight="1"/>
    <row r="39335" ht="25" customHeight="1"/>
    <row r="39336" ht="25" customHeight="1"/>
    <row r="39337" ht="25" customHeight="1"/>
    <row r="39338" ht="25" customHeight="1"/>
    <row r="39339" ht="25" customHeight="1"/>
    <row r="39340" ht="25" customHeight="1"/>
    <row r="39341" ht="25" customHeight="1"/>
    <row r="39342" ht="25" customHeight="1"/>
    <row r="39343" ht="25" customHeight="1"/>
    <row r="39344" ht="25" customHeight="1"/>
    <row r="39345" ht="25" customHeight="1"/>
    <row r="39346" ht="25" customHeight="1"/>
    <row r="39347" ht="25" customHeight="1"/>
    <row r="39348" ht="25" customHeight="1"/>
    <row r="39349" ht="25" customHeight="1"/>
    <row r="39350" ht="25" customHeight="1"/>
    <row r="39351" ht="25" customHeight="1"/>
    <row r="39352" ht="25" customHeight="1"/>
    <row r="39353" ht="25" customHeight="1"/>
    <row r="39354" ht="25" customHeight="1"/>
    <row r="39355" ht="25" customHeight="1"/>
    <row r="39356" ht="25" customHeight="1"/>
    <row r="39357" ht="25" customHeight="1"/>
    <row r="39358" ht="25" customHeight="1"/>
    <row r="39359" ht="25" customHeight="1"/>
    <row r="39360" ht="25" customHeight="1"/>
    <row r="39361" ht="25" customHeight="1"/>
    <row r="39362" ht="25" customHeight="1"/>
    <row r="39363" ht="25" customHeight="1"/>
    <row r="39364" ht="25" customHeight="1"/>
    <row r="39365" ht="25" customHeight="1"/>
    <row r="39366" ht="25" customHeight="1"/>
    <row r="39367" ht="25" customHeight="1"/>
    <row r="39368" ht="25" customHeight="1"/>
    <row r="39369" ht="25" customHeight="1"/>
    <row r="39370" ht="25" customHeight="1"/>
    <row r="39371" ht="25" customHeight="1"/>
    <row r="39372" ht="25" customHeight="1"/>
    <row r="39373" ht="25" customHeight="1"/>
    <row r="39374" ht="25" customHeight="1"/>
    <row r="39375" ht="25" customHeight="1"/>
    <row r="39376" ht="25" customHeight="1"/>
    <row r="39377" ht="25" customHeight="1"/>
    <row r="39378" ht="25" customHeight="1"/>
    <row r="39379" ht="25" customHeight="1"/>
    <row r="39380" ht="25" customHeight="1"/>
    <row r="39381" ht="25" customHeight="1"/>
    <row r="39382" ht="25" customHeight="1"/>
    <row r="39383" ht="25" customHeight="1"/>
    <row r="39384" ht="25" customHeight="1"/>
    <row r="39385" ht="25" customHeight="1"/>
    <row r="39386" ht="25" customHeight="1"/>
    <row r="39387" ht="25" customHeight="1"/>
    <row r="39388" ht="25" customHeight="1"/>
    <row r="39389" ht="25" customHeight="1"/>
    <row r="39390" ht="25" customHeight="1"/>
    <row r="39391" ht="25" customHeight="1"/>
    <row r="39392" ht="25" customHeight="1"/>
    <row r="39393" ht="25" customHeight="1"/>
    <row r="39394" ht="25" customHeight="1"/>
    <row r="39395" ht="25" customHeight="1"/>
    <row r="39396" ht="25" customHeight="1"/>
    <row r="39397" ht="25" customHeight="1"/>
    <row r="39398" ht="25" customHeight="1"/>
    <row r="39399" ht="25" customHeight="1"/>
    <row r="39400" ht="25" customHeight="1"/>
    <row r="39401" ht="25" customHeight="1"/>
    <row r="39402" ht="25" customHeight="1"/>
    <row r="39403" ht="25" customHeight="1"/>
    <row r="39404" ht="25" customHeight="1"/>
    <row r="39405" ht="25" customHeight="1"/>
    <row r="39406" ht="25" customHeight="1"/>
    <row r="39407" ht="25" customHeight="1"/>
    <row r="39408" ht="25" customHeight="1"/>
    <row r="39409" ht="25" customHeight="1"/>
    <row r="39410" ht="25" customHeight="1"/>
    <row r="39411" ht="25" customHeight="1"/>
    <row r="39412" ht="25" customHeight="1"/>
    <row r="39413" ht="25" customHeight="1"/>
    <row r="39414" ht="25" customHeight="1"/>
    <row r="39415" ht="25" customHeight="1"/>
    <row r="39416" ht="25" customHeight="1"/>
    <row r="39417" ht="25" customHeight="1"/>
    <row r="39418" ht="25" customHeight="1"/>
    <row r="39419" ht="25" customHeight="1"/>
    <row r="39420" ht="25" customHeight="1"/>
    <row r="39421" ht="25" customHeight="1"/>
    <row r="39422" ht="25" customHeight="1"/>
    <row r="39423" ht="25" customHeight="1"/>
    <row r="39424" ht="25" customHeight="1"/>
    <row r="39425" ht="25" customHeight="1"/>
    <row r="39426" ht="25" customHeight="1"/>
    <row r="39427" ht="25" customHeight="1"/>
    <row r="39428" ht="25" customHeight="1"/>
    <row r="39429" ht="25" customHeight="1"/>
    <row r="39430" ht="25" customHeight="1"/>
    <row r="39431" ht="25" customHeight="1"/>
    <row r="39432" ht="25" customHeight="1"/>
    <row r="39433" ht="25" customHeight="1"/>
    <row r="39434" ht="25" customHeight="1"/>
    <row r="39435" ht="25" customHeight="1"/>
    <row r="39436" ht="25" customHeight="1"/>
    <row r="39437" ht="25" customHeight="1"/>
    <row r="39438" ht="25" customHeight="1"/>
    <row r="39439" ht="25" customHeight="1"/>
    <row r="39440" ht="25" customHeight="1"/>
    <row r="39441" ht="25" customHeight="1"/>
    <row r="39442" ht="25" customHeight="1"/>
    <row r="39443" ht="25" customHeight="1"/>
    <row r="39444" ht="25" customHeight="1"/>
    <row r="39445" ht="25" customHeight="1"/>
    <row r="39446" ht="25" customHeight="1"/>
    <row r="39447" ht="25" customHeight="1"/>
    <row r="39448" ht="25" customHeight="1"/>
    <row r="39449" ht="25" customHeight="1"/>
    <row r="39450" ht="25" customHeight="1"/>
    <row r="39451" ht="25" customHeight="1"/>
    <row r="39452" ht="25" customHeight="1"/>
    <row r="39453" ht="25" customHeight="1"/>
    <row r="39454" ht="25" customHeight="1"/>
    <row r="39455" ht="25" customHeight="1"/>
    <row r="39456" ht="25" customHeight="1"/>
    <row r="39457" ht="25" customHeight="1"/>
    <row r="39458" ht="25" customHeight="1"/>
    <row r="39459" ht="25" customHeight="1"/>
    <row r="39460" ht="25" customHeight="1"/>
    <row r="39461" ht="25" customHeight="1"/>
    <row r="39462" ht="25" customHeight="1"/>
    <row r="39463" ht="25" customHeight="1"/>
    <row r="39464" ht="25" customHeight="1"/>
    <row r="39465" ht="25" customHeight="1"/>
    <row r="39466" ht="25" customHeight="1"/>
    <row r="39467" ht="25" customHeight="1"/>
    <row r="39468" ht="25" customHeight="1"/>
    <row r="39469" ht="25" customHeight="1"/>
    <row r="39470" ht="25" customHeight="1"/>
    <row r="39471" ht="25" customHeight="1"/>
    <row r="39472" ht="25" customHeight="1"/>
    <row r="39473" ht="25" customHeight="1"/>
    <row r="39474" ht="25" customHeight="1"/>
    <row r="39475" ht="25" customHeight="1"/>
    <row r="39476" ht="25" customHeight="1"/>
    <row r="39477" ht="25" customHeight="1"/>
    <row r="39478" ht="25" customHeight="1"/>
    <row r="39479" ht="25" customHeight="1"/>
    <row r="39480" ht="25" customHeight="1"/>
    <row r="39481" ht="25" customHeight="1"/>
    <row r="39482" ht="25" customHeight="1"/>
    <row r="39483" ht="25" customHeight="1"/>
    <row r="39484" ht="25" customHeight="1"/>
    <row r="39485" ht="25" customHeight="1"/>
    <row r="39486" ht="25" customHeight="1"/>
    <row r="39487" ht="25" customHeight="1"/>
    <row r="39488" ht="25" customHeight="1"/>
    <row r="39489" ht="25" customHeight="1"/>
    <row r="39490" ht="25" customHeight="1"/>
    <row r="39491" ht="25" customHeight="1"/>
    <row r="39492" ht="25" customHeight="1"/>
    <row r="39493" ht="25" customHeight="1"/>
    <row r="39494" ht="25" customHeight="1"/>
    <row r="39495" ht="25" customHeight="1"/>
    <row r="39496" ht="25" customHeight="1"/>
    <row r="39497" ht="25" customHeight="1"/>
    <row r="39498" ht="25" customHeight="1"/>
    <row r="39499" ht="25" customHeight="1"/>
    <row r="39500" ht="25" customHeight="1"/>
    <row r="39501" ht="25" customHeight="1"/>
    <row r="39502" ht="25" customHeight="1"/>
    <row r="39503" ht="25" customHeight="1"/>
    <row r="39504" ht="25" customHeight="1"/>
    <row r="39505" ht="25" customHeight="1"/>
    <row r="39506" ht="25" customHeight="1"/>
    <row r="39507" ht="25" customHeight="1"/>
    <row r="39508" ht="25" customHeight="1"/>
    <row r="39509" ht="25" customHeight="1"/>
    <row r="39510" ht="25" customHeight="1"/>
    <row r="39511" ht="25" customHeight="1"/>
    <row r="39512" ht="25" customHeight="1"/>
    <row r="39513" ht="25" customHeight="1"/>
    <row r="39514" ht="25" customHeight="1"/>
    <row r="39515" ht="25" customHeight="1"/>
    <row r="39516" ht="25" customHeight="1"/>
    <row r="39517" ht="25" customHeight="1"/>
    <row r="39518" ht="25" customHeight="1"/>
    <row r="39519" ht="25" customHeight="1"/>
    <row r="39520" ht="25" customHeight="1"/>
    <row r="39521" ht="25" customHeight="1"/>
    <row r="39522" ht="25" customHeight="1"/>
    <row r="39523" ht="25" customHeight="1"/>
    <row r="39524" ht="25" customHeight="1"/>
    <row r="39525" ht="25" customHeight="1"/>
    <row r="39526" ht="25" customHeight="1"/>
    <row r="39527" ht="25" customHeight="1"/>
    <row r="39528" ht="25" customHeight="1"/>
    <row r="39529" ht="25" customHeight="1"/>
    <row r="39530" ht="25" customHeight="1"/>
    <row r="39531" ht="25" customHeight="1"/>
    <row r="39532" ht="25" customHeight="1"/>
    <row r="39533" ht="25" customHeight="1"/>
    <row r="39534" ht="25" customHeight="1"/>
    <row r="39535" ht="25" customHeight="1"/>
    <row r="39536" ht="25" customHeight="1"/>
    <row r="39537" ht="25" customHeight="1"/>
    <row r="39538" ht="25" customHeight="1"/>
    <row r="39539" ht="25" customHeight="1"/>
    <row r="39540" ht="25" customHeight="1"/>
    <row r="39541" ht="25" customHeight="1"/>
    <row r="39542" ht="25" customHeight="1"/>
    <row r="39543" ht="25" customHeight="1"/>
    <row r="39544" ht="25" customHeight="1"/>
    <row r="39545" ht="25" customHeight="1"/>
    <row r="39546" ht="25" customHeight="1"/>
    <row r="39547" ht="25" customHeight="1"/>
    <row r="39548" ht="25" customHeight="1"/>
    <row r="39549" ht="25" customHeight="1"/>
    <row r="39550" ht="25" customHeight="1"/>
    <row r="39551" ht="25" customHeight="1"/>
    <row r="39552" ht="25" customHeight="1"/>
    <row r="39553" ht="25" customHeight="1"/>
    <row r="39554" ht="25" customHeight="1"/>
    <row r="39555" ht="25" customHeight="1"/>
    <row r="39556" ht="25" customHeight="1"/>
    <row r="39557" ht="25" customHeight="1"/>
    <row r="39558" ht="25" customHeight="1"/>
    <row r="39559" ht="25" customHeight="1"/>
    <row r="39560" ht="25" customHeight="1"/>
    <row r="39561" ht="25" customHeight="1"/>
    <row r="39562" ht="25" customHeight="1"/>
    <row r="39563" ht="25" customHeight="1"/>
    <row r="39564" ht="25" customHeight="1"/>
    <row r="39565" ht="25" customHeight="1"/>
    <row r="39566" ht="25" customHeight="1"/>
    <row r="39567" ht="25" customHeight="1"/>
    <row r="39568" ht="25" customHeight="1"/>
    <row r="39569" ht="25" customHeight="1"/>
    <row r="39570" ht="25" customHeight="1"/>
    <row r="39571" ht="25" customHeight="1"/>
    <row r="39572" ht="25" customHeight="1"/>
    <row r="39573" ht="25" customHeight="1"/>
    <row r="39574" ht="25" customHeight="1"/>
    <row r="39575" ht="25" customHeight="1"/>
    <row r="39576" ht="25" customHeight="1"/>
    <row r="39577" ht="25" customHeight="1"/>
    <row r="39578" ht="25" customHeight="1"/>
    <row r="39579" ht="25" customHeight="1"/>
    <row r="39580" ht="25" customHeight="1"/>
    <row r="39581" ht="25" customHeight="1"/>
    <row r="39582" ht="25" customHeight="1"/>
    <row r="39583" ht="25" customHeight="1"/>
    <row r="39584" ht="25" customHeight="1"/>
    <row r="39585" ht="25" customHeight="1"/>
    <row r="39586" ht="25" customHeight="1"/>
    <row r="39587" ht="25" customHeight="1"/>
    <row r="39588" ht="25" customHeight="1"/>
    <row r="39589" ht="25" customHeight="1"/>
    <row r="39590" ht="25" customHeight="1"/>
    <row r="39591" ht="25" customHeight="1"/>
    <row r="39592" ht="25" customHeight="1"/>
    <row r="39593" ht="25" customHeight="1"/>
    <row r="39594" ht="25" customHeight="1"/>
    <row r="39595" ht="25" customHeight="1"/>
    <row r="39596" ht="25" customHeight="1"/>
    <row r="39597" ht="25" customHeight="1"/>
    <row r="39598" ht="25" customHeight="1"/>
    <row r="39599" ht="25" customHeight="1"/>
    <row r="39600" ht="25" customHeight="1"/>
    <row r="39601" ht="25" customHeight="1"/>
    <row r="39602" ht="25" customHeight="1"/>
    <row r="39603" ht="25" customHeight="1"/>
    <row r="39604" ht="25" customHeight="1"/>
    <row r="39605" ht="25" customHeight="1"/>
    <row r="39606" ht="25" customHeight="1"/>
    <row r="39607" ht="25" customHeight="1"/>
    <row r="39608" ht="25" customHeight="1"/>
    <row r="39609" ht="25" customHeight="1"/>
    <row r="39610" ht="25" customHeight="1"/>
    <row r="39611" ht="25" customHeight="1"/>
    <row r="39612" ht="25" customHeight="1"/>
    <row r="39613" ht="25" customHeight="1"/>
    <row r="39614" ht="25" customHeight="1"/>
    <row r="39615" ht="25" customHeight="1"/>
    <row r="39616" ht="25" customHeight="1"/>
    <row r="39617" ht="25" customHeight="1"/>
    <row r="39618" ht="25" customHeight="1"/>
    <row r="39619" ht="25" customHeight="1"/>
    <row r="39620" ht="25" customHeight="1"/>
    <row r="39621" ht="25" customHeight="1"/>
    <row r="39622" ht="25" customHeight="1"/>
    <row r="39623" ht="25" customHeight="1"/>
    <row r="39624" ht="25" customHeight="1"/>
    <row r="39625" ht="25" customHeight="1"/>
    <row r="39626" ht="25" customHeight="1"/>
    <row r="39627" ht="25" customHeight="1"/>
    <row r="39628" ht="25" customHeight="1"/>
    <row r="39629" ht="25" customHeight="1"/>
    <row r="39630" ht="25" customHeight="1"/>
    <row r="39631" ht="25" customHeight="1"/>
    <row r="39632" ht="25" customHeight="1"/>
    <row r="39633" ht="25" customHeight="1"/>
    <row r="39634" ht="25" customHeight="1"/>
    <row r="39635" ht="25" customHeight="1"/>
    <row r="39636" ht="25" customHeight="1"/>
    <row r="39637" ht="25" customHeight="1"/>
    <row r="39638" ht="25" customHeight="1"/>
    <row r="39639" ht="25" customHeight="1"/>
    <row r="39640" ht="25" customHeight="1"/>
    <row r="39641" ht="25" customHeight="1"/>
    <row r="39642" ht="25" customHeight="1"/>
    <row r="39643" ht="25" customHeight="1"/>
    <row r="39644" ht="25" customHeight="1"/>
    <row r="39645" ht="25" customHeight="1"/>
    <row r="39646" ht="25" customHeight="1"/>
    <row r="39647" ht="25" customHeight="1"/>
    <row r="39648" ht="25" customHeight="1"/>
    <row r="39649" ht="25" customHeight="1"/>
    <row r="39650" ht="25" customHeight="1"/>
    <row r="39651" ht="25" customHeight="1"/>
    <row r="39652" ht="25" customHeight="1"/>
    <row r="39653" ht="25" customHeight="1"/>
    <row r="39654" ht="25" customHeight="1"/>
    <row r="39655" ht="25" customHeight="1"/>
    <row r="39656" ht="25" customHeight="1"/>
    <row r="39657" ht="25" customHeight="1"/>
    <row r="39658" ht="25" customHeight="1"/>
    <row r="39659" ht="25" customHeight="1"/>
    <row r="39660" ht="25" customHeight="1"/>
    <row r="39661" ht="25" customHeight="1"/>
    <row r="39662" ht="25" customHeight="1"/>
    <row r="39663" ht="25" customHeight="1"/>
    <row r="39664" ht="25" customHeight="1"/>
    <row r="39665" ht="25" customHeight="1"/>
    <row r="39666" ht="25" customHeight="1"/>
    <row r="39667" ht="25" customHeight="1"/>
    <row r="39668" ht="25" customHeight="1"/>
    <row r="39669" ht="25" customHeight="1"/>
    <row r="39670" ht="25" customHeight="1"/>
    <row r="39671" ht="25" customHeight="1"/>
    <row r="39672" ht="25" customHeight="1"/>
    <row r="39673" ht="25" customHeight="1"/>
    <row r="39674" ht="25" customHeight="1"/>
    <row r="39675" ht="25" customHeight="1"/>
    <row r="39676" ht="25" customHeight="1"/>
    <row r="39677" ht="25" customHeight="1"/>
    <row r="39678" ht="25" customHeight="1"/>
    <row r="39679" ht="25" customHeight="1"/>
    <row r="39680" ht="25" customHeight="1"/>
    <row r="39681" ht="25" customHeight="1"/>
    <row r="39682" ht="25" customHeight="1"/>
    <row r="39683" ht="25" customHeight="1"/>
    <row r="39684" ht="25" customHeight="1"/>
    <row r="39685" ht="25" customHeight="1"/>
    <row r="39686" ht="25" customHeight="1"/>
    <row r="39687" ht="25" customHeight="1"/>
    <row r="39688" ht="25" customHeight="1"/>
    <row r="39689" ht="25" customHeight="1"/>
    <row r="39690" ht="25" customHeight="1"/>
    <row r="39691" ht="25" customHeight="1"/>
    <row r="39692" ht="25" customHeight="1"/>
    <row r="39693" ht="25" customHeight="1"/>
    <row r="39694" ht="25" customHeight="1"/>
    <row r="39695" ht="25" customHeight="1"/>
    <row r="39696" ht="25" customHeight="1"/>
    <row r="39697" ht="25" customHeight="1"/>
    <row r="39698" ht="25" customHeight="1"/>
    <row r="39699" ht="25" customHeight="1"/>
    <row r="39700" ht="25" customHeight="1"/>
    <row r="39701" ht="25" customHeight="1"/>
    <row r="39702" ht="25" customHeight="1"/>
    <row r="39703" ht="25" customHeight="1"/>
    <row r="39704" ht="25" customHeight="1"/>
    <row r="39705" ht="25" customHeight="1"/>
    <row r="39706" ht="25" customHeight="1"/>
    <row r="39707" ht="25" customHeight="1"/>
    <row r="39708" ht="25" customHeight="1"/>
    <row r="39709" ht="25" customHeight="1"/>
    <row r="39710" ht="25" customHeight="1"/>
    <row r="39711" ht="25" customHeight="1"/>
    <row r="39712" ht="25" customHeight="1"/>
    <row r="39713" ht="25" customHeight="1"/>
    <row r="39714" ht="25" customHeight="1"/>
    <row r="39715" ht="25" customHeight="1"/>
    <row r="39716" ht="25" customHeight="1"/>
    <row r="39717" ht="25" customHeight="1"/>
    <row r="39718" ht="25" customHeight="1"/>
    <row r="39719" ht="25" customHeight="1"/>
    <row r="39720" ht="25" customHeight="1"/>
    <row r="39721" ht="25" customHeight="1"/>
    <row r="39722" ht="25" customHeight="1"/>
    <row r="39723" ht="25" customHeight="1"/>
    <row r="39724" ht="25" customHeight="1"/>
    <row r="39725" ht="25" customHeight="1"/>
    <row r="39726" ht="25" customHeight="1"/>
    <row r="39727" ht="25" customHeight="1"/>
    <row r="39728" ht="25" customHeight="1"/>
    <row r="39729" ht="25" customHeight="1"/>
    <row r="39730" ht="25" customHeight="1"/>
    <row r="39731" ht="25" customHeight="1"/>
    <row r="39732" ht="25" customHeight="1"/>
    <row r="39733" ht="25" customHeight="1"/>
    <row r="39734" ht="25" customHeight="1"/>
    <row r="39735" ht="25" customHeight="1"/>
    <row r="39736" ht="25" customHeight="1"/>
    <row r="39737" ht="25" customHeight="1"/>
    <row r="39738" ht="25" customHeight="1"/>
    <row r="39739" ht="25" customHeight="1"/>
    <row r="39740" ht="25" customHeight="1"/>
    <row r="39741" ht="25" customHeight="1"/>
    <row r="39742" ht="25" customHeight="1"/>
    <row r="39743" ht="25" customHeight="1"/>
    <row r="39744" ht="25" customHeight="1"/>
    <row r="39745" ht="25" customHeight="1"/>
    <row r="39746" ht="25" customHeight="1"/>
    <row r="39747" ht="25" customHeight="1"/>
    <row r="39748" ht="25" customHeight="1"/>
    <row r="39749" ht="25" customHeight="1"/>
    <row r="39750" ht="25" customHeight="1"/>
    <row r="39751" ht="25" customHeight="1"/>
    <row r="39752" ht="25" customHeight="1"/>
    <row r="39753" ht="25" customHeight="1"/>
    <row r="39754" ht="25" customHeight="1"/>
    <row r="39755" ht="25" customHeight="1"/>
    <row r="39756" ht="25" customHeight="1"/>
    <row r="39757" ht="25" customHeight="1"/>
    <row r="39758" ht="25" customHeight="1"/>
    <row r="39759" ht="25" customHeight="1"/>
    <row r="39760" ht="25" customHeight="1"/>
    <row r="39761" ht="25" customHeight="1"/>
    <row r="39762" ht="25" customHeight="1"/>
    <row r="39763" ht="25" customHeight="1"/>
    <row r="39764" ht="25" customHeight="1"/>
    <row r="39765" ht="25" customHeight="1"/>
    <row r="39766" ht="25" customHeight="1"/>
    <row r="39767" ht="25" customHeight="1"/>
    <row r="39768" ht="25" customHeight="1"/>
    <row r="39769" ht="25" customHeight="1"/>
    <row r="39770" ht="25" customHeight="1"/>
    <row r="39771" ht="25" customHeight="1"/>
    <row r="39772" ht="25" customHeight="1"/>
    <row r="39773" ht="25" customHeight="1"/>
    <row r="39774" ht="25" customHeight="1"/>
    <row r="39775" ht="25" customHeight="1"/>
    <row r="39776" ht="25" customHeight="1"/>
    <row r="39777" ht="25" customHeight="1"/>
    <row r="39778" ht="25" customHeight="1"/>
    <row r="39779" ht="25" customHeight="1"/>
    <row r="39780" ht="25" customHeight="1"/>
    <row r="39781" ht="25" customHeight="1"/>
    <row r="39782" ht="25" customHeight="1"/>
    <row r="39783" ht="25" customHeight="1"/>
    <row r="39784" ht="25" customHeight="1"/>
    <row r="39785" ht="25" customHeight="1"/>
    <row r="39786" ht="25" customHeight="1"/>
    <row r="39787" ht="25" customHeight="1"/>
    <row r="39788" ht="25" customHeight="1"/>
    <row r="39789" ht="25" customHeight="1"/>
    <row r="39790" ht="25" customHeight="1"/>
    <row r="39791" ht="25" customHeight="1"/>
    <row r="39792" ht="25" customHeight="1"/>
    <row r="39793" ht="25" customHeight="1"/>
    <row r="39794" ht="25" customHeight="1"/>
    <row r="39795" ht="25" customHeight="1"/>
    <row r="39796" ht="25" customHeight="1"/>
    <row r="39797" ht="25" customHeight="1"/>
    <row r="39798" ht="25" customHeight="1"/>
    <row r="39799" ht="25" customHeight="1"/>
    <row r="39800" ht="25" customHeight="1"/>
    <row r="39801" ht="25" customHeight="1"/>
    <row r="39802" ht="25" customHeight="1"/>
    <row r="39803" ht="25" customHeight="1"/>
    <row r="39804" ht="25" customHeight="1"/>
    <row r="39805" ht="25" customHeight="1"/>
    <row r="39806" ht="25" customHeight="1"/>
    <row r="39807" ht="25" customHeight="1"/>
    <row r="39808" ht="25" customHeight="1"/>
    <row r="39809" ht="25" customHeight="1"/>
    <row r="39810" ht="25" customHeight="1"/>
    <row r="39811" ht="25" customHeight="1"/>
    <row r="39812" ht="25" customHeight="1"/>
    <row r="39813" ht="25" customHeight="1"/>
    <row r="39814" ht="25" customHeight="1"/>
    <row r="39815" ht="25" customHeight="1"/>
    <row r="39816" ht="25" customHeight="1"/>
    <row r="39817" ht="25" customHeight="1"/>
    <row r="39818" ht="25" customHeight="1"/>
    <row r="39819" ht="25" customHeight="1"/>
    <row r="39820" ht="25" customHeight="1"/>
    <row r="39821" ht="25" customHeight="1"/>
    <row r="39822" ht="25" customHeight="1"/>
    <row r="39823" ht="25" customHeight="1"/>
    <row r="39824" ht="25" customHeight="1"/>
    <row r="39825" ht="25" customHeight="1"/>
    <row r="39826" ht="25" customHeight="1"/>
    <row r="39827" ht="25" customHeight="1"/>
    <row r="39828" ht="25" customHeight="1"/>
    <row r="39829" ht="25" customHeight="1"/>
    <row r="39830" ht="25" customHeight="1"/>
    <row r="39831" ht="25" customHeight="1"/>
    <row r="39832" ht="25" customHeight="1"/>
    <row r="39833" ht="25" customHeight="1"/>
    <row r="39834" ht="25" customHeight="1"/>
    <row r="39835" ht="25" customHeight="1"/>
    <row r="39836" ht="25" customHeight="1"/>
    <row r="39837" ht="25" customHeight="1"/>
    <row r="39838" ht="25" customHeight="1"/>
    <row r="39839" ht="25" customHeight="1"/>
    <row r="39840" ht="25" customHeight="1"/>
    <row r="39841" ht="25" customHeight="1"/>
    <row r="39842" ht="25" customHeight="1"/>
    <row r="39843" ht="25" customHeight="1"/>
    <row r="39844" ht="25" customHeight="1"/>
    <row r="39845" ht="25" customHeight="1"/>
    <row r="39846" ht="25" customHeight="1"/>
    <row r="39847" ht="25" customHeight="1"/>
    <row r="39848" ht="25" customHeight="1"/>
    <row r="39849" ht="25" customHeight="1"/>
    <row r="39850" ht="25" customHeight="1"/>
    <row r="39851" ht="25" customHeight="1"/>
    <row r="39852" ht="25" customHeight="1"/>
    <row r="39853" ht="25" customHeight="1"/>
    <row r="39854" ht="25" customHeight="1"/>
    <row r="39855" ht="25" customHeight="1"/>
    <row r="39856" ht="25" customHeight="1"/>
    <row r="39857" ht="25" customHeight="1"/>
    <row r="39858" ht="25" customHeight="1"/>
    <row r="39859" ht="25" customHeight="1"/>
    <row r="39860" ht="25" customHeight="1"/>
    <row r="39861" ht="25" customHeight="1"/>
    <row r="39862" ht="25" customHeight="1"/>
    <row r="39863" ht="25" customHeight="1"/>
    <row r="39864" ht="25" customHeight="1"/>
    <row r="39865" ht="25" customHeight="1"/>
    <row r="39866" ht="25" customHeight="1"/>
    <row r="39867" ht="25" customHeight="1"/>
    <row r="39868" ht="25" customHeight="1"/>
    <row r="39869" ht="25" customHeight="1"/>
    <row r="39870" ht="25" customHeight="1"/>
    <row r="39871" ht="25" customHeight="1"/>
    <row r="39872" ht="25" customHeight="1"/>
    <row r="39873" ht="25" customHeight="1"/>
    <row r="39874" ht="25" customHeight="1"/>
    <row r="39875" ht="25" customHeight="1"/>
    <row r="39876" ht="25" customHeight="1"/>
    <row r="39877" ht="25" customHeight="1"/>
    <row r="39878" ht="25" customHeight="1"/>
    <row r="39879" ht="25" customHeight="1"/>
    <row r="39880" ht="25" customHeight="1"/>
    <row r="39881" ht="25" customHeight="1"/>
    <row r="39882" ht="25" customHeight="1"/>
    <row r="39883" ht="25" customHeight="1"/>
    <row r="39884" ht="25" customHeight="1"/>
    <row r="39885" ht="25" customHeight="1"/>
    <row r="39886" ht="25" customHeight="1"/>
    <row r="39887" ht="25" customHeight="1"/>
    <row r="39888" ht="25" customHeight="1"/>
    <row r="39889" ht="25" customHeight="1"/>
    <row r="39890" ht="25" customHeight="1"/>
    <row r="39891" ht="25" customHeight="1"/>
    <row r="39892" ht="25" customHeight="1"/>
    <row r="39893" ht="25" customHeight="1"/>
    <row r="39894" ht="25" customHeight="1"/>
    <row r="39895" ht="25" customHeight="1"/>
    <row r="39896" ht="25" customHeight="1"/>
    <row r="39897" ht="25" customHeight="1"/>
    <row r="39898" ht="25" customHeight="1"/>
    <row r="39899" ht="25" customHeight="1"/>
    <row r="39900" ht="25" customHeight="1"/>
    <row r="39901" ht="25" customHeight="1"/>
    <row r="39902" ht="25" customHeight="1"/>
    <row r="39903" ht="25" customHeight="1"/>
    <row r="39904" ht="25" customHeight="1"/>
    <row r="39905" ht="25" customHeight="1"/>
    <row r="39906" ht="25" customHeight="1"/>
    <row r="39907" ht="25" customHeight="1"/>
    <row r="39908" ht="25" customHeight="1"/>
    <row r="39909" ht="25" customHeight="1"/>
    <row r="39910" ht="25" customHeight="1"/>
    <row r="39911" ht="25" customHeight="1"/>
    <row r="39912" ht="25" customHeight="1"/>
    <row r="39913" ht="25" customHeight="1"/>
    <row r="39914" ht="25" customHeight="1"/>
    <row r="39915" ht="25" customHeight="1"/>
    <row r="39916" ht="25" customHeight="1"/>
    <row r="39917" ht="25" customHeight="1"/>
    <row r="39918" ht="25" customHeight="1"/>
    <row r="39919" ht="25" customHeight="1"/>
    <row r="39920" ht="25" customHeight="1"/>
    <row r="39921" ht="25" customHeight="1"/>
    <row r="39922" ht="25" customHeight="1"/>
    <row r="39923" ht="25" customHeight="1"/>
    <row r="39924" ht="25" customHeight="1"/>
    <row r="39925" ht="25" customHeight="1"/>
    <row r="39926" ht="25" customHeight="1"/>
    <row r="39927" ht="25" customHeight="1"/>
    <row r="39928" ht="25" customHeight="1"/>
    <row r="39929" ht="25" customHeight="1"/>
    <row r="39930" ht="25" customHeight="1"/>
    <row r="39931" ht="25" customHeight="1"/>
    <row r="39932" ht="25" customHeight="1"/>
    <row r="39933" ht="25" customHeight="1"/>
    <row r="39934" ht="25" customHeight="1"/>
    <row r="39935" ht="25" customHeight="1"/>
    <row r="39936" ht="25" customHeight="1"/>
    <row r="39937" ht="25" customHeight="1"/>
    <row r="39938" ht="25" customHeight="1"/>
    <row r="39939" ht="25" customHeight="1"/>
    <row r="39940" ht="25" customHeight="1"/>
    <row r="39941" ht="25" customHeight="1"/>
    <row r="39942" ht="25" customHeight="1"/>
    <row r="39943" ht="25" customHeight="1"/>
    <row r="39944" ht="25" customHeight="1"/>
    <row r="39945" ht="25" customHeight="1"/>
    <row r="39946" ht="25" customHeight="1"/>
    <row r="39947" ht="25" customHeight="1"/>
    <row r="39948" ht="25" customHeight="1"/>
    <row r="39949" ht="25" customHeight="1"/>
    <row r="39950" ht="25" customHeight="1"/>
    <row r="39951" ht="25" customHeight="1"/>
    <row r="39952" ht="25" customHeight="1"/>
    <row r="39953" ht="25" customHeight="1"/>
    <row r="39954" ht="25" customHeight="1"/>
    <row r="39955" ht="25" customHeight="1"/>
    <row r="39956" ht="25" customHeight="1"/>
    <row r="39957" ht="25" customHeight="1"/>
    <row r="39958" ht="25" customHeight="1"/>
    <row r="39959" ht="25" customHeight="1"/>
    <row r="39960" ht="25" customHeight="1"/>
    <row r="39961" ht="25" customHeight="1"/>
    <row r="39962" ht="25" customHeight="1"/>
    <row r="39963" ht="25" customHeight="1"/>
    <row r="39964" ht="25" customHeight="1"/>
    <row r="39965" ht="25" customHeight="1"/>
    <row r="39966" ht="25" customHeight="1"/>
    <row r="39967" ht="25" customHeight="1"/>
    <row r="39968" ht="25" customHeight="1"/>
    <row r="39969" ht="25" customHeight="1"/>
    <row r="39970" ht="25" customHeight="1"/>
    <row r="39971" ht="25" customHeight="1"/>
    <row r="39972" ht="25" customHeight="1"/>
    <row r="39973" ht="25" customHeight="1"/>
    <row r="39974" ht="25" customHeight="1"/>
    <row r="39975" ht="25" customHeight="1"/>
    <row r="39976" ht="25" customHeight="1"/>
    <row r="39977" ht="25" customHeight="1"/>
    <row r="39978" ht="25" customHeight="1"/>
    <row r="39979" ht="25" customHeight="1"/>
    <row r="39980" ht="25" customHeight="1"/>
    <row r="39981" ht="25" customHeight="1"/>
    <row r="39982" ht="25" customHeight="1"/>
    <row r="39983" ht="25" customHeight="1"/>
    <row r="39984" ht="25" customHeight="1"/>
    <row r="39985" ht="25" customHeight="1"/>
    <row r="39986" ht="25" customHeight="1"/>
    <row r="39987" ht="25" customHeight="1"/>
    <row r="39988" ht="25" customHeight="1"/>
    <row r="39989" ht="25" customHeight="1"/>
    <row r="39990" ht="25" customHeight="1"/>
    <row r="39991" ht="25" customHeight="1"/>
    <row r="39992" ht="25" customHeight="1"/>
    <row r="39993" ht="25" customHeight="1"/>
    <row r="39994" ht="25" customHeight="1"/>
    <row r="39995" ht="25" customHeight="1"/>
    <row r="39996" ht="25" customHeight="1"/>
    <row r="39997" ht="25" customHeight="1"/>
    <row r="39998" ht="25" customHeight="1"/>
    <row r="39999" ht="25" customHeight="1"/>
    <row r="40000" ht="25" customHeight="1"/>
    <row r="40001" ht="25" customHeight="1"/>
    <row r="40002" ht="25" customHeight="1"/>
    <row r="40003" ht="25" customHeight="1"/>
    <row r="40004" ht="25" customHeight="1"/>
    <row r="40005" ht="25" customHeight="1"/>
    <row r="40006" ht="25" customHeight="1"/>
    <row r="40007" ht="25" customHeight="1"/>
    <row r="40008" ht="25" customHeight="1"/>
    <row r="40009" ht="25" customHeight="1"/>
    <row r="40010" ht="25" customHeight="1"/>
    <row r="40011" ht="25" customHeight="1"/>
    <row r="40012" ht="25" customHeight="1"/>
    <row r="40013" ht="25" customHeight="1"/>
    <row r="40014" ht="25" customHeight="1"/>
    <row r="40015" ht="25" customHeight="1"/>
    <row r="40016" ht="25" customHeight="1"/>
    <row r="40017" ht="25" customHeight="1"/>
    <row r="40018" ht="25" customHeight="1"/>
    <row r="40019" ht="25" customHeight="1"/>
    <row r="40020" ht="25" customHeight="1"/>
    <row r="40021" ht="25" customHeight="1"/>
    <row r="40022" ht="25" customHeight="1"/>
    <row r="40023" ht="25" customHeight="1"/>
    <row r="40024" ht="25" customHeight="1"/>
    <row r="40025" ht="25" customHeight="1"/>
    <row r="40026" ht="25" customHeight="1"/>
    <row r="40027" ht="25" customHeight="1"/>
    <row r="40028" ht="25" customHeight="1"/>
    <row r="40029" ht="25" customHeight="1"/>
    <row r="40030" ht="25" customHeight="1"/>
    <row r="40031" ht="25" customHeight="1"/>
    <row r="40032" ht="25" customHeight="1"/>
    <row r="40033" ht="25" customHeight="1"/>
    <row r="40034" ht="25" customHeight="1"/>
    <row r="40035" ht="25" customHeight="1"/>
    <row r="40036" ht="25" customHeight="1"/>
    <row r="40037" ht="25" customHeight="1"/>
    <row r="40038" ht="25" customHeight="1"/>
    <row r="40039" ht="25" customHeight="1"/>
    <row r="40040" ht="25" customHeight="1"/>
    <row r="40041" ht="25" customHeight="1"/>
    <row r="40042" ht="25" customHeight="1"/>
    <row r="40043" ht="25" customHeight="1"/>
    <row r="40044" ht="25" customHeight="1"/>
    <row r="40045" ht="25" customHeight="1"/>
    <row r="40046" ht="25" customHeight="1"/>
    <row r="40047" ht="25" customHeight="1"/>
    <row r="40048" ht="25" customHeight="1"/>
    <row r="40049" ht="25" customHeight="1"/>
    <row r="40050" ht="25" customHeight="1"/>
    <row r="40051" ht="25" customHeight="1"/>
    <row r="40052" ht="25" customHeight="1"/>
    <row r="40053" ht="25" customHeight="1"/>
    <row r="40054" ht="25" customHeight="1"/>
    <row r="40055" ht="25" customHeight="1"/>
    <row r="40056" ht="25" customHeight="1"/>
    <row r="40057" ht="25" customHeight="1"/>
    <row r="40058" ht="25" customHeight="1"/>
    <row r="40059" ht="25" customHeight="1"/>
    <row r="40060" ht="25" customHeight="1"/>
    <row r="40061" ht="25" customHeight="1"/>
    <row r="40062" ht="25" customHeight="1"/>
    <row r="40063" ht="25" customHeight="1"/>
    <row r="40064" ht="25" customHeight="1"/>
    <row r="40065" ht="25" customHeight="1"/>
    <row r="40066" ht="25" customHeight="1"/>
    <row r="40067" ht="25" customHeight="1"/>
    <row r="40068" ht="25" customHeight="1"/>
    <row r="40069" ht="25" customHeight="1"/>
    <row r="40070" ht="25" customHeight="1"/>
    <row r="40071" ht="25" customHeight="1"/>
    <row r="40072" ht="25" customHeight="1"/>
    <row r="40073" ht="25" customHeight="1"/>
    <row r="40074" ht="25" customHeight="1"/>
    <row r="40075" ht="25" customHeight="1"/>
    <row r="40076" ht="25" customHeight="1"/>
    <row r="40077" ht="25" customHeight="1"/>
    <row r="40078" ht="25" customHeight="1"/>
    <row r="40079" ht="25" customHeight="1"/>
    <row r="40080" ht="25" customHeight="1"/>
    <row r="40081" ht="25" customHeight="1"/>
    <row r="40082" ht="25" customHeight="1"/>
    <row r="40083" ht="25" customHeight="1"/>
    <row r="40084" ht="25" customHeight="1"/>
    <row r="40085" ht="25" customHeight="1"/>
    <row r="40086" ht="25" customHeight="1"/>
    <row r="40087" ht="25" customHeight="1"/>
    <row r="40088" ht="25" customHeight="1"/>
    <row r="40089" ht="25" customHeight="1"/>
    <row r="40090" ht="25" customHeight="1"/>
    <row r="40091" ht="25" customHeight="1"/>
    <row r="40092" ht="25" customHeight="1"/>
    <row r="40093" ht="25" customHeight="1"/>
    <row r="40094" ht="25" customHeight="1"/>
    <row r="40095" ht="25" customHeight="1"/>
    <row r="40096" ht="25" customHeight="1"/>
    <row r="40097" ht="25" customHeight="1"/>
    <row r="40098" ht="25" customHeight="1"/>
    <row r="40099" ht="25" customHeight="1"/>
    <row r="40100" ht="25" customHeight="1"/>
    <row r="40101" ht="25" customHeight="1"/>
    <row r="40102" ht="25" customHeight="1"/>
    <row r="40103" ht="25" customHeight="1"/>
    <row r="40104" ht="25" customHeight="1"/>
    <row r="40105" ht="25" customHeight="1"/>
    <row r="40106" ht="25" customHeight="1"/>
    <row r="40107" ht="25" customHeight="1"/>
    <row r="40108" ht="25" customHeight="1"/>
    <row r="40109" ht="25" customHeight="1"/>
    <row r="40110" ht="25" customHeight="1"/>
    <row r="40111" ht="25" customHeight="1"/>
    <row r="40112" ht="25" customHeight="1"/>
    <row r="40113" ht="25" customHeight="1"/>
    <row r="40114" ht="25" customHeight="1"/>
    <row r="40115" ht="25" customHeight="1"/>
    <row r="40116" ht="25" customHeight="1"/>
    <row r="40117" ht="25" customHeight="1"/>
    <row r="40118" ht="25" customHeight="1"/>
    <row r="40119" ht="25" customHeight="1"/>
    <row r="40120" ht="25" customHeight="1"/>
    <row r="40121" ht="25" customHeight="1"/>
    <row r="40122" ht="25" customHeight="1"/>
    <row r="40123" ht="25" customHeight="1"/>
    <row r="40124" ht="25" customHeight="1"/>
    <row r="40125" ht="25" customHeight="1"/>
    <row r="40126" ht="25" customHeight="1"/>
    <row r="40127" ht="25" customHeight="1"/>
    <row r="40128" ht="25" customHeight="1"/>
    <row r="40129" ht="25" customHeight="1"/>
    <row r="40130" ht="25" customHeight="1"/>
    <row r="40131" ht="25" customHeight="1"/>
    <row r="40132" ht="25" customHeight="1"/>
    <row r="40133" ht="25" customHeight="1"/>
    <row r="40134" ht="25" customHeight="1"/>
    <row r="40135" ht="25" customHeight="1"/>
    <row r="40136" ht="25" customHeight="1"/>
    <row r="40137" ht="25" customHeight="1"/>
    <row r="40138" ht="25" customHeight="1"/>
    <row r="40139" ht="25" customHeight="1"/>
    <row r="40140" ht="25" customHeight="1"/>
    <row r="40141" ht="25" customHeight="1"/>
    <row r="40142" ht="25" customHeight="1"/>
    <row r="40143" ht="25" customHeight="1"/>
    <row r="40144" ht="25" customHeight="1"/>
    <row r="40145" ht="25" customHeight="1"/>
    <row r="40146" ht="25" customHeight="1"/>
    <row r="40147" ht="25" customHeight="1"/>
    <row r="40148" ht="25" customHeight="1"/>
    <row r="40149" ht="25" customHeight="1"/>
    <row r="40150" ht="25" customHeight="1"/>
    <row r="40151" ht="25" customHeight="1"/>
    <row r="40152" ht="25" customHeight="1"/>
    <row r="40153" ht="25" customHeight="1"/>
    <row r="40154" ht="25" customHeight="1"/>
    <row r="40155" ht="25" customHeight="1"/>
    <row r="40156" ht="25" customHeight="1"/>
    <row r="40157" ht="25" customHeight="1"/>
    <row r="40158" ht="25" customHeight="1"/>
    <row r="40159" ht="25" customHeight="1"/>
    <row r="40160" ht="25" customHeight="1"/>
    <row r="40161" ht="25" customHeight="1"/>
    <row r="40162" ht="25" customHeight="1"/>
    <row r="40163" ht="25" customHeight="1"/>
    <row r="40164" ht="25" customHeight="1"/>
    <row r="40165" ht="25" customHeight="1"/>
    <row r="40166" ht="25" customHeight="1"/>
    <row r="40167" ht="25" customHeight="1"/>
    <row r="40168" ht="25" customHeight="1"/>
    <row r="40169" ht="25" customHeight="1"/>
    <row r="40170" ht="25" customHeight="1"/>
    <row r="40171" ht="25" customHeight="1"/>
    <row r="40172" ht="25" customHeight="1"/>
    <row r="40173" ht="25" customHeight="1"/>
    <row r="40174" ht="25" customHeight="1"/>
    <row r="40175" ht="25" customHeight="1"/>
    <row r="40176" ht="25" customHeight="1"/>
    <row r="40177" ht="25" customHeight="1"/>
    <row r="40178" ht="25" customHeight="1"/>
    <row r="40179" ht="25" customHeight="1"/>
    <row r="40180" ht="25" customHeight="1"/>
    <row r="40181" ht="25" customHeight="1"/>
    <row r="40182" ht="25" customHeight="1"/>
    <row r="40183" ht="25" customHeight="1"/>
    <row r="40184" ht="25" customHeight="1"/>
    <row r="40185" ht="25" customHeight="1"/>
    <row r="40186" ht="25" customHeight="1"/>
    <row r="40187" ht="25" customHeight="1"/>
    <row r="40188" ht="25" customHeight="1"/>
    <row r="40189" ht="25" customHeight="1"/>
    <row r="40190" ht="25" customHeight="1"/>
    <row r="40191" ht="25" customHeight="1"/>
    <row r="40192" ht="25" customHeight="1"/>
    <row r="40193" ht="25" customHeight="1"/>
    <row r="40194" ht="25" customHeight="1"/>
    <row r="40195" ht="25" customHeight="1"/>
    <row r="40196" ht="25" customHeight="1"/>
    <row r="40197" ht="25" customHeight="1"/>
    <row r="40198" ht="25" customHeight="1"/>
    <row r="40199" ht="25" customHeight="1"/>
    <row r="40200" ht="25" customHeight="1"/>
    <row r="40201" ht="25" customHeight="1"/>
    <row r="40202" ht="25" customHeight="1"/>
    <row r="40203" ht="25" customHeight="1"/>
    <row r="40204" ht="25" customHeight="1"/>
    <row r="40205" ht="25" customHeight="1"/>
    <row r="40206" ht="25" customHeight="1"/>
    <row r="40207" ht="25" customHeight="1"/>
    <row r="40208" ht="25" customHeight="1"/>
    <row r="40209" ht="25" customHeight="1"/>
    <row r="40210" ht="25" customHeight="1"/>
    <row r="40211" ht="25" customHeight="1"/>
    <row r="40212" ht="25" customHeight="1"/>
    <row r="40213" ht="25" customHeight="1"/>
    <row r="40214" ht="25" customHeight="1"/>
    <row r="40215" ht="25" customHeight="1"/>
    <row r="40216" ht="25" customHeight="1"/>
    <row r="40217" ht="25" customHeight="1"/>
    <row r="40218" ht="25" customHeight="1"/>
    <row r="40219" ht="25" customHeight="1"/>
    <row r="40220" ht="25" customHeight="1"/>
    <row r="40221" ht="25" customHeight="1"/>
    <row r="40222" ht="25" customHeight="1"/>
    <row r="40223" ht="25" customHeight="1"/>
    <row r="40224" ht="25" customHeight="1"/>
    <row r="40225" ht="25" customHeight="1"/>
    <row r="40226" ht="25" customHeight="1"/>
    <row r="40227" ht="25" customHeight="1"/>
    <row r="40228" ht="25" customHeight="1"/>
    <row r="40229" ht="25" customHeight="1"/>
    <row r="40230" ht="25" customHeight="1"/>
    <row r="40231" ht="25" customHeight="1"/>
    <row r="40232" ht="25" customHeight="1"/>
    <row r="40233" ht="25" customHeight="1"/>
    <row r="40234" ht="25" customHeight="1"/>
    <row r="40235" ht="25" customHeight="1"/>
    <row r="40236" ht="25" customHeight="1"/>
    <row r="40237" ht="25" customHeight="1"/>
    <row r="40238" ht="25" customHeight="1"/>
    <row r="40239" ht="25" customHeight="1"/>
    <row r="40240" ht="25" customHeight="1"/>
    <row r="40241" ht="25" customHeight="1"/>
    <row r="40242" ht="25" customHeight="1"/>
    <row r="40243" ht="25" customHeight="1"/>
    <row r="40244" ht="25" customHeight="1"/>
    <row r="40245" ht="25" customHeight="1"/>
    <row r="40246" ht="25" customHeight="1"/>
    <row r="40247" ht="25" customHeight="1"/>
    <row r="40248" ht="25" customHeight="1"/>
    <row r="40249" ht="25" customHeight="1"/>
    <row r="40250" ht="25" customHeight="1"/>
    <row r="40251" ht="25" customHeight="1"/>
    <row r="40252" ht="25" customHeight="1"/>
    <row r="40253" ht="25" customHeight="1"/>
    <row r="40254" ht="25" customHeight="1"/>
    <row r="40255" ht="25" customHeight="1"/>
    <row r="40256" ht="25" customHeight="1"/>
    <row r="40257" ht="25" customHeight="1"/>
    <row r="40258" ht="25" customHeight="1"/>
    <row r="40259" ht="25" customHeight="1"/>
    <row r="40260" ht="25" customHeight="1"/>
    <row r="40261" ht="25" customHeight="1"/>
    <row r="40262" ht="25" customHeight="1"/>
    <row r="40263" ht="25" customHeight="1"/>
    <row r="40264" ht="25" customHeight="1"/>
    <row r="40265" ht="25" customHeight="1"/>
    <row r="40266" ht="25" customHeight="1"/>
    <row r="40267" ht="25" customHeight="1"/>
    <row r="40268" ht="25" customHeight="1"/>
    <row r="40269" ht="25" customHeight="1"/>
    <row r="40270" ht="25" customHeight="1"/>
    <row r="40271" ht="25" customHeight="1"/>
    <row r="40272" ht="25" customHeight="1"/>
    <row r="40273" ht="25" customHeight="1"/>
    <row r="40274" ht="25" customHeight="1"/>
    <row r="40275" ht="25" customHeight="1"/>
    <row r="40276" ht="25" customHeight="1"/>
    <row r="40277" ht="25" customHeight="1"/>
    <row r="40278" ht="25" customHeight="1"/>
    <row r="40279" ht="25" customHeight="1"/>
    <row r="40280" ht="25" customHeight="1"/>
    <row r="40281" ht="25" customHeight="1"/>
    <row r="40282" ht="25" customHeight="1"/>
    <row r="40283" ht="25" customHeight="1"/>
    <row r="40284" ht="25" customHeight="1"/>
    <row r="40285" ht="25" customHeight="1"/>
    <row r="40286" ht="25" customHeight="1"/>
    <row r="40287" ht="25" customHeight="1"/>
    <row r="40288" ht="25" customHeight="1"/>
    <row r="40289" ht="25" customHeight="1"/>
    <row r="40290" ht="25" customHeight="1"/>
    <row r="40291" ht="25" customHeight="1"/>
    <row r="40292" ht="25" customHeight="1"/>
    <row r="40293" ht="25" customHeight="1"/>
    <row r="40294" ht="25" customHeight="1"/>
    <row r="40295" ht="25" customHeight="1"/>
    <row r="40296" ht="25" customHeight="1"/>
    <row r="40297" ht="25" customHeight="1"/>
    <row r="40298" ht="25" customHeight="1"/>
    <row r="40299" ht="25" customHeight="1"/>
    <row r="40300" ht="25" customHeight="1"/>
    <row r="40301" ht="25" customHeight="1"/>
    <row r="40302" ht="25" customHeight="1"/>
    <row r="40303" ht="25" customHeight="1"/>
    <row r="40304" ht="25" customHeight="1"/>
    <row r="40305" ht="25" customHeight="1"/>
    <row r="40306" ht="25" customHeight="1"/>
    <row r="40307" ht="25" customHeight="1"/>
    <row r="40308" ht="25" customHeight="1"/>
    <row r="40309" ht="25" customHeight="1"/>
    <row r="40310" ht="25" customHeight="1"/>
    <row r="40311" ht="25" customHeight="1"/>
    <row r="40312" ht="25" customHeight="1"/>
    <row r="40313" ht="25" customHeight="1"/>
    <row r="40314" ht="25" customHeight="1"/>
    <row r="40315" ht="25" customHeight="1"/>
    <row r="40316" ht="25" customHeight="1"/>
    <row r="40317" ht="25" customHeight="1"/>
    <row r="40318" ht="25" customHeight="1"/>
    <row r="40319" ht="25" customHeight="1"/>
    <row r="40320" ht="25" customHeight="1"/>
    <row r="40321" ht="25" customHeight="1"/>
    <row r="40322" ht="25" customHeight="1"/>
    <row r="40323" ht="25" customHeight="1"/>
    <row r="40324" ht="25" customHeight="1"/>
    <row r="40325" ht="25" customHeight="1"/>
    <row r="40326" ht="25" customHeight="1"/>
    <row r="40327" ht="25" customHeight="1"/>
    <row r="40328" ht="25" customHeight="1"/>
    <row r="40329" ht="25" customHeight="1"/>
    <row r="40330" ht="25" customHeight="1"/>
    <row r="40331" ht="25" customHeight="1"/>
    <row r="40332" ht="25" customHeight="1"/>
    <row r="40333" ht="25" customHeight="1"/>
    <row r="40334" ht="25" customHeight="1"/>
    <row r="40335" ht="25" customHeight="1"/>
    <row r="40336" ht="25" customHeight="1"/>
    <row r="40337" ht="25" customHeight="1"/>
    <row r="40338" ht="25" customHeight="1"/>
    <row r="40339" ht="25" customHeight="1"/>
    <row r="40340" ht="25" customHeight="1"/>
    <row r="40341" ht="25" customHeight="1"/>
    <row r="40342" ht="25" customHeight="1"/>
    <row r="40343" ht="25" customHeight="1"/>
    <row r="40344" ht="25" customHeight="1"/>
    <row r="40345" ht="25" customHeight="1"/>
    <row r="40346" ht="25" customHeight="1"/>
    <row r="40347" ht="25" customHeight="1"/>
    <row r="40348" ht="25" customHeight="1"/>
    <row r="40349" ht="25" customHeight="1"/>
    <row r="40350" ht="25" customHeight="1"/>
    <row r="40351" ht="25" customHeight="1"/>
    <row r="40352" ht="25" customHeight="1"/>
    <row r="40353" ht="25" customHeight="1"/>
    <row r="40354" ht="25" customHeight="1"/>
    <row r="40355" ht="25" customHeight="1"/>
    <row r="40356" ht="25" customHeight="1"/>
    <row r="40357" ht="25" customHeight="1"/>
    <row r="40358" ht="25" customHeight="1"/>
    <row r="40359" ht="25" customHeight="1"/>
    <row r="40360" ht="25" customHeight="1"/>
    <row r="40361" ht="25" customHeight="1"/>
    <row r="40362" ht="25" customHeight="1"/>
    <row r="40363" ht="25" customHeight="1"/>
    <row r="40364" ht="25" customHeight="1"/>
    <row r="40365" ht="25" customHeight="1"/>
    <row r="40366" ht="25" customHeight="1"/>
    <row r="40367" ht="25" customHeight="1"/>
    <row r="40368" ht="25" customHeight="1"/>
    <row r="40369" ht="25" customHeight="1"/>
    <row r="40370" ht="25" customHeight="1"/>
    <row r="40371" ht="25" customHeight="1"/>
    <row r="40372" ht="25" customHeight="1"/>
    <row r="40373" ht="25" customHeight="1"/>
    <row r="40374" ht="25" customHeight="1"/>
    <row r="40375" ht="25" customHeight="1"/>
    <row r="40376" ht="25" customHeight="1"/>
    <row r="40377" ht="25" customHeight="1"/>
    <row r="40378" ht="25" customHeight="1"/>
    <row r="40379" ht="25" customHeight="1"/>
    <row r="40380" ht="25" customHeight="1"/>
    <row r="40381" ht="25" customHeight="1"/>
    <row r="40382" ht="25" customHeight="1"/>
    <row r="40383" ht="25" customHeight="1"/>
    <row r="40384" ht="25" customHeight="1"/>
    <row r="40385" ht="25" customHeight="1"/>
    <row r="40386" ht="25" customHeight="1"/>
    <row r="40387" ht="25" customHeight="1"/>
    <row r="40388" ht="25" customHeight="1"/>
    <row r="40389" ht="25" customHeight="1"/>
    <row r="40390" ht="25" customHeight="1"/>
    <row r="40391" ht="25" customHeight="1"/>
    <row r="40392" ht="25" customHeight="1"/>
    <row r="40393" ht="25" customHeight="1"/>
    <row r="40394" ht="25" customHeight="1"/>
    <row r="40395" ht="25" customHeight="1"/>
    <row r="40396" ht="25" customHeight="1"/>
    <row r="40397" ht="25" customHeight="1"/>
    <row r="40398" ht="25" customHeight="1"/>
    <row r="40399" ht="25" customHeight="1"/>
    <row r="40400" ht="25" customHeight="1"/>
    <row r="40401" ht="25" customHeight="1"/>
    <row r="40402" ht="25" customHeight="1"/>
    <row r="40403" ht="25" customHeight="1"/>
    <row r="40404" ht="25" customHeight="1"/>
    <row r="40405" ht="25" customHeight="1"/>
    <row r="40406" ht="25" customHeight="1"/>
    <row r="40407" ht="25" customHeight="1"/>
    <row r="40408" ht="25" customHeight="1"/>
    <row r="40409" ht="25" customHeight="1"/>
    <row r="40410" ht="25" customHeight="1"/>
    <row r="40411" ht="25" customHeight="1"/>
    <row r="40412" ht="25" customHeight="1"/>
    <row r="40413" ht="25" customHeight="1"/>
    <row r="40414" ht="25" customHeight="1"/>
    <row r="40415" ht="25" customHeight="1"/>
    <row r="40416" ht="25" customHeight="1"/>
    <row r="40417" ht="25" customHeight="1"/>
    <row r="40418" ht="25" customHeight="1"/>
    <row r="40419" ht="25" customHeight="1"/>
    <row r="40420" ht="25" customHeight="1"/>
    <row r="40421" ht="25" customHeight="1"/>
    <row r="40422" ht="25" customHeight="1"/>
    <row r="40423" ht="25" customHeight="1"/>
    <row r="40424" ht="25" customHeight="1"/>
    <row r="40425" ht="25" customHeight="1"/>
    <row r="40426" ht="25" customHeight="1"/>
    <row r="40427" ht="25" customHeight="1"/>
    <row r="40428" ht="25" customHeight="1"/>
    <row r="40429" ht="25" customHeight="1"/>
    <row r="40430" ht="25" customHeight="1"/>
    <row r="40431" ht="25" customHeight="1"/>
    <row r="40432" ht="25" customHeight="1"/>
    <row r="40433" ht="25" customHeight="1"/>
    <row r="40434" ht="25" customHeight="1"/>
    <row r="40435" ht="25" customHeight="1"/>
    <row r="40436" ht="25" customHeight="1"/>
    <row r="40437" ht="25" customHeight="1"/>
    <row r="40438" ht="25" customHeight="1"/>
    <row r="40439" ht="25" customHeight="1"/>
    <row r="40440" ht="25" customHeight="1"/>
    <row r="40441" ht="25" customHeight="1"/>
    <row r="40442" ht="25" customHeight="1"/>
    <row r="40443" ht="25" customHeight="1"/>
    <row r="40444" ht="25" customHeight="1"/>
    <row r="40445" ht="25" customHeight="1"/>
    <row r="40446" ht="25" customHeight="1"/>
    <row r="40447" ht="25" customHeight="1"/>
    <row r="40448" ht="25" customHeight="1"/>
    <row r="40449" ht="25" customHeight="1"/>
    <row r="40450" ht="25" customHeight="1"/>
    <row r="40451" ht="25" customHeight="1"/>
    <row r="40452" ht="25" customHeight="1"/>
    <row r="40453" ht="25" customHeight="1"/>
    <row r="40454" ht="25" customHeight="1"/>
    <row r="40455" ht="25" customHeight="1"/>
    <row r="40456" ht="25" customHeight="1"/>
    <row r="40457" ht="25" customHeight="1"/>
    <row r="40458" ht="25" customHeight="1"/>
    <row r="40459" ht="25" customHeight="1"/>
    <row r="40460" ht="25" customHeight="1"/>
    <row r="40461" ht="25" customHeight="1"/>
    <row r="40462" ht="25" customHeight="1"/>
    <row r="40463" ht="25" customHeight="1"/>
    <row r="40464" ht="25" customHeight="1"/>
    <row r="40465" ht="25" customHeight="1"/>
    <row r="40466" ht="25" customHeight="1"/>
    <row r="40467" ht="25" customHeight="1"/>
    <row r="40468" ht="25" customHeight="1"/>
    <row r="40469" ht="25" customHeight="1"/>
    <row r="40470" ht="25" customHeight="1"/>
    <row r="40471" ht="25" customHeight="1"/>
    <row r="40472" ht="25" customHeight="1"/>
    <row r="40473" ht="25" customHeight="1"/>
    <row r="40474" ht="25" customHeight="1"/>
    <row r="40475" ht="25" customHeight="1"/>
    <row r="40476" ht="25" customHeight="1"/>
    <row r="40477" ht="25" customHeight="1"/>
    <row r="40478" ht="25" customHeight="1"/>
    <row r="40479" ht="25" customHeight="1"/>
    <row r="40480" ht="25" customHeight="1"/>
    <row r="40481" ht="25" customHeight="1"/>
    <row r="40482" ht="25" customHeight="1"/>
    <row r="40483" ht="25" customHeight="1"/>
    <row r="40484" ht="25" customHeight="1"/>
    <row r="40485" ht="25" customHeight="1"/>
    <row r="40486" ht="25" customHeight="1"/>
    <row r="40487" ht="25" customHeight="1"/>
    <row r="40488" ht="25" customHeight="1"/>
    <row r="40489" ht="25" customHeight="1"/>
    <row r="40490" ht="25" customHeight="1"/>
    <row r="40491" ht="25" customHeight="1"/>
    <row r="40492" ht="25" customHeight="1"/>
    <row r="40493" ht="25" customHeight="1"/>
    <row r="40494" ht="25" customHeight="1"/>
    <row r="40495" ht="25" customHeight="1"/>
    <row r="40496" ht="25" customHeight="1"/>
    <row r="40497" ht="25" customHeight="1"/>
    <row r="40498" ht="25" customHeight="1"/>
    <row r="40499" ht="25" customHeight="1"/>
    <row r="40500" ht="25" customHeight="1"/>
    <row r="40501" ht="25" customHeight="1"/>
    <row r="40502" ht="25" customHeight="1"/>
    <row r="40503" ht="25" customHeight="1"/>
    <row r="40504" ht="25" customHeight="1"/>
    <row r="40505" ht="25" customHeight="1"/>
    <row r="40506" ht="25" customHeight="1"/>
    <row r="40507" ht="25" customHeight="1"/>
    <row r="40508" ht="25" customHeight="1"/>
    <row r="40509" ht="25" customHeight="1"/>
    <row r="40510" ht="25" customHeight="1"/>
    <row r="40511" ht="25" customHeight="1"/>
    <row r="40512" ht="25" customHeight="1"/>
    <row r="40513" ht="25" customHeight="1"/>
    <row r="40514" ht="25" customHeight="1"/>
    <row r="40515" ht="25" customHeight="1"/>
    <row r="40516" ht="25" customHeight="1"/>
    <row r="40517" ht="25" customHeight="1"/>
    <row r="40518" ht="25" customHeight="1"/>
    <row r="40519" ht="25" customHeight="1"/>
    <row r="40520" ht="25" customHeight="1"/>
    <row r="40521" ht="25" customHeight="1"/>
    <row r="40522" ht="25" customHeight="1"/>
    <row r="40523" ht="25" customHeight="1"/>
    <row r="40524" ht="25" customHeight="1"/>
    <row r="40525" ht="25" customHeight="1"/>
    <row r="40526" ht="25" customHeight="1"/>
    <row r="40527" ht="25" customHeight="1"/>
    <row r="40528" ht="25" customHeight="1"/>
    <row r="40529" ht="25" customHeight="1"/>
    <row r="40530" ht="25" customHeight="1"/>
    <row r="40531" ht="25" customHeight="1"/>
    <row r="40532" ht="25" customHeight="1"/>
    <row r="40533" ht="25" customHeight="1"/>
    <row r="40534" ht="25" customHeight="1"/>
    <row r="40535" ht="25" customHeight="1"/>
    <row r="40536" ht="25" customHeight="1"/>
    <row r="40537" ht="25" customHeight="1"/>
    <row r="40538" ht="25" customHeight="1"/>
    <row r="40539" ht="25" customHeight="1"/>
    <row r="40540" ht="25" customHeight="1"/>
    <row r="40541" ht="25" customHeight="1"/>
    <row r="40542" ht="25" customHeight="1"/>
    <row r="40543" ht="25" customHeight="1"/>
    <row r="40544" ht="25" customHeight="1"/>
    <row r="40545" ht="25" customHeight="1"/>
    <row r="40546" ht="25" customHeight="1"/>
    <row r="40547" ht="25" customHeight="1"/>
    <row r="40548" ht="25" customHeight="1"/>
    <row r="40549" ht="25" customHeight="1"/>
    <row r="40550" ht="25" customHeight="1"/>
    <row r="40551" ht="25" customHeight="1"/>
    <row r="40552" ht="25" customHeight="1"/>
    <row r="40553" ht="25" customHeight="1"/>
    <row r="40554" ht="25" customHeight="1"/>
    <row r="40555" ht="25" customHeight="1"/>
    <row r="40556" ht="25" customHeight="1"/>
    <row r="40557" ht="25" customHeight="1"/>
    <row r="40558" ht="25" customHeight="1"/>
    <row r="40559" ht="25" customHeight="1"/>
    <row r="40560" ht="25" customHeight="1"/>
    <row r="40561" ht="25" customHeight="1"/>
    <row r="40562" ht="25" customHeight="1"/>
    <row r="40563" ht="25" customHeight="1"/>
    <row r="40564" ht="25" customHeight="1"/>
    <row r="40565" ht="25" customHeight="1"/>
    <row r="40566" ht="25" customHeight="1"/>
    <row r="40567" ht="25" customHeight="1"/>
    <row r="40568" ht="25" customHeight="1"/>
    <row r="40569" ht="25" customHeight="1"/>
    <row r="40570" ht="25" customHeight="1"/>
    <row r="40571" ht="25" customHeight="1"/>
    <row r="40572" ht="25" customHeight="1"/>
    <row r="40573" ht="25" customHeight="1"/>
    <row r="40574" ht="25" customHeight="1"/>
    <row r="40575" ht="25" customHeight="1"/>
    <row r="40576" ht="25" customHeight="1"/>
    <row r="40577" ht="25" customHeight="1"/>
    <row r="40578" ht="25" customHeight="1"/>
    <row r="40579" ht="25" customHeight="1"/>
    <row r="40580" ht="25" customHeight="1"/>
    <row r="40581" ht="25" customHeight="1"/>
    <row r="40582" ht="25" customHeight="1"/>
    <row r="40583" ht="25" customHeight="1"/>
    <row r="40584" ht="25" customHeight="1"/>
    <row r="40585" ht="25" customHeight="1"/>
    <row r="40586" ht="25" customHeight="1"/>
    <row r="40587" ht="25" customHeight="1"/>
    <row r="40588" ht="25" customHeight="1"/>
    <row r="40589" ht="25" customHeight="1"/>
    <row r="40590" ht="25" customHeight="1"/>
    <row r="40591" ht="25" customHeight="1"/>
    <row r="40592" ht="25" customHeight="1"/>
    <row r="40593" ht="25" customHeight="1"/>
    <row r="40594" ht="25" customHeight="1"/>
    <row r="40595" ht="25" customHeight="1"/>
    <row r="40596" ht="25" customHeight="1"/>
    <row r="40597" ht="25" customHeight="1"/>
    <row r="40598" ht="25" customHeight="1"/>
    <row r="40599" ht="25" customHeight="1"/>
    <row r="40600" ht="25" customHeight="1"/>
    <row r="40601" ht="25" customHeight="1"/>
    <row r="40602" ht="25" customHeight="1"/>
    <row r="40603" ht="25" customHeight="1"/>
    <row r="40604" ht="25" customHeight="1"/>
    <row r="40605" ht="25" customHeight="1"/>
    <row r="40606" ht="25" customHeight="1"/>
    <row r="40607" ht="25" customHeight="1"/>
    <row r="40608" ht="25" customHeight="1"/>
    <row r="40609" ht="25" customHeight="1"/>
    <row r="40610" ht="25" customHeight="1"/>
    <row r="40611" ht="25" customHeight="1"/>
    <row r="40612" ht="25" customHeight="1"/>
    <row r="40613" ht="25" customHeight="1"/>
    <row r="40614" ht="25" customHeight="1"/>
    <row r="40615" ht="25" customHeight="1"/>
    <row r="40616" ht="25" customHeight="1"/>
    <row r="40617" ht="25" customHeight="1"/>
    <row r="40618" ht="25" customHeight="1"/>
    <row r="40619" ht="25" customHeight="1"/>
    <row r="40620" ht="25" customHeight="1"/>
    <row r="40621" ht="25" customHeight="1"/>
    <row r="40622" ht="25" customHeight="1"/>
    <row r="40623" ht="25" customHeight="1"/>
    <row r="40624" ht="25" customHeight="1"/>
    <row r="40625" ht="25" customHeight="1"/>
    <row r="40626" ht="25" customHeight="1"/>
    <row r="40627" ht="25" customHeight="1"/>
    <row r="40628" ht="25" customHeight="1"/>
    <row r="40629" ht="25" customHeight="1"/>
    <row r="40630" ht="25" customHeight="1"/>
    <row r="40631" ht="25" customHeight="1"/>
    <row r="40632" ht="25" customHeight="1"/>
    <row r="40633" ht="25" customHeight="1"/>
    <row r="40634" ht="25" customHeight="1"/>
    <row r="40635" ht="25" customHeight="1"/>
    <row r="40636" ht="25" customHeight="1"/>
    <row r="40637" ht="25" customHeight="1"/>
    <row r="40638" ht="25" customHeight="1"/>
    <row r="40639" ht="25" customHeight="1"/>
    <row r="40640" ht="25" customHeight="1"/>
    <row r="40641" ht="25" customHeight="1"/>
    <row r="40642" ht="25" customHeight="1"/>
    <row r="40643" ht="25" customHeight="1"/>
    <row r="40644" ht="25" customHeight="1"/>
    <row r="40645" ht="25" customHeight="1"/>
    <row r="40646" ht="25" customHeight="1"/>
    <row r="40647" ht="25" customHeight="1"/>
    <row r="40648" ht="25" customHeight="1"/>
    <row r="40649" ht="25" customHeight="1"/>
    <row r="40650" ht="25" customHeight="1"/>
    <row r="40651" ht="25" customHeight="1"/>
    <row r="40652" ht="25" customHeight="1"/>
    <row r="40653" ht="25" customHeight="1"/>
    <row r="40654" ht="25" customHeight="1"/>
    <row r="40655" ht="25" customHeight="1"/>
    <row r="40656" ht="25" customHeight="1"/>
    <row r="40657" ht="25" customHeight="1"/>
    <row r="40658" ht="25" customHeight="1"/>
    <row r="40659" ht="25" customHeight="1"/>
    <row r="40660" ht="25" customHeight="1"/>
    <row r="40661" ht="25" customHeight="1"/>
    <row r="40662" ht="25" customHeight="1"/>
    <row r="40663" ht="25" customHeight="1"/>
    <row r="40664" ht="25" customHeight="1"/>
    <row r="40665" ht="25" customHeight="1"/>
    <row r="40666" ht="25" customHeight="1"/>
    <row r="40667" ht="25" customHeight="1"/>
    <row r="40668" ht="25" customHeight="1"/>
    <row r="40669" ht="25" customHeight="1"/>
    <row r="40670" ht="25" customHeight="1"/>
    <row r="40671" ht="25" customHeight="1"/>
    <row r="40672" ht="25" customHeight="1"/>
    <row r="40673" ht="25" customHeight="1"/>
    <row r="40674" ht="25" customHeight="1"/>
    <row r="40675" ht="25" customHeight="1"/>
    <row r="40676" ht="25" customHeight="1"/>
    <row r="40677" ht="25" customHeight="1"/>
    <row r="40678" ht="25" customHeight="1"/>
    <row r="40679" ht="25" customHeight="1"/>
    <row r="40680" ht="25" customHeight="1"/>
    <row r="40681" ht="25" customHeight="1"/>
    <row r="40682" ht="25" customHeight="1"/>
    <row r="40683" ht="25" customHeight="1"/>
    <row r="40684" ht="25" customHeight="1"/>
    <row r="40685" ht="25" customHeight="1"/>
    <row r="40686" ht="25" customHeight="1"/>
    <row r="40687" ht="25" customHeight="1"/>
    <row r="40688" ht="25" customHeight="1"/>
    <row r="40689" ht="25" customHeight="1"/>
    <row r="40690" ht="25" customHeight="1"/>
    <row r="40691" ht="25" customHeight="1"/>
    <row r="40692" ht="25" customHeight="1"/>
    <row r="40693" ht="25" customHeight="1"/>
    <row r="40694" ht="25" customHeight="1"/>
    <row r="40695" ht="25" customHeight="1"/>
    <row r="40696" ht="25" customHeight="1"/>
    <row r="40697" ht="25" customHeight="1"/>
    <row r="40698" ht="25" customHeight="1"/>
    <row r="40699" ht="25" customHeight="1"/>
    <row r="40700" ht="25" customHeight="1"/>
    <row r="40701" ht="25" customHeight="1"/>
    <row r="40702" ht="25" customHeight="1"/>
    <row r="40703" ht="25" customHeight="1"/>
    <row r="40704" ht="25" customHeight="1"/>
    <row r="40705" ht="25" customHeight="1"/>
    <row r="40706" ht="25" customHeight="1"/>
    <row r="40707" ht="25" customHeight="1"/>
    <row r="40708" ht="25" customHeight="1"/>
    <row r="40709" ht="25" customHeight="1"/>
    <row r="40710" ht="25" customHeight="1"/>
    <row r="40711" ht="25" customHeight="1"/>
    <row r="40712" ht="25" customHeight="1"/>
    <row r="40713" ht="25" customHeight="1"/>
    <row r="40714" ht="25" customHeight="1"/>
    <row r="40715" ht="25" customHeight="1"/>
    <row r="40716" ht="25" customHeight="1"/>
    <row r="40717" ht="25" customHeight="1"/>
    <row r="40718" ht="25" customHeight="1"/>
    <row r="40719" ht="25" customHeight="1"/>
    <row r="40720" ht="25" customHeight="1"/>
    <row r="40721" ht="25" customHeight="1"/>
    <row r="40722" ht="25" customHeight="1"/>
    <row r="40723" ht="25" customHeight="1"/>
    <row r="40724" ht="25" customHeight="1"/>
    <row r="40725" ht="25" customHeight="1"/>
    <row r="40726" ht="25" customHeight="1"/>
    <row r="40727" ht="25" customHeight="1"/>
    <row r="40728" ht="25" customHeight="1"/>
    <row r="40729" ht="25" customHeight="1"/>
    <row r="40730" ht="25" customHeight="1"/>
    <row r="40731" ht="25" customHeight="1"/>
    <row r="40732" ht="25" customHeight="1"/>
    <row r="40733" ht="25" customHeight="1"/>
    <row r="40734" ht="25" customHeight="1"/>
    <row r="40735" ht="25" customHeight="1"/>
    <row r="40736" ht="25" customHeight="1"/>
    <row r="40737" ht="25" customHeight="1"/>
    <row r="40738" ht="25" customHeight="1"/>
    <row r="40739" ht="25" customHeight="1"/>
    <row r="40740" ht="25" customHeight="1"/>
    <row r="40741" ht="25" customHeight="1"/>
    <row r="40742" ht="25" customHeight="1"/>
    <row r="40743" ht="25" customHeight="1"/>
    <row r="40744" ht="25" customHeight="1"/>
    <row r="40745" ht="25" customHeight="1"/>
    <row r="40746" ht="25" customHeight="1"/>
    <row r="40747" ht="25" customHeight="1"/>
    <row r="40748" ht="25" customHeight="1"/>
    <row r="40749" ht="25" customHeight="1"/>
    <row r="40750" ht="25" customHeight="1"/>
    <row r="40751" ht="25" customHeight="1"/>
    <row r="40752" ht="25" customHeight="1"/>
    <row r="40753" ht="25" customHeight="1"/>
    <row r="40754" ht="25" customHeight="1"/>
    <row r="40755" ht="25" customHeight="1"/>
    <row r="40756" ht="25" customHeight="1"/>
    <row r="40757" ht="25" customHeight="1"/>
    <row r="40758" ht="25" customHeight="1"/>
    <row r="40759" ht="25" customHeight="1"/>
    <row r="40760" ht="25" customHeight="1"/>
    <row r="40761" ht="25" customHeight="1"/>
    <row r="40762" ht="25" customHeight="1"/>
    <row r="40763" ht="25" customHeight="1"/>
    <row r="40764" ht="25" customHeight="1"/>
    <row r="40765" ht="25" customHeight="1"/>
    <row r="40766" ht="25" customHeight="1"/>
    <row r="40767" ht="25" customHeight="1"/>
    <row r="40768" ht="25" customHeight="1"/>
    <row r="40769" ht="25" customHeight="1"/>
    <row r="40770" ht="25" customHeight="1"/>
    <row r="40771" ht="25" customHeight="1"/>
    <row r="40772" ht="25" customHeight="1"/>
    <row r="40773" ht="25" customHeight="1"/>
    <row r="40774" ht="25" customHeight="1"/>
    <row r="40775" ht="25" customHeight="1"/>
    <row r="40776" ht="25" customHeight="1"/>
    <row r="40777" ht="25" customHeight="1"/>
    <row r="40778" ht="25" customHeight="1"/>
    <row r="40779" ht="25" customHeight="1"/>
    <row r="40780" ht="25" customHeight="1"/>
    <row r="40781" ht="25" customHeight="1"/>
    <row r="40782" ht="25" customHeight="1"/>
    <row r="40783" ht="25" customHeight="1"/>
    <row r="40784" ht="25" customHeight="1"/>
    <row r="40785" ht="25" customHeight="1"/>
    <row r="40786" ht="25" customHeight="1"/>
    <row r="40787" ht="25" customHeight="1"/>
    <row r="40788" ht="25" customHeight="1"/>
    <row r="40789" ht="25" customHeight="1"/>
    <row r="40790" ht="25" customHeight="1"/>
    <row r="40791" ht="25" customHeight="1"/>
    <row r="40792" ht="25" customHeight="1"/>
    <row r="40793" ht="25" customHeight="1"/>
    <row r="40794" ht="25" customHeight="1"/>
    <row r="40795" ht="25" customHeight="1"/>
    <row r="40796" ht="25" customHeight="1"/>
    <row r="40797" ht="25" customHeight="1"/>
    <row r="40798" ht="25" customHeight="1"/>
    <row r="40799" ht="25" customHeight="1"/>
    <row r="40800" ht="25" customHeight="1"/>
    <row r="40801" ht="25" customHeight="1"/>
    <row r="40802" ht="25" customHeight="1"/>
    <row r="40803" ht="25" customHeight="1"/>
    <row r="40804" ht="25" customHeight="1"/>
    <row r="40805" ht="25" customHeight="1"/>
    <row r="40806" ht="25" customHeight="1"/>
    <row r="40807" ht="25" customHeight="1"/>
    <row r="40808" ht="25" customHeight="1"/>
    <row r="40809" ht="25" customHeight="1"/>
    <row r="40810" ht="25" customHeight="1"/>
    <row r="40811" ht="25" customHeight="1"/>
    <row r="40812" ht="25" customHeight="1"/>
    <row r="40813" ht="25" customHeight="1"/>
    <row r="40814" ht="25" customHeight="1"/>
    <row r="40815" ht="25" customHeight="1"/>
    <row r="40816" ht="25" customHeight="1"/>
    <row r="40817" ht="25" customHeight="1"/>
    <row r="40818" ht="25" customHeight="1"/>
    <row r="40819" ht="25" customHeight="1"/>
    <row r="40820" ht="25" customHeight="1"/>
    <row r="40821" ht="25" customHeight="1"/>
    <row r="40822" ht="25" customHeight="1"/>
    <row r="40823" ht="25" customHeight="1"/>
    <row r="40824" ht="25" customHeight="1"/>
    <row r="40825" ht="25" customHeight="1"/>
    <row r="40826" ht="25" customHeight="1"/>
    <row r="40827" ht="25" customHeight="1"/>
    <row r="40828" ht="25" customHeight="1"/>
    <row r="40829" ht="25" customHeight="1"/>
    <row r="40830" ht="25" customHeight="1"/>
    <row r="40831" ht="25" customHeight="1"/>
    <row r="40832" ht="25" customHeight="1"/>
    <row r="40833" ht="25" customHeight="1"/>
    <row r="40834" ht="25" customHeight="1"/>
    <row r="40835" ht="25" customHeight="1"/>
    <row r="40836" ht="25" customHeight="1"/>
    <row r="40837" ht="25" customHeight="1"/>
    <row r="40838" ht="25" customHeight="1"/>
    <row r="40839" ht="25" customHeight="1"/>
    <row r="40840" ht="25" customHeight="1"/>
    <row r="40841" ht="25" customHeight="1"/>
    <row r="40842" ht="25" customHeight="1"/>
    <row r="40843" ht="25" customHeight="1"/>
    <row r="40844" ht="25" customHeight="1"/>
    <row r="40845" ht="25" customHeight="1"/>
    <row r="40846" ht="25" customHeight="1"/>
    <row r="40847" ht="25" customHeight="1"/>
    <row r="40848" ht="25" customHeight="1"/>
    <row r="40849" ht="25" customHeight="1"/>
    <row r="40850" ht="25" customHeight="1"/>
    <row r="40851" ht="25" customHeight="1"/>
    <row r="40852" ht="25" customHeight="1"/>
    <row r="40853" ht="25" customHeight="1"/>
    <row r="40854" ht="25" customHeight="1"/>
    <row r="40855" ht="25" customHeight="1"/>
    <row r="40856" ht="25" customHeight="1"/>
    <row r="40857" ht="25" customHeight="1"/>
    <row r="40858" ht="25" customHeight="1"/>
    <row r="40859" ht="25" customHeight="1"/>
    <row r="40860" ht="25" customHeight="1"/>
    <row r="40861" ht="25" customHeight="1"/>
    <row r="40862" ht="25" customHeight="1"/>
    <row r="40863" ht="25" customHeight="1"/>
    <row r="40864" ht="25" customHeight="1"/>
    <row r="40865" ht="25" customHeight="1"/>
    <row r="40866" ht="25" customHeight="1"/>
    <row r="40867" ht="25" customHeight="1"/>
    <row r="40868" ht="25" customHeight="1"/>
    <row r="40869" ht="25" customHeight="1"/>
    <row r="40870" ht="25" customHeight="1"/>
    <row r="40871" ht="25" customHeight="1"/>
    <row r="40872" ht="25" customHeight="1"/>
    <row r="40873" ht="25" customHeight="1"/>
    <row r="40874" ht="25" customHeight="1"/>
    <row r="40875" ht="25" customHeight="1"/>
    <row r="40876" ht="25" customHeight="1"/>
    <row r="40877" ht="25" customHeight="1"/>
    <row r="40878" ht="25" customHeight="1"/>
    <row r="40879" ht="25" customHeight="1"/>
    <row r="40880" ht="25" customHeight="1"/>
    <row r="40881" ht="25" customHeight="1"/>
    <row r="40882" ht="25" customHeight="1"/>
    <row r="40883" ht="25" customHeight="1"/>
    <row r="40884" ht="25" customHeight="1"/>
    <row r="40885" ht="25" customHeight="1"/>
    <row r="40886" ht="25" customHeight="1"/>
    <row r="40887" ht="25" customHeight="1"/>
    <row r="40888" ht="25" customHeight="1"/>
    <row r="40889" ht="25" customHeight="1"/>
    <row r="40890" ht="25" customHeight="1"/>
    <row r="40891" ht="25" customHeight="1"/>
    <row r="40892" ht="25" customHeight="1"/>
    <row r="40893" ht="25" customHeight="1"/>
    <row r="40894" ht="25" customHeight="1"/>
    <row r="40895" ht="25" customHeight="1"/>
    <row r="40896" ht="25" customHeight="1"/>
    <row r="40897" ht="25" customHeight="1"/>
    <row r="40898" ht="25" customHeight="1"/>
    <row r="40899" ht="25" customHeight="1"/>
    <row r="40900" ht="25" customHeight="1"/>
    <row r="40901" ht="25" customHeight="1"/>
    <row r="40902" ht="25" customHeight="1"/>
    <row r="40903" ht="25" customHeight="1"/>
    <row r="40904" ht="25" customHeight="1"/>
    <row r="40905" ht="25" customHeight="1"/>
    <row r="40906" ht="25" customHeight="1"/>
    <row r="40907" ht="25" customHeight="1"/>
    <row r="40908" ht="25" customHeight="1"/>
    <row r="40909" ht="25" customHeight="1"/>
    <row r="40910" ht="25" customHeight="1"/>
    <row r="40911" ht="25" customHeight="1"/>
    <row r="40912" ht="25" customHeight="1"/>
    <row r="40913" ht="25" customHeight="1"/>
    <row r="40914" ht="25" customHeight="1"/>
    <row r="40915" ht="25" customHeight="1"/>
    <row r="40916" ht="25" customHeight="1"/>
    <row r="40917" ht="25" customHeight="1"/>
    <row r="40918" ht="25" customHeight="1"/>
    <row r="40919" ht="25" customHeight="1"/>
    <row r="40920" ht="25" customHeight="1"/>
    <row r="40921" ht="25" customHeight="1"/>
    <row r="40922" ht="25" customHeight="1"/>
    <row r="40923" ht="25" customHeight="1"/>
    <row r="40924" ht="25" customHeight="1"/>
    <row r="40925" ht="25" customHeight="1"/>
    <row r="40926" ht="25" customHeight="1"/>
    <row r="40927" ht="25" customHeight="1"/>
    <row r="40928" ht="25" customHeight="1"/>
    <row r="40929" ht="25" customHeight="1"/>
    <row r="40930" ht="25" customHeight="1"/>
    <row r="40931" ht="25" customHeight="1"/>
    <row r="40932" ht="25" customHeight="1"/>
    <row r="40933" ht="25" customHeight="1"/>
    <row r="40934" ht="25" customHeight="1"/>
    <row r="40935" ht="25" customHeight="1"/>
    <row r="40936" ht="25" customHeight="1"/>
    <row r="40937" ht="25" customHeight="1"/>
    <row r="40938" ht="25" customHeight="1"/>
    <row r="40939" ht="25" customHeight="1"/>
    <row r="40940" ht="25" customHeight="1"/>
    <row r="40941" ht="25" customHeight="1"/>
    <row r="40942" ht="25" customHeight="1"/>
    <row r="40943" ht="25" customHeight="1"/>
    <row r="40944" ht="25" customHeight="1"/>
    <row r="40945" ht="25" customHeight="1"/>
    <row r="40946" ht="25" customHeight="1"/>
    <row r="40947" ht="25" customHeight="1"/>
    <row r="40948" ht="25" customHeight="1"/>
    <row r="40949" ht="25" customHeight="1"/>
    <row r="40950" ht="25" customHeight="1"/>
    <row r="40951" ht="25" customHeight="1"/>
    <row r="40952" ht="25" customHeight="1"/>
    <row r="40953" ht="25" customHeight="1"/>
    <row r="40954" ht="25" customHeight="1"/>
    <row r="40955" ht="25" customHeight="1"/>
    <row r="40956" ht="25" customHeight="1"/>
    <row r="40957" ht="25" customHeight="1"/>
    <row r="40958" ht="25" customHeight="1"/>
    <row r="40959" ht="25" customHeight="1"/>
    <row r="40960" ht="25" customHeight="1"/>
    <row r="40961" ht="25" customHeight="1"/>
    <row r="40962" ht="25" customHeight="1"/>
    <row r="40963" ht="25" customHeight="1"/>
    <row r="40964" ht="25" customHeight="1"/>
    <row r="40965" ht="25" customHeight="1"/>
    <row r="40966" ht="25" customHeight="1"/>
    <row r="40967" ht="25" customHeight="1"/>
    <row r="40968" ht="25" customHeight="1"/>
    <row r="40969" ht="25" customHeight="1"/>
    <row r="40970" ht="25" customHeight="1"/>
    <row r="40971" ht="25" customHeight="1"/>
    <row r="40972" ht="25" customHeight="1"/>
    <row r="40973" ht="25" customHeight="1"/>
    <row r="40974" ht="25" customHeight="1"/>
    <row r="40975" ht="25" customHeight="1"/>
    <row r="40976" ht="25" customHeight="1"/>
    <row r="40977" ht="25" customHeight="1"/>
    <row r="40978" ht="25" customHeight="1"/>
    <row r="40979" ht="25" customHeight="1"/>
    <row r="40980" ht="25" customHeight="1"/>
    <row r="40981" ht="25" customHeight="1"/>
    <row r="40982" ht="25" customHeight="1"/>
    <row r="40983" ht="25" customHeight="1"/>
    <row r="40984" ht="25" customHeight="1"/>
    <row r="40985" ht="25" customHeight="1"/>
    <row r="40986" ht="25" customHeight="1"/>
    <row r="40987" ht="25" customHeight="1"/>
    <row r="40988" ht="25" customHeight="1"/>
    <row r="40989" ht="25" customHeight="1"/>
    <row r="40990" ht="25" customHeight="1"/>
    <row r="40991" ht="25" customHeight="1"/>
    <row r="40992" ht="25" customHeight="1"/>
    <row r="40993" ht="25" customHeight="1"/>
    <row r="40994" ht="25" customHeight="1"/>
    <row r="40995" ht="25" customHeight="1"/>
    <row r="40996" ht="25" customHeight="1"/>
    <row r="40997" ht="25" customHeight="1"/>
    <row r="40998" ht="25" customHeight="1"/>
    <row r="40999" ht="25" customHeight="1"/>
    <row r="41000" ht="25" customHeight="1"/>
    <row r="41001" ht="25" customHeight="1"/>
    <row r="41002" ht="25" customHeight="1"/>
    <row r="41003" ht="25" customHeight="1"/>
    <row r="41004" ht="25" customHeight="1"/>
    <row r="41005" ht="25" customHeight="1"/>
    <row r="41006" ht="25" customHeight="1"/>
    <row r="41007" ht="25" customHeight="1"/>
    <row r="41008" ht="25" customHeight="1"/>
    <row r="41009" ht="25" customHeight="1"/>
    <row r="41010" ht="25" customHeight="1"/>
    <row r="41011" ht="25" customHeight="1"/>
    <row r="41012" ht="25" customHeight="1"/>
    <row r="41013" ht="25" customHeight="1"/>
    <row r="41014" ht="25" customHeight="1"/>
    <row r="41015" ht="25" customHeight="1"/>
    <row r="41016" ht="25" customHeight="1"/>
    <row r="41017" ht="25" customHeight="1"/>
    <row r="41018" ht="25" customHeight="1"/>
    <row r="41019" ht="25" customHeight="1"/>
    <row r="41020" ht="25" customHeight="1"/>
    <row r="41021" ht="25" customHeight="1"/>
    <row r="41022" ht="25" customHeight="1"/>
    <row r="41023" ht="25" customHeight="1"/>
    <row r="41024" ht="25" customHeight="1"/>
    <row r="41025" ht="25" customHeight="1"/>
    <row r="41026" ht="25" customHeight="1"/>
    <row r="41027" ht="25" customHeight="1"/>
    <row r="41028" ht="25" customHeight="1"/>
    <row r="41029" ht="25" customHeight="1"/>
    <row r="41030" ht="25" customHeight="1"/>
    <row r="41031" ht="25" customHeight="1"/>
    <row r="41032" ht="25" customHeight="1"/>
    <row r="41033" ht="25" customHeight="1"/>
    <row r="41034" ht="25" customHeight="1"/>
    <row r="41035" ht="25" customHeight="1"/>
    <row r="41036" ht="25" customHeight="1"/>
    <row r="41037" ht="25" customHeight="1"/>
    <row r="41038" ht="25" customHeight="1"/>
    <row r="41039" ht="25" customHeight="1"/>
    <row r="41040" ht="25" customHeight="1"/>
    <row r="41041" ht="25" customHeight="1"/>
    <row r="41042" ht="25" customHeight="1"/>
    <row r="41043" ht="25" customHeight="1"/>
    <row r="41044" ht="25" customHeight="1"/>
    <row r="41045" ht="25" customHeight="1"/>
    <row r="41046" ht="25" customHeight="1"/>
    <row r="41047" ht="25" customHeight="1"/>
    <row r="41048" ht="25" customHeight="1"/>
    <row r="41049" ht="25" customHeight="1"/>
    <row r="41050" ht="25" customHeight="1"/>
    <row r="41051" ht="25" customHeight="1"/>
    <row r="41052" ht="25" customHeight="1"/>
    <row r="41053" ht="25" customHeight="1"/>
    <row r="41054" ht="25" customHeight="1"/>
    <row r="41055" ht="25" customHeight="1"/>
    <row r="41056" ht="25" customHeight="1"/>
    <row r="41057" ht="25" customHeight="1"/>
    <row r="41058" ht="25" customHeight="1"/>
    <row r="41059" ht="25" customHeight="1"/>
    <row r="41060" ht="25" customHeight="1"/>
    <row r="41061" ht="25" customHeight="1"/>
    <row r="41062" ht="25" customHeight="1"/>
    <row r="41063" ht="25" customHeight="1"/>
    <row r="41064" ht="25" customHeight="1"/>
    <row r="41065" ht="25" customHeight="1"/>
    <row r="41066" ht="25" customHeight="1"/>
    <row r="41067" ht="25" customHeight="1"/>
    <row r="41068" ht="25" customHeight="1"/>
    <row r="41069" ht="25" customHeight="1"/>
    <row r="41070" ht="25" customHeight="1"/>
    <row r="41071" ht="25" customHeight="1"/>
    <row r="41072" ht="25" customHeight="1"/>
    <row r="41073" ht="25" customHeight="1"/>
    <row r="41074" ht="25" customHeight="1"/>
    <row r="41075" ht="25" customHeight="1"/>
    <row r="41076" ht="25" customHeight="1"/>
    <row r="41077" ht="25" customHeight="1"/>
    <row r="41078" ht="25" customHeight="1"/>
    <row r="41079" ht="25" customHeight="1"/>
    <row r="41080" ht="25" customHeight="1"/>
    <row r="41081" ht="25" customHeight="1"/>
    <row r="41082" ht="25" customHeight="1"/>
    <row r="41083" ht="25" customHeight="1"/>
    <row r="41084" ht="25" customHeight="1"/>
    <row r="41085" ht="25" customHeight="1"/>
    <row r="41086" ht="25" customHeight="1"/>
    <row r="41087" ht="25" customHeight="1"/>
    <row r="41088" ht="25" customHeight="1"/>
    <row r="41089" ht="25" customHeight="1"/>
    <row r="41090" ht="25" customHeight="1"/>
    <row r="41091" ht="25" customHeight="1"/>
    <row r="41092" ht="25" customHeight="1"/>
    <row r="41093" ht="25" customHeight="1"/>
    <row r="41094" ht="25" customHeight="1"/>
    <row r="41095" ht="25" customHeight="1"/>
    <row r="41096" ht="25" customHeight="1"/>
    <row r="41097" ht="25" customHeight="1"/>
    <row r="41098" ht="25" customHeight="1"/>
    <row r="41099" ht="25" customHeight="1"/>
    <row r="41100" ht="25" customHeight="1"/>
    <row r="41101" ht="25" customHeight="1"/>
    <row r="41102" ht="25" customHeight="1"/>
    <row r="41103" ht="25" customHeight="1"/>
    <row r="41104" ht="25" customHeight="1"/>
    <row r="41105" ht="25" customHeight="1"/>
    <row r="41106" ht="25" customHeight="1"/>
    <row r="41107" ht="25" customHeight="1"/>
    <row r="41108" ht="25" customHeight="1"/>
    <row r="41109" ht="25" customHeight="1"/>
    <row r="41110" ht="25" customHeight="1"/>
    <row r="41111" ht="25" customHeight="1"/>
    <row r="41112" ht="25" customHeight="1"/>
    <row r="41113" ht="25" customHeight="1"/>
    <row r="41114" ht="25" customHeight="1"/>
    <row r="41115" ht="25" customHeight="1"/>
    <row r="41116" ht="25" customHeight="1"/>
    <row r="41117" ht="25" customHeight="1"/>
    <row r="41118" ht="25" customHeight="1"/>
    <row r="41119" ht="25" customHeight="1"/>
    <row r="41120" ht="25" customHeight="1"/>
    <row r="41121" ht="25" customHeight="1"/>
    <row r="41122" ht="25" customHeight="1"/>
    <row r="41123" ht="25" customHeight="1"/>
    <row r="41124" ht="25" customHeight="1"/>
    <row r="41125" ht="25" customHeight="1"/>
    <row r="41126" ht="25" customHeight="1"/>
    <row r="41127" ht="25" customHeight="1"/>
    <row r="41128" ht="25" customHeight="1"/>
    <row r="41129" ht="25" customHeight="1"/>
    <row r="41130" ht="25" customHeight="1"/>
    <row r="41131" ht="25" customHeight="1"/>
    <row r="41132" ht="25" customHeight="1"/>
    <row r="41133" ht="25" customHeight="1"/>
    <row r="41134" ht="25" customHeight="1"/>
    <row r="41135" ht="25" customHeight="1"/>
    <row r="41136" ht="25" customHeight="1"/>
    <row r="41137" ht="25" customHeight="1"/>
    <row r="41138" ht="25" customHeight="1"/>
    <row r="41139" ht="25" customHeight="1"/>
    <row r="41140" ht="25" customHeight="1"/>
    <row r="41141" ht="25" customHeight="1"/>
    <row r="41142" ht="25" customHeight="1"/>
    <row r="41143" ht="25" customHeight="1"/>
    <row r="41144" ht="25" customHeight="1"/>
    <row r="41145" ht="25" customHeight="1"/>
    <row r="41146" ht="25" customHeight="1"/>
    <row r="41147" ht="25" customHeight="1"/>
    <row r="41148" ht="25" customHeight="1"/>
    <row r="41149" ht="25" customHeight="1"/>
    <row r="41150" ht="25" customHeight="1"/>
    <row r="41151" ht="25" customHeight="1"/>
    <row r="41152" ht="25" customHeight="1"/>
    <row r="41153" ht="25" customHeight="1"/>
    <row r="41154" ht="25" customHeight="1"/>
    <row r="41155" ht="25" customHeight="1"/>
    <row r="41156" ht="25" customHeight="1"/>
    <row r="41157" ht="25" customHeight="1"/>
    <row r="41158" ht="25" customHeight="1"/>
    <row r="41159" ht="25" customHeight="1"/>
    <row r="41160" ht="25" customHeight="1"/>
    <row r="41161" ht="25" customHeight="1"/>
    <row r="41162" ht="25" customHeight="1"/>
    <row r="41163" ht="25" customHeight="1"/>
    <row r="41164" ht="25" customHeight="1"/>
    <row r="41165" ht="25" customHeight="1"/>
    <row r="41166" ht="25" customHeight="1"/>
    <row r="41167" ht="25" customHeight="1"/>
    <row r="41168" ht="25" customHeight="1"/>
    <row r="41169" ht="25" customHeight="1"/>
    <row r="41170" ht="25" customHeight="1"/>
    <row r="41171" ht="25" customHeight="1"/>
    <row r="41172" ht="25" customHeight="1"/>
    <row r="41173" ht="25" customHeight="1"/>
    <row r="41174" ht="25" customHeight="1"/>
    <row r="41175" ht="25" customHeight="1"/>
    <row r="41176" ht="25" customHeight="1"/>
    <row r="41177" ht="25" customHeight="1"/>
    <row r="41178" ht="25" customHeight="1"/>
    <row r="41179" ht="25" customHeight="1"/>
    <row r="41180" ht="25" customHeight="1"/>
    <row r="41181" ht="25" customHeight="1"/>
    <row r="41182" ht="25" customHeight="1"/>
    <row r="41183" ht="25" customHeight="1"/>
    <row r="41184" ht="25" customHeight="1"/>
    <row r="41185" ht="25" customHeight="1"/>
    <row r="41186" ht="25" customHeight="1"/>
    <row r="41187" ht="25" customHeight="1"/>
    <row r="41188" ht="25" customHeight="1"/>
    <row r="41189" ht="25" customHeight="1"/>
    <row r="41190" ht="25" customHeight="1"/>
    <row r="41191" ht="25" customHeight="1"/>
    <row r="41192" ht="25" customHeight="1"/>
    <row r="41193" ht="25" customHeight="1"/>
    <row r="41194" ht="25" customHeight="1"/>
    <row r="41195" ht="25" customHeight="1"/>
    <row r="41196" ht="25" customHeight="1"/>
    <row r="41197" ht="25" customHeight="1"/>
    <row r="41198" ht="25" customHeight="1"/>
    <row r="41199" ht="25" customHeight="1"/>
    <row r="41200" ht="25" customHeight="1"/>
    <row r="41201" ht="25" customHeight="1"/>
    <row r="41202" ht="25" customHeight="1"/>
    <row r="41203" ht="25" customHeight="1"/>
    <row r="41204" ht="25" customHeight="1"/>
    <row r="41205" ht="25" customHeight="1"/>
    <row r="41206" ht="25" customHeight="1"/>
    <row r="41207" ht="25" customHeight="1"/>
    <row r="41208" ht="25" customHeight="1"/>
    <row r="41209" ht="25" customHeight="1"/>
    <row r="41210" ht="25" customHeight="1"/>
    <row r="41211" ht="25" customHeight="1"/>
    <row r="41212" ht="25" customHeight="1"/>
    <row r="41213" ht="25" customHeight="1"/>
    <row r="41214" ht="25" customHeight="1"/>
    <row r="41215" ht="25" customHeight="1"/>
    <row r="41216" ht="25" customHeight="1"/>
    <row r="41217" ht="25" customHeight="1"/>
    <row r="41218" ht="25" customHeight="1"/>
    <row r="41219" ht="25" customHeight="1"/>
    <row r="41220" ht="25" customHeight="1"/>
    <row r="41221" ht="25" customHeight="1"/>
    <row r="41222" ht="25" customHeight="1"/>
    <row r="41223" ht="25" customHeight="1"/>
    <row r="41224" ht="25" customHeight="1"/>
    <row r="41225" ht="25" customHeight="1"/>
    <row r="41226" ht="25" customHeight="1"/>
    <row r="41227" ht="25" customHeight="1"/>
    <row r="41228" ht="25" customHeight="1"/>
    <row r="41229" ht="25" customHeight="1"/>
    <row r="41230" ht="25" customHeight="1"/>
    <row r="41231" ht="25" customHeight="1"/>
    <row r="41232" ht="25" customHeight="1"/>
    <row r="41233" ht="25" customHeight="1"/>
    <row r="41234" ht="25" customHeight="1"/>
    <row r="41235" ht="25" customHeight="1"/>
    <row r="41236" ht="25" customHeight="1"/>
    <row r="41237" ht="25" customHeight="1"/>
    <row r="41238" ht="25" customHeight="1"/>
    <row r="41239" ht="25" customHeight="1"/>
    <row r="41240" ht="25" customHeight="1"/>
    <row r="41241" ht="25" customHeight="1"/>
    <row r="41242" ht="25" customHeight="1"/>
    <row r="41243" ht="25" customHeight="1"/>
    <row r="41244" ht="25" customHeight="1"/>
    <row r="41245" ht="25" customHeight="1"/>
    <row r="41246" ht="25" customHeight="1"/>
    <row r="41247" ht="25" customHeight="1"/>
    <row r="41248" ht="25" customHeight="1"/>
    <row r="41249" ht="25" customHeight="1"/>
    <row r="41250" ht="25" customHeight="1"/>
    <row r="41251" ht="25" customHeight="1"/>
    <row r="41252" ht="25" customHeight="1"/>
    <row r="41253" ht="25" customHeight="1"/>
    <row r="41254" ht="25" customHeight="1"/>
    <row r="41255" ht="25" customHeight="1"/>
    <row r="41256" ht="25" customHeight="1"/>
    <row r="41257" ht="25" customHeight="1"/>
    <row r="41258" ht="25" customHeight="1"/>
    <row r="41259" ht="25" customHeight="1"/>
    <row r="41260" ht="25" customHeight="1"/>
    <row r="41261" ht="25" customHeight="1"/>
    <row r="41262" ht="25" customHeight="1"/>
    <row r="41263" ht="25" customHeight="1"/>
    <row r="41264" ht="25" customHeight="1"/>
    <row r="41265" ht="25" customHeight="1"/>
    <row r="41266" ht="25" customHeight="1"/>
    <row r="41267" ht="25" customHeight="1"/>
    <row r="41268" ht="25" customHeight="1"/>
    <row r="41269" ht="25" customHeight="1"/>
    <row r="41270" ht="25" customHeight="1"/>
    <row r="41271" ht="25" customHeight="1"/>
    <row r="41272" ht="25" customHeight="1"/>
    <row r="41273" ht="25" customHeight="1"/>
    <row r="41274" ht="25" customHeight="1"/>
    <row r="41275" ht="25" customHeight="1"/>
    <row r="41276" ht="25" customHeight="1"/>
    <row r="41277" ht="25" customHeight="1"/>
    <row r="41278" ht="25" customHeight="1"/>
    <row r="41279" ht="25" customHeight="1"/>
    <row r="41280" ht="25" customHeight="1"/>
    <row r="41281" ht="25" customHeight="1"/>
    <row r="41282" ht="25" customHeight="1"/>
    <row r="41283" ht="25" customHeight="1"/>
    <row r="41284" ht="25" customHeight="1"/>
    <row r="41285" ht="25" customHeight="1"/>
    <row r="41286" ht="25" customHeight="1"/>
    <row r="41287" ht="25" customHeight="1"/>
    <row r="41288" ht="25" customHeight="1"/>
    <row r="41289" ht="25" customHeight="1"/>
    <row r="41290" ht="25" customHeight="1"/>
    <row r="41291" ht="25" customHeight="1"/>
    <row r="41292" ht="25" customHeight="1"/>
    <row r="41293" ht="25" customHeight="1"/>
    <row r="41294" ht="25" customHeight="1"/>
    <row r="41295" ht="25" customHeight="1"/>
    <row r="41296" ht="25" customHeight="1"/>
    <row r="41297" ht="25" customHeight="1"/>
    <row r="41298" ht="25" customHeight="1"/>
    <row r="41299" ht="25" customHeight="1"/>
    <row r="41300" ht="25" customHeight="1"/>
    <row r="41301" ht="25" customHeight="1"/>
    <row r="41302" ht="25" customHeight="1"/>
    <row r="41303" ht="25" customHeight="1"/>
    <row r="41304" ht="25" customHeight="1"/>
    <row r="41305" ht="25" customHeight="1"/>
    <row r="41306" ht="25" customHeight="1"/>
    <row r="41307" ht="25" customHeight="1"/>
    <row r="41308" ht="25" customHeight="1"/>
    <row r="41309" ht="25" customHeight="1"/>
    <row r="41310" ht="25" customHeight="1"/>
    <row r="41311" ht="25" customHeight="1"/>
    <row r="41312" ht="25" customHeight="1"/>
    <row r="41313" ht="25" customHeight="1"/>
    <row r="41314" ht="25" customHeight="1"/>
    <row r="41315" ht="25" customHeight="1"/>
    <row r="41316" ht="25" customHeight="1"/>
    <row r="41317" ht="25" customHeight="1"/>
    <row r="41318" ht="25" customHeight="1"/>
    <row r="41319" ht="25" customHeight="1"/>
    <row r="41320" ht="25" customHeight="1"/>
    <row r="41321" ht="25" customHeight="1"/>
    <row r="41322" ht="25" customHeight="1"/>
    <row r="41323" ht="25" customHeight="1"/>
    <row r="41324" ht="25" customHeight="1"/>
    <row r="41325" ht="25" customHeight="1"/>
    <row r="41326" ht="25" customHeight="1"/>
    <row r="41327" ht="25" customHeight="1"/>
    <row r="41328" ht="25" customHeight="1"/>
    <row r="41329" ht="25" customHeight="1"/>
    <row r="41330" ht="25" customHeight="1"/>
    <row r="41331" ht="25" customHeight="1"/>
    <row r="41332" ht="25" customHeight="1"/>
    <row r="41333" ht="25" customHeight="1"/>
    <row r="41334" ht="25" customHeight="1"/>
    <row r="41335" ht="25" customHeight="1"/>
    <row r="41336" ht="25" customHeight="1"/>
    <row r="41337" ht="25" customHeight="1"/>
    <row r="41338" ht="25" customHeight="1"/>
    <row r="41339" ht="25" customHeight="1"/>
    <row r="41340" ht="25" customHeight="1"/>
    <row r="41341" ht="25" customHeight="1"/>
    <row r="41342" ht="25" customHeight="1"/>
    <row r="41343" ht="25" customHeight="1"/>
    <row r="41344" ht="25" customHeight="1"/>
    <row r="41345" ht="25" customHeight="1"/>
    <row r="41346" ht="25" customHeight="1"/>
    <row r="41347" ht="25" customHeight="1"/>
    <row r="41348" ht="25" customHeight="1"/>
    <row r="41349" ht="25" customHeight="1"/>
    <row r="41350" ht="25" customHeight="1"/>
    <row r="41351" ht="25" customHeight="1"/>
    <row r="41352" ht="25" customHeight="1"/>
    <row r="41353" ht="25" customHeight="1"/>
    <row r="41354" ht="25" customHeight="1"/>
    <row r="41355" ht="25" customHeight="1"/>
    <row r="41356" ht="25" customHeight="1"/>
    <row r="41357" ht="25" customHeight="1"/>
    <row r="41358" ht="25" customHeight="1"/>
    <row r="41359" ht="25" customHeight="1"/>
    <row r="41360" ht="25" customHeight="1"/>
    <row r="41361" ht="25" customHeight="1"/>
    <row r="41362" ht="25" customHeight="1"/>
    <row r="41363" ht="25" customHeight="1"/>
    <row r="41364" ht="25" customHeight="1"/>
    <row r="41365" ht="25" customHeight="1"/>
    <row r="41366" ht="25" customHeight="1"/>
    <row r="41367" ht="25" customHeight="1"/>
    <row r="41368" ht="25" customHeight="1"/>
    <row r="41369" ht="25" customHeight="1"/>
    <row r="41370" ht="25" customHeight="1"/>
    <row r="41371" ht="25" customHeight="1"/>
    <row r="41372" ht="25" customHeight="1"/>
    <row r="41373" ht="25" customHeight="1"/>
    <row r="41374" ht="25" customHeight="1"/>
    <row r="41375" ht="25" customHeight="1"/>
    <row r="41376" ht="25" customHeight="1"/>
    <row r="41377" ht="25" customHeight="1"/>
    <row r="41378" ht="25" customHeight="1"/>
    <row r="41379" ht="25" customHeight="1"/>
    <row r="41380" ht="25" customHeight="1"/>
    <row r="41381" ht="25" customHeight="1"/>
    <row r="41382" ht="25" customHeight="1"/>
    <row r="41383" ht="25" customHeight="1"/>
    <row r="41384" ht="25" customHeight="1"/>
    <row r="41385" ht="25" customHeight="1"/>
    <row r="41386" ht="25" customHeight="1"/>
    <row r="41387" ht="25" customHeight="1"/>
    <row r="41388" ht="25" customHeight="1"/>
    <row r="41389" ht="25" customHeight="1"/>
    <row r="41390" ht="25" customHeight="1"/>
    <row r="41391" ht="25" customHeight="1"/>
    <row r="41392" ht="25" customHeight="1"/>
    <row r="41393" ht="25" customHeight="1"/>
    <row r="41394" ht="25" customHeight="1"/>
    <row r="41395" ht="25" customHeight="1"/>
    <row r="41396" ht="25" customHeight="1"/>
    <row r="41397" ht="25" customHeight="1"/>
    <row r="41398" ht="25" customHeight="1"/>
    <row r="41399" ht="25" customHeight="1"/>
    <row r="41400" ht="25" customHeight="1"/>
    <row r="41401" ht="25" customHeight="1"/>
    <row r="41402" ht="25" customHeight="1"/>
    <row r="41403" ht="25" customHeight="1"/>
    <row r="41404" ht="25" customHeight="1"/>
    <row r="41405" ht="25" customHeight="1"/>
    <row r="41406" ht="25" customHeight="1"/>
    <row r="41407" ht="25" customHeight="1"/>
    <row r="41408" ht="25" customHeight="1"/>
    <row r="41409" ht="25" customHeight="1"/>
    <row r="41410" ht="25" customHeight="1"/>
    <row r="41411" ht="25" customHeight="1"/>
    <row r="41412" ht="25" customHeight="1"/>
    <row r="41413" ht="25" customHeight="1"/>
    <row r="41414" ht="25" customHeight="1"/>
    <row r="41415" ht="25" customHeight="1"/>
    <row r="41416" ht="25" customHeight="1"/>
    <row r="41417" ht="25" customHeight="1"/>
    <row r="41418" ht="25" customHeight="1"/>
    <row r="41419" ht="25" customHeight="1"/>
    <row r="41420" ht="25" customHeight="1"/>
    <row r="41421" ht="25" customHeight="1"/>
    <row r="41422" ht="25" customHeight="1"/>
    <row r="41423" ht="25" customHeight="1"/>
    <row r="41424" ht="25" customHeight="1"/>
    <row r="41425" ht="25" customHeight="1"/>
    <row r="41426" ht="25" customHeight="1"/>
    <row r="41427" ht="25" customHeight="1"/>
    <row r="41428" ht="25" customHeight="1"/>
    <row r="41429" ht="25" customHeight="1"/>
    <row r="41430" ht="25" customHeight="1"/>
    <row r="41431" ht="25" customHeight="1"/>
    <row r="41432" ht="25" customHeight="1"/>
    <row r="41433" ht="25" customHeight="1"/>
    <row r="41434" ht="25" customHeight="1"/>
    <row r="41435" ht="25" customHeight="1"/>
    <row r="41436" ht="25" customHeight="1"/>
    <row r="41437" ht="25" customHeight="1"/>
    <row r="41438" ht="25" customHeight="1"/>
    <row r="41439" ht="25" customHeight="1"/>
    <row r="41440" ht="25" customHeight="1"/>
    <row r="41441" ht="25" customHeight="1"/>
    <row r="41442" ht="25" customHeight="1"/>
    <row r="41443" ht="25" customHeight="1"/>
    <row r="41444" ht="25" customHeight="1"/>
    <row r="41445" ht="25" customHeight="1"/>
    <row r="41446" ht="25" customHeight="1"/>
    <row r="41447" ht="25" customHeight="1"/>
    <row r="41448" ht="25" customHeight="1"/>
    <row r="41449" ht="25" customHeight="1"/>
    <row r="41450" ht="25" customHeight="1"/>
    <row r="41451" ht="25" customHeight="1"/>
    <row r="41452" ht="25" customHeight="1"/>
    <row r="41453" ht="25" customHeight="1"/>
    <row r="41454" ht="25" customHeight="1"/>
    <row r="41455" ht="25" customHeight="1"/>
    <row r="41456" ht="25" customHeight="1"/>
    <row r="41457" ht="25" customHeight="1"/>
    <row r="41458" ht="25" customHeight="1"/>
    <row r="41459" ht="25" customHeight="1"/>
    <row r="41460" ht="25" customHeight="1"/>
    <row r="41461" ht="25" customHeight="1"/>
    <row r="41462" ht="25" customHeight="1"/>
    <row r="41463" ht="25" customHeight="1"/>
    <row r="41464" ht="25" customHeight="1"/>
    <row r="41465" ht="25" customHeight="1"/>
    <row r="41466" ht="25" customHeight="1"/>
    <row r="41467" ht="25" customHeight="1"/>
    <row r="41468" ht="25" customHeight="1"/>
    <row r="41469" ht="25" customHeight="1"/>
    <row r="41470" ht="25" customHeight="1"/>
    <row r="41471" ht="25" customHeight="1"/>
    <row r="41472" ht="25" customHeight="1"/>
    <row r="41473" ht="25" customHeight="1"/>
    <row r="41474" ht="25" customHeight="1"/>
    <row r="41475" ht="25" customHeight="1"/>
    <row r="41476" ht="25" customHeight="1"/>
    <row r="41477" ht="25" customHeight="1"/>
    <row r="41478" ht="25" customHeight="1"/>
    <row r="41479" ht="25" customHeight="1"/>
    <row r="41480" ht="25" customHeight="1"/>
    <row r="41481" ht="25" customHeight="1"/>
    <row r="41482" ht="25" customHeight="1"/>
    <row r="41483" ht="25" customHeight="1"/>
    <row r="41484" ht="25" customHeight="1"/>
    <row r="41485" ht="25" customHeight="1"/>
    <row r="41486" ht="25" customHeight="1"/>
    <row r="41487" ht="25" customHeight="1"/>
    <row r="41488" ht="25" customHeight="1"/>
    <row r="41489" ht="25" customHeight="1"/>
    <row r="41490" ht="25" customHeight="1"/>
    <row r="41491" ht="25" customHeight="1"/>
    <row r="41492" ht="25" customHeight="1"/>
    <row r="41493" ht="25" customHeight="1"/>
    <row r="41494" ht="25" customHeight="1"/>
    <row r="41495" ht="25" customHeight="1"/>
    <row r="41496" ht="25" customHeight="1"/>
    <row r="41497" ht="25" customHeight="1"/>
    <row r="41498" ht="25" customHeight="1"/>
    <row r="41499" ht="25" customHeight="1"/>
    <row r="41500" ht="25" customHeight="1"/>
    <row r="41501" ht="25" customHeight="1"/>
    <row r="41502" ht="25" customHeight="1"/>
    <row r="41503" ht="25" customHeight="1"/>
    <row r="41504" ht="25" customHeight="1"/>
    <row r="41505" ht="25" customHeight="1"/>
    <row r="41506" ht="25" customHeight="1"/>
    <row r="41507" ht="25" customHeight="1"/>
    <row r="41508" ht="25" customHeight="1"/>
    <row r="41509" ht="25" customHeight="1"/>
    <row r="41510" ht="25" customHeight="1"/>
    <row r="41511" ht="25" customHeight="1"/>
    <row r="41512" ht="25" customHeight="1"/>
    <row r="41513" ht="25" customHeight="1"/>
    <row r="41514" ht="25" customHeight="1"/>
    <row r="41515" ht="25" customHeight="1"/>
    <row r="41516" ht="25" customHeight="1"/>
    <row r="41517" ht="25" customHeight="1"/>
    <row r="41518" ht="25" customHeight="1"/>
    <row r="41519" ht="25" customHeight="1"/>
    <row r="41520" ht="25" customHeight="1"/>
    <row r="41521" ht="25" customHeight="1"/>
    <row r="41522" ht="25" customHeight="1"/>
    <row r="41523" ht="25" customHeight="1"/>
    <row r="41524" ht="25" customHeight="1"/>
    <row r="41525" ht="25" customHeight="1"/>
    <row r="41526" ht="25" customHeight="1"/>
    <row r="41527" ht="25" customHeight="1"/>
    <row r="41528" ht="25" customHeight="1"/>
    <row r="41529" ht="25" customHeight="1"/>
    <row r="41530" ht="25" customHeight="1"/>
    <row r="41531" ht="25" customHeight="1"/>
    <row r="41532" ht="25" customHeight="1"/>
    <row r="41533" ht="25" customHeight="1"/>
    <row r="41534" ht="25" customHeight="1"/>
    <row r="41535" ht="25" customHeight="1"/>
    <row r="41536" ht="25" customHeight="1"/>
    <row r="41537" ht="25" customHeight="1"/>
    <row r="41538" ht="25" customHeight="1"/>
    <row r="41539" ht="25" customHeight="1"/>
    <row r="41540" ht="25" customHeight="1"/>
    <row r="41541" ht="25" customHeight="1"/>
    <row r="41542" ht="25" customHeight="1"/>
    <row r="41543" ht="25" customHeight="1"/>
    <row r="41544" ht="25" customHeight="1"/>
    <row r="41545" ht="25" customHeight="1"/>
    <row r="41546" ht="25" customHeight="1"/>
    <row r="41547" ht="25" customHeight="1"/>
    <row r="41548" ht="25" customHeight="1"/>
    <row r="41549" ht="25" customHeight="1"/>
    <row r="41550" ht="25" customHeight="1"/>
    <row r="41551" ht="25" customHeight="1"/>
    <row r="41552" ht="25" customHeight="1"/>
    <row r="41553" ht="25" customHeight="1"/>
    <row r="41554" ht="25" customHeight="1"/>
    <row r="41555" ht="25" customHeight="1"/>
    <row r="41556" ht="25" customHeight="1"/>
    <row r="41557" ht="25" customHeight="1"/>
    <row r="41558" ht="25" customHeight="1"/>
    <row r="41559" ht="25" customHeight="1"/>
    <row r="41560" ht="25" customHeight="1"/>
    <row r="41561" ht="25" customHeight="1"/>
    <row r="41562" ht="25" customHeight="1"/>
    <row r="41563" ht="25" customHeight="1"/>
    <row r="41564" ht="25" customHeight="1"/>
    <row r="41565" ht="25" customHeight="1"/>
    <row r="41566" ht="25" customHeight="1"/>
    <row r="41567" ht="25" customHeight="1"/>
    <row r="41568" ht="25" customHeight="1"/>
    <row r="41569" ht="25" customHeight="1"/>
    <row r="41570" ht="25" customHeight="1"/>
    <row r="41571" ht="25" customHeight="1"/>
    <row r="41572" ht="25" customHeight="1"/>
    <row r="41573" ht="25" customHeight="1"/>
    <row r="41574" ht="25" customHeight="1"/>
    <row r="41575" ht="25" customHeight="1"/>
    <row r="41576" ht="25" customHeight="1"/>
    <row r="41577" ht="25" customHeight="1"/>
    <row r="41578" ht="25" customHeight="1"/>
    <row r="41579" ht="25" customHeight="1"/>
    <row r="41580" ht="25" customHeight="1"/>
    <row r="41581" ht="25" customHeight="1"/>
    <row r="41582" ht="25" customHeight="1"/>
    <row r="41583" ht="25" customHeight="1"/>
    <row r="41584" ht="25" customHeight="1"/>
    <row r="41585" ht="25" customHeight="1"/>
    <row r="41586" ht="25" customHeight="1"/>
    <row r="41587" ht="25" customHeight="1"/>
    <row r="41588" ht="25" customHeight="1"/>
    <row r="41589" ht="25" customHeight="1"/>
    <row r="41590" ht="25" customHeight="1"/>
    <row r="41591" ht="25" customHeight="1"/>
    <row r="41592" ht="25" customHeight="1"/>
    <row r="41593" ht="25" customHeight="1"/>
    <row r="41594" ht="25" customHeight="1"/>
    <row r="41595" ht="25" customHeight="1"/>
    <row r="41596" ht="25" customHeight="1"/>
    <row r="41597" ht="25" customHeight="1"/>
    <row r="41598" ht="25" customHeight="1"/>
    <row r="41599" ht="25" customHeight="1"/>
    <row r="41600" ht="25" customHeight="1"/>
    <row r="41601" ht="25" customHeight="1"/>
    <row r="41602" ht="25" customHeight="1"/>
    <row r="41603" ht="25" customHeight="1"/>
    <row r="41604" ht="25" customHeight="1"/>
    <row r="41605" ht="25" customHeight="1"/>
    <row r="41606" ht="25" customHeight="1"/>
    <row r="41607" ht="25" customHeight="1"/>
    <row r="41608" ht="25" customHeight="1"/>
    <row r="41609" ht="25" customHeight="1"/>
    <row r="41610" ht="25" customHeight="1"/>
    <row r="41611" ht="25" customHeight="1"/>
    <row r="41612" ht="25" customHeight="1"/>
    <row r="41613" ht="25" customHeight="1"/>
    <row r="41614" ht="25" customHeight="1"/>
    <row r="41615" ht="25" customHeight="1"/>
    <row r="41616" ht="25" customHeight="1"/>
    <row r="41617" ht="25" customHeight="1"/>
    <row r="41618" ht="25" customHeight="1"/>
    <row r="41619" ht="25" customHeight="1"/>
    <row r="41620" ht="25" customHeight="1"/>
    <row r="41621" ht="25" customHeight="1"/>
    <row r="41622" ht="25" customHeight="1"/>
    <row r="41623" ht="25" customHeight="1"/>
    <row r="41624" ht="25" customHeight="1"/>
    <row r="41625" ht="25" customHeight="1"/>
    <row r="41626" ht="25" customHeight="1"/>
    <row r="41627" ht="25" customHeight="1"/>
    <row r="41628" ht="25" customHeight="1"/>
    <row r="41629" ht="25" customHeight="1"/>
    <row r="41630" ht="25" customHeight="1"/>
    <row r="41631" ht="25" customHeight="1"/>
    <row r="41632" ht="25" customHeight="1"/>
    <row r="41633" ht="25" customHeight="1"/>
    <row r="41634" ht="25" customHeight="1"/>
    <row r="41635" ht="25" customHeight="1"/>
    <row r="41636" ht="25" customHeight="1"/>
    <row r="41637" ht="25" customHeight="1"/>
    <row r="41638" ht="25" customHeight="1"/>
    <row r="41639" ht="25" customHeight="1"/>
    <row r="41640" ht="25" customHeight="1"/>
    <row r="41641" ht="25" customHeight="1"/>
    <row r="41642" ht="25" customHeight="1"/>
    <row r="41643" ht="25" customHeight="1"/>
    <row r="41644" ht="25" customHeight="1"/>
    <row r="41645" ht="25" customHeight="1"/>
    <row r="41646" ht="25" customHeight="1"/>
    <row r="41647" ht="25" customHeight="1"/>
    <row r="41648" ht="25" customHeight="1"/>
    <row r="41649" ht="25" customHeight="1"/>
    <row r="41650" ht="25" customHeight="1"/>
    <row r="41651" ht="25" customHeight="1"/>
    <row r="41652" ht="25" customHeight="1"/>
    <row r="41653" ht="25" customHeight="1"/>
    <row r="41654" ht="25" customHeight="1"/>
    <row r="41655" ht="25" customHeight="1"/>
    <row r="41656" ht="25" customHeight="1"/>
    <row r="41657" ht="25" customHeight="1"/>
    <row r="41658" ht="25" customHeight="1"/>
    <row r="41659" ht="25" customHeight="1"/>
    <row r="41660" ht="25" customHeight="1"/>
    <row r="41661" ht="25" customHeight="1"/>
    <row r="41662" ht="25" customHeight="1"/>
    <row r="41663" ht="25" customHeight="1"/>
    <row r="41664" ht="25" customHeight="1"/>
    <row r="41665" ht="25" customHeight="1"/>
    <row r="41666" ht="25" customHeight="1"/>
    <row r="41667" ht="25" customHeight="1"/>
    <row r="41668" ht="25" customHeight="1"/>
    <row r="41669" ht="25" customHeight="1"/>
    <row r="41670" ht="25" customHeight="1"/>
    <row r="41671" ht="25" customHeight="1"/>
    <row r="41672" ht="25" customHeight="1"/>
    <row r="41673" ht="25" customHeight="1"/>
    <row r="41674" ht="25" customHeight="1"/>
    <row r="41675" ht="25" customHeight="1"/>
    <row r="41676" ht="25" customHeight="1"/>
    <row r="41677" ht="25" customHeight="1"/>
    <row r="41678" ht="25" customHeight="1"/>
    <row r="41679" ht="25" customHeight="1"/>
    <row r="41680" ht="25" customHeight="1"/>
    <row r="41681" ht="25" customHeight="1"/>
    <row r="41682" ht="25" customHeight="1"/>
    <row r="41683" ht="25" customHeight="1"/>
    <row r="41684" ht="25" customHeight="1"/>
    <row r="41685" ht="25" customHeight="1"/>
    <row r="41686" ht="25" customHeight="1"/>
    <row r="41687" ht="25" customHeight="1"/>
    <row r="41688" ht="25" customHeight="1"/>
    <row r="41689" ht="25" customHeight="1"/>
    <row r="41690" ht="25" customHeight="1"/>
    <row r="41691" ht="25" customHeight="1"/>
    <row r="41692" ht="25" customHeight="1"/>
    <row r="41693" ht="25" customHeight="1"/>
    <row r="41694" ht="25" customHeight="1"/>
    <row r="41695" ht="25" customHeight="1"/>
    <row r="41696" ht="25" customHeight="1"/>
    <row r="41697" ht="25" customHeight="1"/>
    <row r="41698" ht="25" customHeight="1"/>
    <row r="41699" ht="25" customHeight="1"/>
    <row r="41700" ht="25" customHeight="1"/>
    <row r="41701" ht="25" customHeight="1"/>
    <row r="41702" ht="25" customHeight="1"/>
    <row r="41703" ht="25" customHeight="1"/>
    <row r="41704" ht="25" customHeight="1"/>
    <row r="41705" ht="25" customHeight="1"/>
    <row r="41706" ht="25" customHeight="1"/>
    <row r="41707" ht="25" customHeight="1"/>
    <row r="41708" ht="25" customHeight="1"/>
    <row r="41709" ht="25" customHeight="1"/>
    <row r="41710" ht="25" customHeight="1"/>
    <row r="41711" ht="25" customHeight="1"/>
    <row r="41712" ht="25" customHeight="1"/>
    <row r="41713" ht="25" customHeight="1"/>
    <row r="41714" ht="25" customHeight="1"/>
    <row r="41715" ht="25" customHeight="1"/>
    <row r="41716" ht="25" customHeight="1"/>
    <row r="41717" ht="25" customHeight="1"/>
    <row r="41718" ht="25" customHeight="1"/>
    <row r="41719" ht="25" customHeight="1"/>
    <row r="41720" ht="25" customHeight="1"/>
    <row r="41721" ht="25" customHeight="1"/>
    <row r="41722" ht="25" customHeight="1"/>
    <row r="41723" ht="25" customHeight="1"/>
    <row r="41724" ht="25" customHeight="1"/>
    <row r="41725" ht="25" customHeight="1"/>
    <row r="41726" ht="25" customHeight="1"/>
    <row r="41727" ht="25" customHeight="1"/>
    <row r="41728" ht="25" customHeight="1"/>
    <row r="41729" ht="25" customHeight="1"/>
    <row r="41730" ht="25" customHeight="1"/>
    <row r="41731" ht="25" customHeight="1"/>
    <row r="41732" ht="25" customHeight="1"/>
    <row r="41733" ht="25" customHeight="1"/>
    <row r="41734" ht="25" customHeight="1"/>
    <row r="41735" ht="25" customHeight="1"/>
    <row r="41736" ht="25" customHeight="1"/>
    <row r="41737" ht="25" customHeight="1"/>
    <row r="41738" ht="25" customHeight="1"/>
    <row r="41739" ht="25" customHeight="1"/>
    <row r="41740" ht="25" customHeight="1"/>
    <row r="41741" ht="25" customHeight="1"/>
    <row r="41742" ht="25" customHeight="1"/>
    <row r="41743" ht="25" customHeight="1"/>
    <row r="41744" ht="25" customHeight="1"/>
    <row r="41745" ht="25" customHeight="1"/>
    <row r="41746" ht="25" customHeight="1"/>
    <row r="41747" ht="25" customHeight="1"/>
    <row r="41748" ht="25" customHeight="1"/>
    <row r="41749" ht="25" customHeight="1"/>
    <row r="41750" ht="25" customHeight="1"/>
    <row r="41751" ht="25" customHeight="1"/>
    <row r="41752" ht="25" customHeight="1"/>
    <row r="41753" ht="25" customHeight="1"/>
    <row r="41754" ht="25" customHeight="1"/>
    <row r="41755" ht="25" customHeight="1"/>
    <row r="41756" ht="25" customHeight="1"/>
    <row r="41757" ht="25" customHeight="1"/>
    <row r="41758" ht="25" customHeight="1"/>
    <row r="41759" ht="25" customHeight="1"/>
    <row r="41760" ht="25" customHeight="1"/>
    <row r="41761" ht="25" customHeight="1"/>
    <row r="41762" ht="25" customHeight="1"/>
    <row r="41763" ht="25" customHeight="1"/>
    <row r="41764" ht="25" customHeight="1"/>
    <row r="41765" ht="25" customHeight="1"/>
    <row r="41766" ht="25" customHeight="1"/>
    <row r="41767" ht="25" customHeight="1"/>
    <row r="41768" ht="25" customHeight="1"/>
    <row r="41769" ht="25" customHeight="1"/>
    <row r="41770" ht="25" customHeight="1"/>
    <row r="41771" ht="25" customHeight="1"/>
    <row r="41772" ht="25" customHeight="1"/>
    <row r="41773" ht="25" customHeight="1"/>
    <row r="41774" ht="25" customHeight="1"/>
    <row r="41775" ht="25" customHeight="1"/>
    <row r="41776" ht="25" customHeight="1"/>
    <row r="41777" ht="25" customHeight="1"/>
    <row r="41778" ht="25" customHeight="1"/>
    <row r="41779" ht="25" customHeight="1"/>
    <row r="41780" ht="25" customHeight="1"/>
    <row r="41781" ht="25" customHeight="1"/>
    <row r="41782" ht="25" customHeight="1"/>
    <row r="41783" ht="25" customHeight="1"/>
    <row r="41784" ht="25" customHeight="1"/>
    <row r="41785" ht="25" customHeight="1"/>
    <row r="41786" ht="25" customHeight="1"/>
    <row r="41787" ht="25" customHeight="1"/>
    <row r="41788" ht="25" customHeight="1"/>
    <row r="41789" ht="25" customHeight="1"/>
    <row r="41790" ht="25" customHeight="1"/>
    <row r="41791" ht="25" customHeight="1"/>
    <row r="41792" ht="25" customHeight="1"/>
    <row r="41793" ht="25" customHeight="1"/>
    <row r="41794" ht="25" customHeight="1"/>
    <row r="41795" ht="25" customHeight="1"/>
    <row r="41796" ht="25" customHeight="1"/>
    <row r="41797" ht="25" customHeight="1"/>
    <row r="41798" ht="25" customHeight="1"/>
    <row r="41799" ht="25" customHeight="1"/>
    <row r="41800" ht="25" customHeight="1"/>
    <row r="41801" ht="25" customHeight="1"/>
    <row r="41802" ht="25" customHeight="1"/>
    <row r="41803" ht="25" customHeight="1"/>
    <row r="41804" ht="25" customHeight="1"/>
    <row r="41805" ht="25" customHeight="1"/>
    <row r="41806" ht="25" customHeight="1"/>
    <row r="41807" ht="25" customHeight="1"/>
    <row r="41808" ht="25" customHeight="1"/>
    <row r="41809" ht="25" customHeight="1"/>
    <row r="41810" ht="25" customHeight="1"/>
    <row r="41811" ht="25" customHeight="1"/>
    <row r="41812" ht="25" customHeight="1"/>
    <row r="41813" ht="25" customHeight="1"/>
    <row r="41814" ht="25" customHeight="1"/>
    <row r="41815" ht="25" customHeight="1"/>
    <row r="41816" ht="25" customHeight="1"/>
    <row r="41817" ht="25" customHeight="1"/>
    <row r="41818" ht="25" customHeight="1"/>
    <row r="41819" ht="25" customHeight="1"/>
    <row r="41820" ht="25" customHeight="1"/>
    <row r="41821" ht="25" customHeight="1"/>
    <row r="41822" ht="25" customHeight="1"/>
    <row r="41823" ht="25" customHeight="1"/>
    <row r="41824" ht="25" customHeight="1"/>
    <row r="41825" ht="25" customHeight="1"/>
    <row r="41826" ht="25" customHeight="1"/>
    <row r="41827" ht="25" customHeight="1"/>
    <row r="41828" ht="25" customHeight="1"/>
    <row r="41829" ht="25" customHeight="1"/>
    <row r="41830" ht="25" customHeight="1"/>
    <row r="41831" ht="25" customHeight="1"/>
    <row r="41832" ht="25" customHeight="1"/>
    <row r="41833" ht="25" customHeight="1"/>
    <row r="41834" ht="25" customHeight="1"/>
    <row r="41835" ht="25" customHeight="1"/>
    <row r="41836" ht="25" customHeight="1"/>
    <row r="41837" ht="25" customHeight="1"/>
    <row r="41838" ht="25" customHeight="1"/>
    <row r="41839" ht="25" customHeight="1"/>
    <row r="41840" ht="25" customHeight="1"/>
    <row r="41841" ht="25" customHeight="1"/>
    <row r="41842" ht="25" customHeight="1"/>
    <row r="41843" ht="25" customHeight="1"/>
    <row r="41844" ht="25" customHeight="1"/>
    <row r="41845" ht="25" customHeight="1"/>
    <row r="41846" ht="25" customHeight="1"/>
    <row r="41847" ht="25" customHeight="1"/>
    <row r="41848" ht="25" customHeight="1"/>
    <row r="41849" ht="25" customHeight="1"/>
    <row r="41850" ht="25" customHeight="1"/>
    <row r="41851" ht="25" customHeight="1"/>
    <row r="41852" ht="25" customHeight="1"/>
    <row r="41853" ht="25" customHeight="1"/>
    <row r="41854" ht="25" customHeight="1"/>
    <row r="41855" ht="25" customHeight="1"/>
    <row r="41856" ht="25" customHeight="1"/>
    <row r="41857" ht="25" customHeight="1"/>
    <row r="41858" ht="25" customHeight="1"/>
    <row r="41859" ht="25" customHeight="1"/>
    <row r="41860" ht="25" customHeight="1"/>
    <row r="41861" ht="25" customHeight="1"/>
    <row r="41862" ht="25" customHeight="1"/>
    <row r="41863" ht="25" customHeight="1"/>
    <row r="41864" ht="25" customHeight="1"/>
    <row r="41865" ht="25" customHeight="1"/>
    <row r="41866" ht="25" customHeight="1"/>
    <row r="41867" ht="25" customHeight="1"/>
    <row r="41868" ht="25" customHeight="1"/>
    <row r="41869" ht="25" customHeight="1"/>
    <row r="41870" ht="25" customHeight="1"/>
    <row r="41871" ht="25" customHeight="1"/>
    <row r="41872" ht="25" customHeight="1"/>
    <row r="41873" ht="25" customHeight="1"/>
    <row r="41874" ht="25" customHeight="1"/>
    <row r="41875" ht="25" customHeight="1"/>
    <row r="41876" ht="25" customHeight="1"/>
    <row r="41877" ht="25" customHeight="1"/>
    <row r="41878" ht="25" customHeight="1"/>
    <row r="41879" ht="25" customHeight="1"/>
    <row r="41880" ht="25" customHeight="1"/>
    <row r="41881" ht="25" customHeight="1"/>
    <row r="41882" ht="25" customHeight="1"/>
    <row r="41883" ht="25" customHeight="1"/>
    <row r="41884" ht="25" customHeight="1"/>
    <row r="41885" ht="25" customHeight="1"/>
    <row r="41886" ht="25" customHeight="1"/>
    <row r="41887" ht="25" customHeight="1"/>
    <row r="41888" ht="25" customHeight="1"/>
    <row r="41889" ht="25" customHeight="1"/>
    <row r="41890" ht="25" customHeight="1"/>
    <row r="41891" ht="25" customHeight="1"/>
    <row r="41892" ht="25" customHeight="1"/>
    <row r="41893" ht="25" customHeight="1"/>
    <row r="41894" ht="25" customHeight="1"/>
    <row r="41895" ht="25" customHeight="1"/>
    <row r="41896" ht="25" customHeight="1"/>
    <row r="41897" ht="25" customHeight="1"/>
    <row r="41898" ht="25" customHeight="1"/>
    <row r="41899" ht="25" customHeight="1"/>
    <row r="41900" ht="25" customHeight="1"/>
    <row r="41901" ht="25" customHeight="1"/>
    <row r="41902" ht="25" customHeight="1"/>
    <row r="41903" ht="25" customHeight="1"/>
    <row r="41904" ht="25" customHeight="1"/>
    <row r="41905" ht="25" customHeight="1"/>
    <row r="41906" ht="25" customHeight="1"/>
    <row r="41907" ht="25" customHeight="1"/>
    <row r="41908" ht="25" customHeight="1"/>
    <row r="41909" ht="25" customHeight="1"/>
    <row r="41910" ht="25" customHeight="1"/>
    <row r="41911" ht="25" customHeight="1"/>
    <row r="41912" ht="25" customHeight="1"/>
    <row r="41913" ht="25" customHeight="1"/>
    <row r="41914" ht="25" customHeight="1"/>
    <row r="41915" ht="25" customHeight="1"/>
    <row r="41916" ht="25" customHeight="1"/>
    <row r="41917" ht="25" customHeight="1"/>
    <row r="41918" ht="25" customHeight="1"/>
    <row r="41919" ht="25" customHeight="1"/>
    <row r="41920" ht="25" customHeight="1"/>
    <row r="41921" ht="25" customHeight="1"/>
    <row r="41922" ht="25" customHeight="1"/>
    <row r="41923" ht="25" customHeight="1"/>
    <row r="41924" ht="25" customHeight="1"/>
    <row r="41925" ht="25" customHeight="1"/>
    <row r="41926" ht="25" customHeight="1"/>
    <row r="41927" ht="25" customHeight="1"/>
    <row r="41928" ht="25" customHeight="1"/>
    <row r="41929" ht="25" customHeight="1"/>
    <row r="41930" ht="25" customHeight="1"/>
    <row r="41931" ht="25" customHeight="1"/>
    <row r="41932" ht="25" customHeight="1"/>
    <row r="41933" ht="25" customHeight="1"/>
    <row r="41934" ht="25" customHeight="1"/>
    <row r="41935" ht="25" customHeight="1"/>
    <row r="41936" ht="25" customHeight="1"/>
    <row r="41937" ht="25" customHeight="1"/>
    <row r="41938" ht="25" customHeight="1"/>
    <row r="41939" ht="25" customHeight="1"/>
    <row r="41940" ht="25" customHeight="1"/>
    <row r="41941" ht="25" customHeight="1"/>
    <row r="41942" ht="25" customHeight="1"/>
    <row r="41943" ht="25" customHeight="1"/>
    <row r="41944" ht="25" customHeight="1"/>
    <row r="41945" ht="25" customHeight="1"/>
    <row r="41946" ht="25" customHeight="1"/>
    <row r="41947" ht="25" customHeight="1"/>
    <row r="41948" ht="25" customHeight="1"/>
    <row r="41949" ht="25" customHeight="1"/>
    <row r="41950" ht="25" customHeight="1"/>
    <row r="41951" ht="25" customHeight="1"/>
    <row r="41952" ht="25" customHeight="1"/>
    <row r="41953" ht="25" customHeight="1"/>
    <row r="41954" ht="25" customHeight="1"/>
    <row r="41955" ht="25" customHeight="1"/>
    <row r="41956" ht="25" customHeight="1"/>
    <row r="41957" ht="25" customHeight="1"/>
    <row r="41958" ht="25" customHeight="1"/>
    <row r="41959" ht="25" customHeight="1"/>
    <row r="41960" ht="25" customHeight="1"/>
    <row r="41961" ht="25" customHeight="1"/>
    <row r="41962" ht="25" customHeight="1"/>
    <row r="41963" ht="25" customHeight="1"/>
    <row r="41964" ht="25" customHeight="1"/>
    <row r="41965" ht="25" customHeight="1"/>
    <row r="41966" ht="25" customHeight="1"/>
    <row r="41967" ht="25" customHeight="1"/>
    <row r="41968" ht="25" customHeight="1"/>
    <row r="41969" ht="25" customHeight="1"/>
    <row r="41970" ht="25" customHeight="1"/>
    <row r="41971" ht="25" customHeight="1"/>
    <row r="41972" ht="25" customHeight="1"/>
    <row r="41973" ht="25" customHeight="1"/>
    <row r="41974" ht="25" customHeight="1"/>
    <row r="41975" ht="25" customHeight="1"/>
    <row r="41976" ht="25" customHeight="1"/>
    <row r="41977" ht="25" customHeight="1"/>
    <row r="41978" ht="25" customHeight="1"/>
    <row r="41979" ht="25" customHeight="1"/>
    <row r="41980" ht="25" customHeight="1"/>
    <row r="41981" ht="25" customHeight="1"/>
    <row r="41982" ht="25" customHeight="1"/>
    <row r="41983" ht="25" customHeight="1"/>
    <row r="41984" ht="25" customHeight="1"/>
    <row r="41985" ht="25" customHeight="1"/>
    <row r="41986" ht="25" customHeight="1"/>
    <row r="41987" ht="25" customHeight="1"/>
    <row r="41988" ht="25" customHeight="1"/>
    <row r="41989" ht="25" customHeight="1"/>
    <row r="41990" ht="25" customHeight="1"/>
    <row r="41991" ht="25" customHeight="1"/>
    <row r="41992" ht="25" customHeight="1"/>
    <row r="41993" ht="25" customHeight="1"/>
    <row r="41994" ht="25" customHeight="1"/>
    <row r="41995" ht="25" customHeight="1"/>
    <row r="41996" ht="25" customHeight="1"/>
    <row r="41997" ht="25" customHeight="1"/>
    <row r="41998" ht="25" customHeight="1"/>
    <row r="41999" ht="25" customHeight="1"/>
    <row r="42000" ht="25" customHeight="1"/>
    <row r="42001" ht="25" customHeight="1"/>
    <row r="42002" ht="25" customHeight="1"/>
    <row r="42003" ht="25" customHeight="1"/>
    <row r="42004" ht="25" customHeight="1"/>
    <row r="42005" ht="25" customHeight="1"/>
    <row r="42006" ht="25" customHeight="1"/>
    <row r="42007" ht="25" customHeight="1"/>
    <row r="42008" ht="25" customHeight="1"/>
    <row r="42009" ht="25" customHeight="1"/>
    <row r="42010" ht="25" customHeight="1"/>
    <row r="42011" ht="25" customHeight="1"/>
    <row r="42012" ht="25" customHeight="1"/>
    <row r="42013" ht="25" customHeight="1"/>
    <row r="42014" ht="25" customHeight="1"/>
    <row r="42015" ht="25" customHeight="1"/>
    <row r="42016" ht="25" customHeight="1"/>
    <row r="42017" ht="25" customHeight="1"/>
    <row r="42018" ht="25" customHeight="1"/>
    <row r="42019" ht="25" customHeight="1"/>
    <row r="42020" ht="25" customHeight="1"/>
    <row r="42021" ht="25" customHeight="1"/>
    <row r="42022" ht="25" customHeight="1"/>
    <row r="42023" ht="25" customHeight="1"/>
    <row r="42024" ht="25" customHeight="1"/>
    <row r="42025" ht="25" customHeight="1"/>
    <row r="42026" ht="25" customHeight="1"/>
    <row r="42027" ht="25" customHeight="1"/>
    <row r="42028" ht="25" customHeight="1"/>
    <row r="42029" ht="25" customHeight="1"/>
    <row r="42030" ht="25" customHeight="1"/>
    <row r="42031" ht="25" customHeight="1"/>
    <row r="42032" ht="25" customHeight="1"/>
    <row r="42033" ht="25" customHeight="1"/>
    <row r="42034" ht="25" customHeight="1"/>
    <row r="42035" ht="25" customHeight="1"/>
    <row r="42036" ht="25" customHeight="1"/>
    <row r="42037" ht="25" customHeight="1"/>
    <row r="42038" ht="25" customHeight="1"/>
    <row r="42039" ht="25" customHeight="1"/>
    <row r="42040" ht="25" customHeight="1"/>
    <row r="42041" ht="25" customHeight="1"/>
    <row r="42042" ht="25" customHeight="1"/>
    <row r="42043" ht="25" customHeight="1"/>
    <row r="42044" ht="25" customHeight="1"/>
    <row r="42045" ht="25" customHeight="1"/>
    <row r="42046" ht="25" customHeight="1"/>
    <row r="42047" ht="25" customHeight="1"/>
    <row r="42048" ht="25" customHeight="1"/>
    <row r="42049" ht="25" customHeight="1"/>
    <row r="42050" ht="25" customHeight="1"/>
    <row r="42051" ht="25" customHeight="1"/>
    <row r="42052" ht="25" customHeight="1"/>
    <row r="42053" ht="25" customHeight="1"/>
    <row r="42054" ht="25" customHeight="1"/>
    <row r="42055" ht="25" customHeight="1"/>
    <row r="42056" ht="25" customHeight="1"/>
    <row r="42057" ht="25" customHeight="1"/>
    <row r="42058" ht="25" customHeight="1"/>
    <row r="42059" ht="25" customHeight="1"/>
    <row r="42060" ht="25" customHeight="1"/>
    <row r="42061" ht="25" customHeight="1"/>
    <row r="42062" ht="25" customHeight="1"/>
    <row r="42063" ht="25" customHeight="1"/>
    <row r="42064" ht="25" customHeight="1"/>
    <row r="42065" ht="25" customHeight="1"/>
    <row r="42066" ht="25" customHeight="1"/>
    <row r="42067" ht="25" customHeight="1"/>
    <row r="42068" ht="25" customHeight="1"/>
    <row r="42069" ht="25" customHeight="1"/>
    <row r="42070" ht="25" customHeight="1"/>
    <row r="42071" ht="25" customHeight="1"/>
    <row r="42072" ht="25" customHeight="1"/>
    <row r="42073" ht="25" customHeight="1"/>
    <row r="42074" ht="25" customHeight="1"/>
    <row r="42075" ht="25" customHeight="1"/>
    <row r="42076" ht="25" customHeight="1"/>
    <row r="42077" ht="25" customHeight="1"/>
    <row r="42078" ht="25" customHeight="1"/>
    <row r="42079" ht="25" customHeight="1"/>
    <row r="42080" ht="25" customHeight="1"/>
    <row r="42081" ht="25" customHeight="1"/>
    <row r="42082" ht="25" customHeight="1"/>
    <row r="42083" ht="25" customHeight="1"/>
    <row r="42084" ht="25" customHeight="1"/>
    <row r="42085" ht="25" customHeight="1"/>
    <row r="42086" ht="25" customHeight="1"/>
    <row r="42087" ht="25" customHeight="1"/>
    <row r="42088" ht="25" customHeight="1"/>
    <row r="42089" ht="25" customHeight="1"/>
    <row r="42090" ht="25" customHeight="1"/>
    <row r="42091" ht="25" customHeight="1"/>
    <row r="42092" ht="25" customHeight="1"/>
    <row r="42093" ht="25" customHeight="1"/>
    <row r="42094" ht="25" customHeight="1"/>
    <row r="42095" ht="25" customHeight="1"/>
    <row r="42096" ht="25" customHeight="1"/>
    <row r="42097" ht="25" customHeight="1"/>
    <row r="42098" ht="25" customHeight="1"/>
    <row r="42099" ht="25" customHeight="1"/>
    <row r="42100" ht="25" customHeight="1"/>
    <row r="42101" ht="25" customHeight="1"/>
    <row r="42102" ht="25" customHeight="1"/>
    <row r="42103" ht="25" customHeight="1"/>
    <row r="42104" ht="25" customHeight="1"/>
    <row r="42105" ht="25" customHeight="1"/>
    <row r="42106" ht="25" customHeight="1"/>
    <row r="42107" ht="25" customHeight="1"/>
    <row r="42108" ht="25" customHeight="1"/>
    <row r="42109" ht="25" customHeight="1"/>
    <row r="42110" ht="25" customHeight="1"/>
    <row r="42111" ht="25" customHeight="1"/>
    <row r="42112" ht="25" customHeight="1"/>
    <row r="42113" ht="25" customHeight="1"/>
    <row r="42114" ht="25" customHeight="1"/>
    <row r="42115" ht="25" customHeight="1"/>
    <row r="42116" ht="25" customHeight="1"/>
    <row r="42117" ht="25" customHeight="1"/>
    <row r="42118" ht="25" customHeight="1"/>
    <row r="42119" ht="25" customHeight="1"/>
    <row r="42120" ht="25" customHeight="1"/>
    <row r="42121" ht="25" customHeight="1"/>
    <row r="42122" ht="25" customHeight="1"/>
    <row r="42123" ht="25" customHeight="1"/>
    <row r="42124" ht="25" customHeight="1"/>
    <row r="42125" ht="25" customHeight="1"/>
    <row r="42126" ht="25" customHeight="1"/>
    <row r="42127" ht="25" customHeight="1"/>
    <row r="42128" ht="25" customHeight="1"/>
    <row r="42129" ht="25" customHeight="1"/>
    <row r="42130" ht="25" customHeight="1"/>
    <row r="42131" ht="25" customHeight="1"/>
    <row r="42132" ht="25" customHeight="1"/>
    <row r="42133" ht="25" customHeight="1"/>
    <row r="42134" ht="25" customHeight="1"/>
    <row r="42135" ht="25" customHeight="1"/>
    <row r="42136" ht="25" customHeight="1"/>
    <row r="42137" ht="25" customHeight="1"/>
    <row r="42138" ht="25" customHeight="1"/>
    <row r="42139" ht="25" customHeight="1"/>
    <row r="42140" ht="25" customHeight="1"/>
    <row r="42141" ht="25" customHeight="1"/>
    <row r="42142" ht="25" customHeight="1"/>
    <row r="42143" ht="25" customHeight="1"/>
    <row r="42144" ht="25" customHeight="1"/>
    <row r="42145" ht="25" customHeight="1"/>
    <row r="42146" ht="25" customHeight="1"/>
    <row r="42147" ht="25" customHeight="1"/>
    <row r="42148" ht="25" customHeight="1"/>
    <row r="42149" ht="25" customHeight="1"/>
    <row r="42150" ht="25" customHeight="1"/>
    <row r="42151" ht="25" customHeight="1"/>
    <row r="42152" ht="25" customHeight="1"/>
    <row r="42153" ht="25" customHeight="1"/>
    <row r="42154" ht="25" customHeight="1"/>
    <row r="42155" ht="25" customHeight="1"/>
    <row r="42156" ht="25" customHeight="1"/>
    <row r="42157" ht="25" customHeight="1"/>
    <row r="42158" ht="25" customHeight="1"/>
    <row r="42159" ht="25" customHeight="1"/>
    <row r="42160" ht="25" customHeight="1"/>
    <row r="42161" ht="25" customHeight="1"/>
    <row r="42162" ht="25" customHeight="1"/>
    <row r="42163" ht="25" customHeight="1"/>
    <row r="42164" ht="25" customHeight="1"/>
    <row r="42165" ht="25" customHeight="1"/>
    <row r="42166" ht="25" customHeight="1"/>
    <row r="42167" ht="25" customHeight="1"/>
    <row r="42168" ht="25" customHeight="1"/>
    <row r="42169" ht="25" customHeight="1"/>
    <row r="42170" ht="25" customHeight="1"/>
    <row r="42171" ht="25" customHeight="1"/>
    <row r="42172" ht="25" customHeight="1"/>
    <row r="42173" ht="25" customHeight="1"/>
    <row r="42174" ht="25" customHeight="1"/>
    <row r="42175" ht="25" customHeight="1"/>
    <row r="42176" ht="25" customHeight="1"/>
    <row r="42177" ht="25" customHeight="1"/>
    <row r="42178" ht="25" customHeight="1"/>
    <row r="42179" ht="25" customHeight="1"/>
    <row r="42180" ht="25" customHeight="1"/>
    <row r="42181" ht="25" customHeight="1"/>
    <row r="42182" ht="25" customHeight="1"/>
    <row r="42183" ht="25" customHeight="1"/>
    <row r="42184" ht="25" customHeight="1"/>
    <row r="42185" ht="25" customHeight="1"/>
    <row r="42186" ht="25" customHeight="1"/>
    <row r="42187" ht="25" customHeight="1"/>
    <row r="42188" ht="25" customHeight="1"/>
    <row r="42189" ht="25" customHeight="1"/>
    <row r="42190" ht="25" customHeight="1"/>
    <row r="42191" ht="25" customHeight="1"/>
    <row r="42192" ht="25" customHeight="1"/>
    <row r="42193" ht="25" customHeight="1"/>
    <row r="42194" ht="25" customHeight="1"/>
    <row r="42195" ht="25" customHeight="1"/>
    <row r="42196" ht="25" customHeight="1"/>
    <row r="42197" ht="25" customHeight="1"/>
    <row r="42198" ht="25" customHeight="1"/>
    <row r="42199" ht="25" customHeight="1"/>
    <row r="42200" ht="25" customHeight="1"/>
    <row r="42201" ht="25" customHeight="1"/>
    <row r="42202" ht="25" customHeight="1"/>
    <row r="42203" ht="25" customHeight="1"/>
    <row r="42204" ht="25" customHeight="1"/>
    <row r="42205" ht="25" customHeight="1"/>
    <row r="42206" ht="25" customHeight="1"/>
    <row r="42207" ht="25" customHeight="1"/>
    <row r="42208" ht="25" customHeight="1"/>
    <row r="42209" ht="25" customHeight="1"/>
    <row r="42210" ht="25" customHeight="1"/>
    <row r="42211" ht="25" customHeight="1"/>
    <row r="42212" ht="25" customHeight="1"/>
    <row r="42213" ht="25" customHeight="1"/>
    <row r="42214" ht="25" customHeight="1"/>
    <row r="42215" ht="25" customHeight="1"/>
    <row r="42216" ht="25" customHeight="1"/>
    <row r="42217" ht="25" customHeight="1"/>
    <row r="42218" ht="25" customHeight="1"/>
    <row r="42219" ht="25" customHeight="1"/>
    <row r="42220" ht="25" customHeight="1"/>
    <row r="42221" ht="25" customHeight="1"/>
    <row r="42222" ht="25" customHeight="1"/>
    <row r="42223" ht="25" customHeight="1"/>
    <row r="42224" ht="25" customHeight="1"/>
    <row r="42225" ht="25" customHeight="1"/>
    <row r="42226" ht="25" customHeight="1"/>
    <row r="42227" ht="25" customHeight="1"/>
    <row r="42228" ht="25" customHeight="1"/>
    <row r="42229" ht="25" customHeight="1"/>
    <row r="42230" ht="25" customHeight="1"/>
    <row r="42231" ht="25" customHeight="1"/>
    <row r="42232" ht="25" customHeight="1"/>
    <row r="42233" ht="25" customHeight="1"/>
    <row r="42234" ht="25" customHeight="1"/>
    <row r="42235" ht="25" customHeight="1"/>
    <row r="42236" ht="25" customHeight="1"/>
    <row r="42237" ht="25" customHeight="1"/>
    <row r="42238" ht="25" customHeight="1"/>
    <row r="42239" ht="25" customHeight="1"/>
    <row r="42240" ht="25" customHeight="1"/>
    <row r="42241" ht="25" customHeight="1"/>
    <row r="42242" ht="25" customHeight="1"/>
    <row r="42243" ht="25" customHeight="1"/>
    <row r="42244" ht="25" customHeight="1"/>
    <row r="42245" ht="25" customHeight="1"/>
    <row r="42246" ht="25" customHeight="1"/>
    <row r="42247" ht="25" customHeight="1"/>
    <row r="42248" ht="25" customHeight="1"/>
    <row r="42249" ht="25" customHeight="1"/>
    <row r="42250" ht="25" customHeight="1"/>
    <row r="42251" ht="25" customHeight="1"/>
    <row r="42252" ht="25" customHeight="1"/>
    <row r="42253" ht="25" customHeight="1"/>
    <row r="42254" ht="25" customHeight="1"/>
    <row r="42255" ht="25" customHeight="1"/>
    <row r="42256" ht="25" customHeight="1"/>
    <row r="42257" ht="25" customHeight="1"/>
    <row r="42258" ht="25" customHeight="1"/>
    <row r="42259" ht="25" customHeight="1"/>
    <row r="42260" ht="25" customHeight="1"/>
    <row r="42261" ht="25" customHeight="1"/>
    <row r="42262" ht="25" customHeight="1"/>
    <row r="42263" ht="25" customHeight="1"/>
    <row r="42264" ht="25" customHeight="1"/>
    <row r="42265" ht="25" customHeight="1"/>
    <row r="42266" ht="25" customHeight="1"/>
    <row r="42267" ht="25" customHeight="1"/>
    <row r="42268" ht="25" customHeight="1"/>
    <row r="42269" ht="25" customHeight="1"/>
    <row r="42270" ht="25" customHeight="1"/>
    <row r="42271" ht="25" customHeight="1"/>
    <row r="42272" ht="25" customHeight="1"/>
    <row r="42273" ht="25" customHeight="1"/>
    <row r="42274" ht="25" customHeight="1"/>
    <row r="42275" ht="25" customHeight="1"/>
    <row r="42276" ht="25" customHeight="1"/>
    <row r="42277" ht="25" customHeight="1"/>
    <row r="42278" ht="25" customHeight="1"/>
    <row r="42279" ht="25" customHeight="1"/>
    <row r="42280" ht="25" customHeight="1"/>
    <row r="42281" ht="25" customHeight="1"/>
    <row r="42282" ht="25" customHeight="1"/>
    <row r="42283" ht="25" customHeight="1"/>
    <row r="42284" ht="25" customHeight="1"/>
    <row r="42285" ht="25" customHeight="1"/>
    <row r="42286" ht="25" customHeight="1"/>
    <row r="42287" ht="25" customHeight="1"/>
    <row r="42288" ht="25" customHeight="1"/>
    <row r="42289" ht="25" customHeight="1"/>
    <row r="42290" ht="25" customHeight="1"/>
    <row r="42291" ht="25" customHeight="1"/>
    <row r="42292" ht="25" customHeight="1"/>
    <row r="42293" ht="25" customHeight="1"/>
    <row r="42294" ht="25" customHeight="1"/>
    <row r="42295" ht="25" customHeight="1"/>
    <row r="42296" ht="25" customHeight="1"/>
    <row r="42297" ht="25" customHeight="1"/>
    <row r="42298" ht="25" customHeight="1"/>
    <row r="42299" ht="25" customHeight="1"/>
    <row r="42300" ht="25" customHeight="1"/>
    <row r="42301" ht="25" customHeight="1"/>
    <row r="42302" ht="25" customHeight="1"/>
    <row r="42303" ht="25" customHeight="1"/>
    <row r="42304" ht="25" customHeight="1"/>
    <row r="42305" ht="25" customHeight="1"/>
    <row r="42306" ht="25" customHeight="1"/>
    <row r="42307" ht="25" customHeight="1"/>
    <row r="42308" ht="25" customHeight="1"/>
    <row r="42309" ht="25" customHeight="1"/>
    <row r="42310" ht="25" customHeight="1"/>
    <row r="42311" ht="25" customHeight="1"/>
    <row r="42312" ht="25" customHeight="1"/>
    <row r="42313" ht="25" customHeight="1"/>
    <row r="42314" ht="25" customHeight="1"/>
    <row r="42315" ht="25" customHeight="1"/>
    <row r="42316" ht="25" customHeight="1"/>
    <row r="42317" ht="25" customHeight="1"/>
    <row r="42318" ht="25" customHeight="1"/>
    <row r="42319" ht="25" customHeight="1"/>
    <row r="42320" ht="25" customHeight="1"/>
    <row r="42321" ht="25" customHeight="1"/>
    <row r="42322" ht="25" customHeight="1"/>
    <row r="42323" ht="25" customHeight="1"/>
    <row r="42324" ht="25" customHeight="1"/>
    <row r="42325" ht="25" customHeight="1"/>
    <row r="42326" ht="25" customHeight="1"/>
    <row r="42327" ht="25" customHeight="1"/>
    <row r="42328" ht="25" customHeight="1"/>
    <row r="42329" ht="25" customHeight="1"/>
    <row r="42330" ht="25" customHeight="1"/>
    <row r="42331" ht="25" customHeight="1"/>
    <row r="42332" ht="25" customHeight="1"/>
    <row r="42333" ht="25" customHeight="1"/>
    <row r="42334" ht="25" customHeight="1"/>
    <row r="42335" ht="25" customHeight="1"/>
    <row r="42336" ht="25" customHeight="1"/>
    <row r="42337" ht="25" customHeight="1"/>
    <row r="42338" ht="25" customHeight="1"/>
    <row r="42339" ht="25" customHeight="1"/>
    <row r="42340" ht="25" customHeight="1"/>
    <row r="42341" ht="25" customHeight="1"/>
    <row r="42342" ht="25" customHeight="1"/>
    <row r="42343" ht="25" customHeight="1"/>
    <row r="42344" ht="25" customHeight="1"/>
    <row r="42345" ht="25" customHeight="1"/>
    <row r="42346" ht="25" customHeight="1"/>
    <row r="42347" ht="25" customHeight="1"/>
    <row r="42348" ht="25" customHeight="1"/>
    <row r="42349" ht="25" customHeight="1"/>
    <row r="42350" ht="25" customHeight="1"/>
    <row r="42351" ht="25" customHeight="1"/>
    <row r="42352" ht="25" customHeight="1"/>
    <row r="42353" ht="25" customHeight="1"/>
    <row r="42354" ht="25" customHeight="1"/>
    <row r="42355" ht="25" customHeight="1"/>
    <row r="42356" ht="25" customHeight="1"/>
    <row r="42357" ht="25" customHeight="1"/>
    <row r="42358" ht="25" customHeight="1"/>
    <row r="42359" ht="25" customHeight="1"/>
    <row r="42360" ht="25" customHeight="1"/>
    <row r="42361" ht="25" customHeight="1"/>
    <row r="42362" ht="25" customHeight="1"/>
    <row r="42363" ht="25" customHeight="1"/>
    <row r="42364" ht="25" customHeight="1"/>
    <row r="42365" ht="25" customHeight="1"/>
    <row r="42366" ht="25" customHeight="1"/>
    <row r="42367" ht="25" customHeight="1"/>
    <row r="42368" ht="25" customHeight="1"/>
    <row r="42369" ht="25" customHeight="1"/>
    <row r="42370" ht="25" customHeight="1"/>
    <row r="42371" ht="25" customHeight="1"/>
    <row r="42372" ht="25" customHeight="1"/>
    <row r="42373" ht="25" customHeight="1"/>
    <row r="42374" ht="25" customHeight="1"/>
    <row r="42375" ht="25" customHeight="1"/>
    <row r="42376" ht="25" customHeight="1"/>
    <row r="42377" ht="25" customHeight="1"/>
    <row r="42378" ht="25" customHeight="1"/>
    <row r="42379" ht="25" customHeight="1"/>
    <row r="42380" ht="25" customHeight="1"/>
    <row r="42381" ht="25" customHeight="1"/>
    <row r="42382" ht="25" customHeight="1"/>
    <row r="42383" ht="25" customHeight="1"/>
    <row r="42384" ht="25" customHeight="1"/>
    <row r="42385" ht="25" customHeight="1"/>
    <row r="42386" ht="25" customHeight="1"/>
    <row r="42387" ht="25" customHeight="1"/>
    <row r="42388" ht="25" customHeight="1"/>
    <row r="42389" ht="25" customHeight="1"/>
    <row r="42390" ht="25" customHeight="1"/>
    <row r="42391" ht="25" customHeight="1"/>
    <row r="42392" ht="25" customHeight="1"/>
    <row r="42393" ht="25" customHeight="1"/>
    <row r="42394" ht="25" customHeight="1"/>
    <row r="42395" ht="25" customHeight="1"/>
    <row r="42396" ht="25" customHeight="1"/>
    <row r="42397" ht="25" customHeight="1"/>
    <row r="42398" ht="25" customHeight="1"/>
    <row r="42399" ht="25" customHeight="1"/>
    <row r="42400" ht="25" customHeight="1"/>
    <row r="42401" ht="25" customHeight="1"/>
    <row r="42402" ht="25" customHeight="1"/>
    <row r="42403" ht="25" customHeight="1"/>
    <row r="42404" ht="25" customHeight="1"/>
    <row r="42405" ht="25" customHeight="1"/>
    <row r="42406" ht="25" customHeight="1"/>
    <row r="42407" ht="25" customHeight="1"/>
    <row r="42408" ht="25" customHeight="1"/>
    <row r="42409" ht="25" customHeight="1"/>
    <row r="42410" ht="25" customHeight="1"/>
    <row r="42411" ht="25" customHeight="1"/>
    <row r="42412" ht="25" customHeight="1"/>
    <row r="42413" ht="25" customHeight="1"/>
    <row r="42414" ht="25" customHeight="1"/>
    <row r="42415" ht="25" customHeight="1"/>
    <row r="42416" ht="25" customHeight="1"/>
    <row r="42417" ht="25" customHeight="1"/>
    <row r="42418" ht="25" customHeight="1"/>
    <row r="42419" ht="25" customHeight="1"/>
    <row r="42420" ht="25" customHeight="1"/>
    <row r="42421" ht="25" customHeight="1"/>
    <row r="42422" ht="25" customHeight="1"/>
    <row r="42423" ht="25" customHeight="1"/>
    <row r="42424" ht="25" customHeight="1"/>
    <row r="42425" ht="25" customHeight="1"/>
    <row r="42426" ht="25" customHeight="1"/>
    <row r="42427" ht="25" customHeight="1"/>
    <row r="42428" ht="25" customHeight="1"/>
    <row r="42429" ht="25" customHeight="1"/>
    <row r="42430" ht="25" customHeight="1"/>
    <row r="42431" ht="25" customHeight="1"/>
    <row r="42432" ht="25" customHeight="1"/>
    <row r="42433" ht="25" customHeight="1"/>
    <row r="42434" ht="25" customHeight="1"/>
    <row r="42435" ht="25" customHeight="1"/>
    <row r="42436" ht="25" customHeight="1"/>
    <row r="42437" ht="25" customHeight="1"/>
    <row r="42438" ht="25" customHeight="1"/>
    <row r="42439" ht="25" customHeight="1"/>
    <row r="42440" ht="25" customHeight="1"/>
    <row r="42441" ht="25" customHeight="1"/>
    <row r="42442" ht="25" customHeight="1"/>
    <row r="42443" ht="25" customHeight="1"/>
    <row r="42444" ht="25" customHeight="1"/>
    <row r="42445" ht="25" customHeight="1"/>
    <row r="42446" ht="25" customHeight="1"/>
    <row r="42447" ht="25" customHeight="1"/>
    <row r="42448" ht="25" customHeight="1"/>
    <row r="42449" ht="25" customHeight="1"/>
    <row r="42450" ht="25" customHeight="1"/>
    <row r="42451" ht="25" customHeight="1"/>
    <row r="42452" ht="25" customHeight="1"/>
    <row r="42453" ht="25" customHeight="1"/>
    <row r="42454" ht="25" customHeight="1"/>
    <row r="42455" ht="25" customHeight="1"/>
    <row r="42456" ht="25" customHeight="1"/>
    <row r="42457" ht="25" customHeight="1"/>
    <row r="42458" ht="25" customHeight="1"/>
    <row r="42459" ht="25" customHeight="1"/>
    <row r="42460" ht="25" customHeight="1"/>
    <row r="42461" ht="25" customHeight="1"/>
    <row r="42462" ht="25" customHeight="1"/>
    <row r="42463" ht="25" customHeight="1"/>
    <row r="42464" ht="25" customHeight="1"/>
    <row r="42465" ht="25" customHeight="1"/>
    <row r="42466" ht="25" customHeight="1"/>
    <row r="42467" ht="25" customHeight="1"/>
    <row r="42468" ht="25" customHeight="1"/>
    <row r="42469" ht="25" customHeight="1"/>
    <row r="42470" ht="25" customHeight="1"/>
    <row r="42471" ht="25" customHeight="1"/>
    <row r="42472" ht="25" customHeight="1"/>
    <row r="42473" ht="25" customHeight="1"/>
    <row r="42474" ht="25" customHeight="1"/>
    <row r="42475" ht="25" customHeight="1"/>
    <row r="42476" ht="25" customHeight="1"/>
    <row r="42477" ht="25" customHeight="1"/>
    <row r="42478" ht="25" customHeight="1"/>
    <row r="42479" ht="25" customHeight="1"/>
    <row r="42480" ht="25" customHeight="1"/>
    <row r="42481" ht="25" customHeight="1"/>
    <row r="42482" ht="25" customHeight="1"/>
    <row r="42483" ht="25" customHeight="1"/>
    <row r="42484" ht="25" customHeight="1"/>
    <row r="42485" ht="25" customHeight="1"/>
    <row r="42486" ht="25" customHeight="1"/>
    <row r="42487" ht="25" customHeight="1"/>
    <row r="42488" ht="25" customHeight="1"/>
    <row r="42489" ht="25" customHeight="1"/>
    <row r="42490" ht="25" customHeight="1"/>
    <row r="42491" ht="25" customHeight="1"/>
    <row r="42492" ht="25" customHeight="1"/>
    <row r="42493" ht="25" customHeight="1"/>
    <row r="42494" ht="25" customHeight="1"/>
    <row r="42495" ht="25" customHeight="1"/>
    <row r="42496" ht="25" customHeight="1"/>
    <row r="42497" ht="25" customHeight="1"/>
    <row r="42498" ht="25" customHeight="1"/>
    <row r="42499" ht="25" customHeight="1"/>
    <row r="42500" ht="25" customHeight="1"/>
    <row r="42501" ht="25" customHeight="1"/>
    <row r="42502" ht="25" customHeight="1"/>
    <row r="42503" ht="25" customHeight="1"/>
    <row r="42504" ht="25" customHeight="1"/>
    <row r="42505" ht="25" customHeight="1"/>
    <row r="42506" ht="25" customHeight="1"/>
    <row r="42507" ht="25" customHeight="1"/>
    <row r="42508" ht="25" customHeight="1"/>
    <row r="42509" ht="25" customHeight="1"/>
    <row r="42510" ht="25" customHeight="1"/>
    <row r="42511" ht="25" customHeight="1"/>
    <row r="42512" ht="25" customHeight="1"/>
    <row r="42513" ht="25" customHeight="1"/>
    <row r="42514" ht="25" customHeight="1"/>
    <row r="42515" ht="25" customHeight="1"/>
    <row r="42516" ht="25" customHeight="1"/>
    <row r="42517" ht="25" customHeight="1"/>
    <row r="42518" ht="25" customHeight="1"/>
    <row r="42519" ht="25" customHeight="1"/>
    <row r="42520" ht="25" customHeight="1"/>
    <row r="42521" ht="25" customHeight="1"/>
    <row r="42522" ht="25" customHeight="1"/>
    <row r="42523" ht="25" customHeight="1"/>
    <row r="42524" ht="25" customHeight="1"/>
    <row r="42525" ht="25" customHeight="1"/>
    <row r="42526" ht="25" customHeight="1"/>
    <row r="42527" ht="25" customHeight="1"/>
    <row r="42528" ht="25" customHeight="1"/>
    <row r="42529" ht="25" customHeight="1"/>
    <row r="42530" ht="25" customHeight="1"/>
    <row r="42531" ht="25" customHeight="1"/>
    <row r="42532" ht="25" customHeight="1"/>
    <row r="42533" ht="25" customHeight="1"/>
    <row r="42534" ht="25" customHeight="1"/>
    <row r="42535" ht="25" customHeight="1"/>
    <row r="42536" ht="25" customHeight="1"/>
    <row r="42537" ht="25" customHeight="1"/>
    <row r="42538" ht="25" customHeight="1"/>
    <row r="42539" ht="25" customHeight="1"/>
    <row r="42540" ht="25" customHeight="1"/>
    <row r="42541" ht="25" customHeight="1"/>
    <row r="42542" ht="25" customHeight="1"/>
    <row r="42543" ht="25" customHeight="1"/>
    <row r="42544" ht="25" customHeight="1"/>
    <row r="42545" ht="25" customHeight="1"/>
    <row r="42546" ht="25" customHeight="1"/>
    <row r="42547" ht="25" customHeight="1"/>
    <row r="42548" ht="25" customHeight="1"/>
    <row r="42549" ht="25" customHeight="1"/>
    <row r="42550" ht="25" customHeight="1"/>
    <row r="42551" ht="25" customHeight="1"/>
    <row r="42552" ht="25" customHeight="1"/>
    <row r="42553" ht="25" customHeight="1"/>
    <row r="42554" ht="25" customHeight="1"/>
    <row r="42555" ht="25" customHeight="1"/>
    <row r="42556" ht="25" customHeight="1"/>
    <row r="42557" ht="25" customHeight="1"/>
    <row r="42558" ht="25" customHeight="1"/>
    <row r="42559" ht="25" customHeight="1"/>
    <row r="42560" ht="25" customHeight="1"/>
    <row r="42561" ht="25" customHeight="1"/>
    <row r="42562" ht="25" customHeight="1"/>
    <row r="42563" ht="25" customHeight="1"/>
    <row r="42564" ht="25" customHeight="1"/>
    <row r="42565" ht="25" customHeight="1"/>
    <row r="42566" ht="25" customHeight="1"/>
    <row r="42567" ht="25" customHeight="1"/>
    <row r="42568" ht="25" customHeight="1"/>
    <row r="42569" ht="25" customHeight="1"/>
    <row r="42570" ht="25" customHeight="1"/>
    <row r="42571" ht="25" customHeight="1"/>
    <row r="42572" ht="25" customHeight="1"/>
    <row r="42573" ht="25" customHeight="1"/>
    <row r="42574" ht="25" customHeight="1"/>
    <row r="42575" ht="25" customHeight="1"/>
    <row r="42576" ht="25" customHeight="1"/>
    <row r="42577" ht="25" customHeight="1"/>
    <row r="42578" ht="25" customHeight="1"/>
    <row r="42579" ht="25" customHeight="1"/>
    <row r="42580" ht="25" customHeight="1"/>
    <row r="42581" ht="25" customHeight="1"/>
    <row r="42582" ht="25" customHeight="1"/>
    <row r="42583" ht="25" customHeight="1"/>
    <row r="42584" ht="25" customHeight="1"/>
    <row r="42585" ht="25" customHeight="1"/>
    <row r="42586" ht="25" customHeight="1"/>
    <row r="42587" ht="25" customHeight="1"/>
    <row r="42588" ht="25" customHeight="1"/>
    <row r="42589" ht="25" customHeight="1"/>
    <row r="42590" ht="25" customHeight="1"/>
    <row r="42591" ht="25" customHeight="1"/>
    <row r="42592" ht="25" customHeight="1"/>
    <row r="42593" ht="25" customHeight="1"/>
    <row r="42594" ht="25" customHeight="1"/>
    <row r="42595" ht="25" customHeight="1"/>
    <row r="42596" ht="25" customHeight="1"/>
    <row r="42597" ht="25" customHeight="1"/>
    <row r="42598" ht="25" customHeight="1"/>
    <row r="42599" ht="25" customHeight="1"/>
    <row r="42600" ht="25" customHeight="1"/>
    <row r="42601" ht="25" customHeight="1"/>
    <row r="42602" ht="25" customHeight="1"/>
    <row r="42603" ht="25" customHeight="1"/>
    <row r="42604" ht="25" customHeight="1"/>
    <row r="42605" ht="25" customHeight="1"/>
    <row r="42606" ht="25" customHeight="1"/>
    <row r="42607" ht="25" customHeight="1"/>
    <row r="42608" ht="25" customHeight="1"/>
    <row r="42609" ht="25" customHeight="1"/>
    <row r="42610" ht="25" customHeight="1"/>
    <row r="42611" ht="25" customHeight="1"/>
    <row r="42612" ht="25" customHeight="1"/>
    <row r="42613" ht="25" customHeight="1"/>
    <row r="42614" ht="25" customHeight="1"/>
    <row r="42615" ht="25" customHeight="1"/>
    <row r="42616" ht="25" customHeight="1"/>
    <row r="42617" ht="25" customHeight="1"/>
    <row r="42618" ht="25" customHeight="1"/>
    <row r="42619" ht="25" customHeight="1"/>
    <row r="42620" ht="25" customHeight="1"/>
    <row r="42621" ht="25" customHeight="1"/>
    <row r="42622" ht="25" customHeight="1"/>
    <row r="42623" ht="25" customHeight="1"/>
    <row r="42624" ht="25" customHeight="1"/>
    <row r="42625" ht="25" customHeight="1"/>
    <row r="42626" ht="25" customHeight="1"/>
    <row r="42627" ht="25" customHeight="1"/>
    <row r="42628" ht="25" customHeight="1"/>
    <row r="42629" ht="25" customHeight="1"/>
    <row r="42630" ht="25" customHeight="1"/>
    <row r="42631" ht="25" customHeight="1"/>
    <row r="42632" ht="25" customHeight="1"/>
    <row r="42633" ht="25" customHeight="1"/>
    <row r="42634" ht="25" customHeight="1"/>
    <row r="42635" ht="25" customHeight="1"/>
    <row r="42636" ht="25" customHeight="1"/>
    <row r="42637" ht="25" customHeight="1"/>
    <row r="42638" ht="25" customHeight="1"/>
    <row r="42639" ht="25" customHeight="1"/>
    <row r="42640" ht="25" customHeight="1"/>
    <row r="42641" ht="25" customHeight="1"/>
    <row r="42642" ht="25" customHeight="1"/>
    <row r="42643" ht="25" customHeight="1"/>
    <row r="42644" ht="25" customHeight="1"/>
    <row r="42645" ht="25" customHeight="1"/>
    <row r="42646" ht="25" customHeight="1"/>
    <row r="42647" ht="25" customHeight="1"/>
    <row r="42648" ht="25" customHeight="1"/>
    <row r="42649" ht="25" customHeight="1"/>
    <row r="42650" ht="25" customHeight="1"/>
    <row r="42651" ht="25" customHeight="1"/>
    <row r="42652" ht="25" customHeight="1"/>
    <row r="42653" ht="25" customHeight="1"/>
    <row r="42654" ht="25" customHeight="1"/>
    <row r="42655" ht="25" customHeight="1"/>
    <row r="42656" ht="25" customHeight="1"/>
    <row r="42657" ht="25" customHeight="1"/>
    <row r="42658" ht="25" customHeight="1"/>
    <row r="42659" ht="25" customHeight="1"/>
    <row r="42660" ht="25" customHeight="1"/>
    <row r="42661" ht="25" customHeight="1"/>
    <row r="42662" ht="25" customHeight="1"/>
    <row r="42663" ht="25" customHeight="1"/>
    <row r="42664" ht="25" customHeight="1"/>
    <row r="42665" ht="25" customHeight="1"/>
    <row r="42666" ht="25" customHeight="1"/>
    <row r="42667" ht="25" customHeight="1"/>
    <row r="42668" ht="25" customHeight="1"/>
    <row r="42669" ht="25" customHeight="1"/>
    <row r="42670" ht="25" customHeight="1"/>
    <row r="42671" ht="25" customHeight="1"/>
    <row r="42672" ht="25" customHeight="1"/>
    <row r="42673" ht="25" customHeight="1"/>
    <row r="42674" ht="25" customHeight="1"/>
    <row r="42675" ht="25" customHeight="1"/>
    <row r="42676" ht="25" customHeight="1"/>
    <row r="42677" ht="25" customHeight="1"/>
    <row r="42678" ht="25" customHeight="1"/>
    <row r="42679" ht="25" customHeight="1"/>
    <row r="42680" ht="25" customHeight="1"/>
    <row r="42681" ht="25" customHeight="1"/>
    <row r="42682" ht="25" customHeight="1"/>
    <row r="42683" ht="25" customHeight="1"/>
    <row r="42684" ht="25" customHeight="1"/>
    <row r="42685" ht="25" customHeight="1"/>
    <row r="42686" ht="25" customHeight="1"/>
    <row r="42687" ht="25" customHeight="1"/>
    <row r="42688" ht="25" customHeight="1"/>
    <row r="42689" ht="25" customHeight="1"/>
    <row r="42690" ht="25" customHeight="1"/>
    <row r="42691" ht="25" customHeight="1"/>
    <row r="42692" ht="25" customHeight="1"/>
    <row r="42693" ht="25" customHeight="1"/>
    <row r="42694" ht="25" customHeight="1"/>
    <row r="42695" ht="25" customHeight="1"/>
    <row r="42696" ht="25" customHeight="1"/>
    <row r="42697" ht="25" customHeight="1"/>
    <row r="42698" ht="25" customHeight="1"/>
    <row r="42699" ht="25" customHeight="1"/>
    <row r="42700" ht="25" customHeight="1"/>
    <row r="42701" ht="25" customHeight="1"/>
    <row r="42702" ht="25" customHeight="1"/>
    <row r="42703" ht="25" customHeight="1"/>
    <row r="42704" ht="25" customHeight="1"/>
    <row r="42705" ht="25" customHeight="1"/>
    <row r="42706" ht="25" customHeight="1"/>
    <row r="42707" ht="25" customHeight="1"/>
    <row r="42708" ht="25" customHeight="1"/>
    <row r="42709" ht="25" customHeight="1"/>
    <row r="42710" ht="25" customHeight="1"/>
    <row r="42711" ht="25" customHeight="1"/>
    <row r="42712" ht="25" customHeight="1"/>
    <row r="42713" ht="25" customHeight="1"/>
    <row r="42714" ht="25" customHeight="1"/>
    <row r="42715" ht="25" customHeight="1"/>
    <row r="42716" ht="25" customHeight="1"/>
    <row r="42717" ht="25" customHeight="1"/>
    <row r="42718" ht="25" customHeight="1"/>
    <row r="42719" ht="25" customHeight="1"/>
    <row r="42720" ht="25" customHeight="1"/>
    <row r="42721" ht="25" customHeight="1"/>
    <row r="42722" ht="25" customHeight="1"/>
    <row r="42723" ht="25" customHeight="1"/>
    <row r="42724" ht="25" customHeight="1"/>
    <row r="42725" ht="25" customHeight="1"/>
    <row r="42726" ht="25" customHeight="1"/>
    <row r="42727" ht="25" customHeight="1"/>
    <row r="42728" ht="25" customHeight="1"/>
    <row r="42729" ht="25" customHeight="1"/>
    <row r="42730" ht="25" customHeight="1"/>
    <row r="42731" ht="25" customHeight="1"/>
    <row r="42732" ht="25" customHeight="1"/>
    <row r="42733" ht="25" customHeight="1"/>
    <row r="42734" ht="25" customHeight="1"/>
    <row r="42735" ht="25" customHeight="1"/>
    <row r="42736" ht="25" customHeight="1"/>
    <row r="42737" ht="25" customHeight="1"/>
    <row r="42738" ht="25" customHeight="1"/>
    <row r="42739" ht="25" customHeight="1"/>
    <row r="42740" ht="25" customHeight="1"/>
    <row r="42741" ht="25" customHeight="1"/>
    <row r="42742" ht="25" customHeight="1"/>
    <row r="42743" ht="25" customHeight="1"/>
    <row r="42744" ht="25" customHeight="1"/>
    <row r="42745" ht="25" customHeight="1"/>
    <row r="42746" ht="25" customHeight="1"/>
    <row r="42747" ht="25" customHeight="1"/>
    <row r="42748" ht="25" customHeight="1"/>
    <row r="42749" ht="25" customHeight="1"/>
    <row r="42750" ht="25" customHeight="1"/>
    <row r="42751" ht="25" customHeight="1"/>
    <row r="42752" ht="25" customHeight="1"/>
    <row r="42753" ht="25" customHeight="1"/>
    <row r="42754" ht="25" customHeight="1"/>
    <row r="42755" ht="25" customHeight="1"/>
    <row r="42756" ht="25" customHeight="1"/>
    <row r="42757" ht="25" customHeight="1"/>
    <row r="42758" ht="25" customHeight="1"/>
    <row r="42759" ht="25" customHeight="1"/>
    <row r="42760" ht="25" customHeight="1"/>
    <row r="42761" ht="25" customHeight="1"/>
    <row r="42762" ht="25" customHeight="1"/>
    <row r="42763" ht="25" customHeight="1"/>
    <row r="42764" ht="25" customHeight="1"/>
    <row r="42765" ht="25" customHeight="1"/>
    <row r="42766" ht="25" customHeight="1"/>
    <row r="42767" ht="25" customHeight="1"/>
    <row r="42768" ht="25" customHeight="1"/>
    <row r="42769" ht="25" customHeight="1"/>
    <row r="42770" ht="25" customHeight="1"/>
    <row r="42771" ht="25" customHeight="1"/>
    <row r="42772" ht="25" customHeight="1"/>
    <row r="42773" ht="25" customHeight="1"/>
    <row r="42774" ht="25" customHeight="1"/>
    <row r="42775" ht="25" customHeight="1"/>
    <row r="42776" ht="25" customHeight="1"/>
    <row r="42777" ht="25" customHeight="1"/>
    <row r="42778" ht="25" customHeight="1"/>
    <row r="42779" ht="25" customHeight="1"/>
    <row r="42780" ht="25" customHeight="1"/>
    <row r="42781" ht="25" customHeight="1"/>
    <row r="42782" ht="25" customHeight="1"/>
    <row r="42783" ht="25" customHeight="1"/>
    <row r="42784" ht="25" customHeight="1"/>
    <row r="42785" ht="25" customHeight="1"/>
    <row r="42786" ht="25" customHeight="1"/>
    <row r="42787" ht="25" customHeight="1"/>
    <row r="42788" ht="25" customHeight="1"/>
    <row r="42789" ht="25" customHeight="1"/>
    <row r="42790" ht="25" customHeight="1"/>
    <row r="42791" ht="25" customHeight="1"/>
    <row r="42792" ht="25" customHeight="1"/>
    <row r="42793" ht="25" customHeight="1"/>
    <row r="42794" ht="25" customHeight="1"/>
    <row r="42795" ht="25" customHeight="1"/>
    <row r="42796" ht="25" customHeight="1"/>
    <row r="42797" ht="25" customHeight="1"/>
    <row r="42798" ht="25" customHeight="1"/>
    <row r="42799" ht="25" customHeight="1"/>
    <row r="42800" ht="25" customHeight="1"/>
    <row r="42801" ht="25" customHeight="1"/>
    <row r="42802" ht="25" customHeight="1"/>
    <row r="42803" ht="25" customHeight="1"/>
    <row r="42804" ht="25" customHeight="1"/>
    <row r="42805" ht="25" customHeight="1"/>
    <row r="42806" ht="25" customHeight="1"/>
    <row r="42807" ht="25" customHeight="1"/>
    <row r="42808" ht="25" customHeight="1"/>
    <row r="42809" ht="25" customHeight="1"/>
    <row r="42810" ht="25" customHeight="1"/>
    <row r="42811" ht="25" customHeight="1"/>
    <row r="42812" ht="25" customHeight="1"/>
    <row r="42813" ht="25" customHeight="1"/>
    <row r="42814" ht="25" customHeight="1"/>
    <row r="42815" ht="25" customHeight="1"/>
    <row r="42816" ht="25" customHeight="1"/>
    <row r="42817" ht="25" customHeight="1"/>
    <row r="42818" ht="25" customHeight="1"/>
    <row r="42819" ht="25" customHeight="1"/>
    <row r="42820" ht="25" customHeight="1"/>
    <row r="42821" ht="25" customHeight="1"/>
    <row r="42822" ht="25" customHeight="1"/>
    <row r="42823" ht="25" customHeight="1"/>
    <row r="42824" ht="25" customHeight="1"/>
    <row r="42825" ht="25" customHeight="1"/>
    <row r="42826" ht="25" customHeight="1"/>
    <row r="42827" ht="25" customHeight="1"/>
    <row r="42828" ht="25" customHeight="1"/>
    <row r="42829" ht="25" customHeight="1"/>
    <row r="42830" ht="25" customHeight="1"/>
    <row r="42831" ht="25" customHeight="1"/>
    <row r="42832" ht="25" customHeight="1"/>
    <row r="42833" ht="25" customHeight="1"/>
    <row r="42834" ht="25" customHeight="1"/>
    <row r="42835" ht="25" customHeight="1"/>
    <row r="42836" ht="25" customHeight="1"/>
    <row r="42837" ht="25" customHeight="1"/>
    <row r="42838" ht="25" customHeight="1"/>
    <row r="42839" ht="25" customHeight="1"/>
    <row r="42840" ht="25" customHeight="1"/>
    <row r="42841" ht="25" customHeight="1"/>
    <row r="42842" ht="25" customHeight="1"/>
    <row r="42843" ht="25" customHeight="1"/>
    <row r="42844" ht="25" customHeight="1"/>
    <row r="42845" ht="25" customHeight="1"/>
    <row r="42846" ht="25" customHeight="1"/>
    <row r="42847" ht="25" customHeight="1"/>
    <row r="42848" ht="25" customHeight="1"/>
    <row r="42849" ht="25" customHeight="1"/>
    <row r="42850" ht="25" customHeight="1"/>
    <row r="42851" ht="25" customHeight="1"/>
    <row r="42852" ht="25" customHeight="1"/>
    <row r="42853" ht="25" customHeight="1"/>
    <row r="42854" ht="25" customHeight="1"/>
    <row r="42855" ht="25" customHeight="1"/>
    <row r="42856" ht="25" customHeight="1"/>
    <row r="42857" ht="25" customHeight="1"/>
    <row r="42858" ht="25" customHeight="1"/>
    <row r="42859" ht="25" customHeight="1"/>
    <row r="42860" ht="25" customHeight="1"/>
    <row r="42861" ht="25" customHeight="1"/>
    <row r="42862" ht="25" customHeight="1"/>
    <row r="42863" ht="25" customHeight="1"/>
    <row r="42864" ht="25" customHeight="1"/>
    <row r="42865" ht="25" customHeight="1"/>
    <row r="42866" ht="25" customHeight="1"/>
    <row r="42867" ht="25" customHeight="1"/>
    <row r="42868" ht="25" customHeight="1"/>
    <row r="42869" ht="25" customHeight="1"/>
    <row r="42870" ht="25" customHeight="1"/>
    <row r="42871" ht="25" customHeight="1"/>
    <row r="42872" ht="25" customHeight="1"/>
    <row r="42873" ht="25" customHeight="1"/>
    <row r="42874" ht="25" customHeight="1"/>
    <row r="42875" ht="25" customHeight="1"/>
    <row r="42876" ht="25" customHeight="1"/>
    <row r="42877" ht="25" customHeight="1"/>
    <row r="42878" ht="25" customHeight="1"/>
    <row r="42879" ht="25" customHeight="1"/>
    <row r="42880" ht="25" customHeight="1"/>
    <row r="42881" ht="25" customHeight="1"/>
    <row r="42882" ht="25" customHeight="1"/>
    <row r="42883" ht="25" customHeight="1"/>
    <row r="42884" ht="25" customHeight="1"/>
    <row r="42885" ht="25" customHeight="1"/>
    <row r="42886" ht="25" customHeight="1"/>
    <row r="42887" ht="25" customHeight="1"/>
    <row r="42888" ht="25" customHeight="1"/>
    <row r="42889" ht="25" customHeight="1"/>
    <row r="42890" ht="25" customHeight="1"/>
    <row r="42891" ht="25" customHeight="1"/>
    <row r="42892" ht="25" customHeight="1"/>
    <row r="42893" ht="25" customHeight="1"/>
    <row r="42894" ht="25" customHeight="1"/>
    <row r="42895" ht="25" customHeight="1"/>
    <row r="42896" ht="25" customHeight="1"/>
    <row r="42897" ht="25" customHeight="1"/>
    <row r="42898" ht="25" customHeight="1"/>
    <row r="42899" ht="25" customHeight="1"/>
    <row r="42900" ht="25" customHeight="1"/>
    <row r="42901" ht="25" customHeight="1"/>
    <row r="42902" ht="25" customHeight="1"/>
    <row r="42903" ht="25" customHeight="1"/>
    <row r="42904" ht="25" customHeight="1"/>
    <row r="42905" ht="25" customHeight="1"/>
    <row r="42906" ht="25" customHeight="1"/>
    <row r="42907" ht="25" customHeight="1"/>
    <row r="42908" ht="25" customHeight="1"/>
    <row r="42909" ht="25" customHeight="1"/>
    <row r="42910" ht="25" customHeight="1"/>
    <row r="42911" ht="25" customHeight="1"/>
    <row r="42912" ht="25" customHeight="1"/>
    <row r="42913" ht="25" customHeight="1"/>
    <row r="42914" ht="25" customHeight="1"/>
    <row r="42915" ht="25" customHeight="1"/>
    <row r="42916" ht="25" customHeight="1"/>
    <row r="42917" ht="25" customHeight="1"/>
    <row r="42918" ht="25" customHeight="1"/>
    <row r="42919" ht="25" customHeight="1"/>
    <row r="42920" ht="25" customHeight="1"/>
    <row r="42921" ht="25" customHeight="1"/>
    <row r="42922" ht="25" customHeight="1"/>
    <row r="42923" ht="25" customHeight="1"/>
    <row r="42924" ht="25" customHeight="1"/>
    <row r="42925" ht="25" customHeight="1"/>
    <row r="42926" ht="25" customHeight="1"/>
    <row r="42927" ht="25" customHeight="1"/>
    <row r="42928" ht="25" customHeight="1"/>
    <row r="42929" ht="25" customHeight="1"/>
    <row r="42930" ht="25" customHeight="1"/>
    <row r="42931" ht="25" customHeight="1"/>
    <row r="42932" ht="25" customHeight="1"/>
    <row r="42933" ht="25" customHeight="1"/>
    <row r="42934" ht="25" customHeight="1"/>
    <row r="42935" ht="25" customHeight="1"/>
    <row r="42936" ht="25" customHeight="1"/>
    <row r="42937" ht="25" customHeight="1"/>
    <row r="42938" ht="25" customHeight="1"/>
    <row r="42939" ht="25" customHeight="1"/>
    <row r="42940" ht="25" customHeight="1"/>
    <row r="42941" ht="25" customHeight="1"/>
    <row r="42942" ht="25" customHeight="1"/>
    <row r="42943" ht="25" customHeight="1"/>
    <row r="42944" ht="25" customHeight="1"/>
    <row r="42945" ht="25" customHeight="1"/>
    <row r="42946" ht="25" customHeight="1"/>
    <row r="42947" ht="25" customHeight="1"/>
    <row r="42948" ht="25" customHeight="1"/>
    <row r="42949" ht="25" customHeight="1"/>
    <row r="42950" ht="25" customHeight="1"/>
    <row r="42951" ht="25" customHeight="1"/>
    <row r="42952" ht="25" customHeight="1"/>
    <row r="42953" ht="25" customHeight="1"/>
    <row r="42954" ht="25" customHeight="1"/>
    <row r="42955" ht="25" customHeight="1"/>
    <row r="42956" ht="25" customHeight="1"/>
    <row r="42957" ht="25" customHeight="1"/>
    <row r="42958" ht="25" customHeight="1"/>
    <row r="42959" ht="25" customHeight="1"/>
    <row r="42960" ht="25" customHeight="1"/>
    <row r="42961" ht="25" customHeight="1"/>
    <row r="42962" ht="25" customHeight="1"/>
    <row r="42963" ht="25" customHeight="1"/>
    <row r="42964" ht="25" customHeight="1"/>
    <row r="42965" ht="25" customHeight="1"/>
    <row r="42966" ht="25" customHeight="1"/>
    <row r="42967" ht="25" customHeight="1"/>
    <row r="42968" ht="25" customHeight="1"/>
    <row r="42969" ht="25" customHeight="1"/>
    <row r="42970" ht="25" customHeight="1"/>
    <row r="42971" ht="25" customHeight="1"/>
    <row r="42972" ht="25" customHeight="1"/>
    <row r="42973" ht="25" customHeight="1"/>
    <row r="42974" ht="25" customHeight="1"/>
    <row r="42975" ht="25" customHeight="1"/>
    <row r="42976" ht="25" customHeight="1"/>
    <row r="42977" ht="25" customHeight="1"/>
    <row r="42978" ht="25" customHeight="1"/>
    <row r="42979" ht="25" customHeight="1"/>
    <row r="42980" ht="25" customHeight="1"/>
    <row r="42981" ht="25" customHeight="1"/>
    <row r="42982" ht="25" customHeight="1"/>
    <row r="42983" ht="25" customHeight="1"/>
    <row r="42984" ht="25" customHeight="1"/>
    <row r="42985" ht="25" customHeight="1"/>
    <row r="42986" ht="25" customHeight="1"/>
    <row r="42987" ht="25" customHeight="1"/>
    <row r="42988" ht="25" customHeight="1"/>
    <row r="42989" ht="25" customHeight="1"/>
    <row r="42990" ht="25" customHeight="1"/>
    <row r="42991" ht="25" customHeight="1"/>
    <row r="42992" ht="25" customHeight="1"/>
    <row r="42993" ht="25" customHeight="1"/>
    <row r="42994" ht="25" customHeight="1"/>
    <row r="42995" ht="25" customHeight="1"/>
    <row r="42996" ht="25" customHeight="1"/>
    <row r="42997" ht="25" customHeight="1"/>
    <row r="42998" ht="25" customHeight="1"/>
    <row r="42999" ht="25" customHeight="1"/>
    <row r="43000" ht="25" customHeight="1"/>
    <row r="43001" ht="25" customHeight="1"/>
    <row r="43002" ht="25" customHeight="1"/>
    <row r="43003" ht="25" customHeight="1"/>
    <row r="43004" ht="25" customHeight="1"/>
    <row r="43005" ht="25" customHeight="1"/>
    <row r="43006" ht="25" customHeight="1"/>
    <row r="43007" ht="25" customHeight="1"/>
    <row r="43008" ht="25" customHeight="1"/>
    <row r="43009" ht="25" customHeight="1"/>
    <row r="43010" ht="25" customHeight="1"/>
    <row r="43011" ht="25" customHeight="1"/>
    <row r="43012" ht="25" customHeight="1"/>
    <row r="43013" ht="25" customHeight="1"/>
    <row r="43014" ht="25" customHeight="1"/>
    <row r="43015" ht="25" customHeight="1"/>
    <row r="43016" ht="25" customHeight="1"/>
    <row r="43017" ht="25" customHeight="1"/>
    <row r="43018" ht="25" customHeight="1"/>
    <row r="43019" ht="25" customHeight="1"/>
    <row r="43020" ht="25" customHeight="1"/>
    <row r="43021" ht="25" customHeight="1"/>
    <row r="43022" ht="25" customHeight="1"/>
    <row r="43023" ht="25" customHeight="1"/>
    <row r="43024" ht="25" customHeight="1"/>
    <row r="43025" ht="25" customHeight="1"/>
    <row r="43026" ht="25" customHeight="1"/>
    <row r="43027" ht="25" customHeight="1"/>
    <row r="43028" ht="25" customHeight="1"/>
    <row r="43029" ht="25" customHeight="1"/>
    <row r="43030" ht="25" customHeight="1"/>
    <row r="43031" ht="25" customHeight="1"/>
    <row r="43032" ht="25" customHeight="1"/>
    <row r="43033" ht="25" customHeight="1"/>
    <row r="43034" ht="25" customHeight="1"/>
    <row r="43035" ht="25" customHeight="1"/>
    <row r="43036" ht="25" customHeight="1"/>
    <row r="43037" ht="25" customHeight="1"/>
    <row r="43038" ht="25" customHeight="1"/>
    <row r="43039" ht="25" customHeight="1"/>
    <row r="43040" ht="25" customHeight="1"/>
    <row r="43041" ht="25" customHeight="1"/>
    <row r="43042" ht="25" customHeight="1"/>
    <row r="43043" ht="25" customHeight="1"/>
    <row r="43044" ht="25" customHeight="1"/>
    <row r="43045" ht="25" customHeight="1"/>
    <row r="43046" ht="25" customHeight="1"/>
    <row r="43047" ht="25" customHeight="1"/>
    <row r="43048" ht="25" customHeight="1"/>
    <row r="43049" ht="25" customHeight="1"/>
    <row r="43050" ht="25" customHeight="1"/>
    <row r="43051" ht="25" customHeight="1"/>
    <row r="43052" ht="25" customHeight="1"/>
    <row r="43053" ht="25" customHeight="1"/>
    <row r="43054" ht="25" customHeight="1"/>
    <row r="43055" ht="25" customHeight="1"/>
    <row r="43056" ht="25" customHeight="1"/>
    <row r="43057" ht="25" customHeight="1"/>
    <row r="43058" ht="25" customHeight="1"/>
    <row r="43059" ht="25" customHeight="1"/>
    <row r="43060" ht="25" customHeight="1"/>
    <row r="43061" ht="25" customHeight="1"/>
    <row r="43062" ht="25" customHeight="1"/>
    <row r="43063" ht="25" customHeight="1"/>
    <row r="43064" ht="25" customHeight="1"/>
    <row r="43065" ht="25" customHeight="1"/>
    <row r="43066" ht="25" customHeight="1"/>
    <row r="43067" ht="25" customHeight="1"/>
    <row r="43068" ht="25" customHeight="1"/>
    <row r="43069" ht="25" customHeight="1"/>
    <row r="43070" ht="25" customHeight="1"/>
    <row r="43071" ht="25" customHeight="1"/>
    <row r="43072" ht="25" customHeight="1"/>
    <row r="43073" ht="25" customHeight="1"/>
    <row r="43074" ht="25" customHeight="1"/>
    <row r="43075" ht="25" customHeight="1"/>
    <row r="43076" ht="25" customHeight="1"/>
    <row r="43077" ht="25" customHeight="1"/>
    <row r="43078" ht="25" customHeight="1"/>
    <row r="43079" ht="25" customHeight="1"/>
    <row r="43080" ht="25" customHeight="1"/>
    <row r="43081" ht="25" customHeight="1"/>
    <row r="43082" ht="25" customHeight="1"/>
    <row r="43083" ht="25" customHeight="1"/>
    <row r="43084" ht="25" customHeight="1"/>
    <row r="43085" ht="25" customHeight="1"/>
    <row r="43086" ht="25" customHeight="1"/>
    <row r="43087" ht="25" customHeight="1"/>
    <row r="43088" ht="25" customHeight="1"/>
    <row r="43089" ht="25" customHeight="1"/>
    <row r="43090" ht="25" customHeight="1"/>
    <row r="43091" ht="25" customHeight="1"/>
    <row r="43092" ht="25" customHeight="1"/>
    <row r="43093" ht="25" customHeight="1"/>
    <row r="43094" ht="25" customHeight="1"/>
    <row r="43095" ht="25" customHeight="1"/>
    <row r="43096" ht="25" customHeight="1"/>
    <row r="43097" ht="25" customHeight="1"/>
    <row r="43098" ht="25" customHeight="1"/>
    <row r="43099" ht="25" customHeight="1"/>
    <row r="43100" ht="25" customHeight="1"/>
    <row r="43101" ht="25" customHeight="1"/>
    <row r="43102" ht="25" customHeight="1"/>
    <row r="43103" ht="25" customHeight="1"/>
    <row r="43104" ht="25" customHeight="1"/>
    <row r="43105" ht="25" customHeight="1"/>
    <row r="43106" ht="25" customHeight="1"/>
    <row r="43107" ht="25" customHeight="1"/>
    <row r="43108" ht="25" customHeight="1"/>
    <row r="43109" ht="25" customHeight="1"/>
    <row r="43110" ht="25" customHeight="1"/>
    <row r="43111" ht="25" customHeight="1"/>
    <row r="43112" ht="25" customHeight="1"/>
    <row r="43113" ht="25" customHeight="1"/>
    <row r="43114" ht="25" customHeight="1"/>
    <row r="43115" ht="25" customHeight="1"/>
    <row r="43116" ht="25" customHeight="1"/>
    <row r="43117" ht="25" customHeight="1"/>
    <row r="43118" ht="25" customHeight="1"/>
    <row r="43119" ht="25" customHeight="1"/>
    <row r="43120" ht="25" customHeight="1"/>
    <row r="43121" ht="25" customHeight="1"/>
    <row r="43122" ht="25" customHeight="1"/>
    <row r="43123" ht="25" customHeight="1"/>
    <row r="43124" ht="25" customHeight="1"/>
    <row r="43125" ht="25" customHeight="1"/>
    <row r="43126" ht="25" customHeight="1"/>
    <row r="43127" ht="25" customHeight="1"/>
    <row r="43128" ht="25" customHeight="1"/>
    <row r="43129" ht="25" customHeight="1"/>
    <row r="43130" ht="25" customHeight="1"/>
    <row r="43131" ht="25" customHeight="1"/>
    <row r="43132" ht="25" customHeight="1"/>
    <row r="43133" ht="25" customHeight="1"/>
    <row r="43134" ht="25" customHeight="1"/>
    <row r="43135" ht="25" customHeight="1"/>
    <row r="43136" ht="25" customHeight="1"/>
    <row r="43137" ht="25" customHeight="1"/>
    <row r="43138" ht="25" customHeight="1"/>
    <row r="43139" ht="25" customHeight="1"/>
    <row r="43140" ht="25" customHeight="1"/>
    <row r="43141" ht="25" customHeight="1"/>
    <row r="43142" ht="25" customHeight="1"/>
    <row r="43143" ht="25" customHeight="1"/>
    <row r="43144" ht="25" customHeight="1"/>
    <row r="43145" ht="25" customHeight="1"/>
    <row r="43146" ht="25" customHeight="1"/>
    <row r="43147" ht="25" customHeight="1"/>
    <row r="43148" ht="25" customHeight="1"/>
    <row r="43149" ht="25" customHeight="1"/>
    <row r="43150" ht="25" customHeight="1"/>
    <row r="43151" ht="25" customHeight="1"/>
    <row r="43152" ht="25" customHeight="1"/>
    <row r="43153" ht="25" customHeight="1"/>
    <row r="43154" ht="25" customHeight="1"/>
    <row r="43155" ht="25" customHeight="1"/>
    <row r="43156" ht="25" customHeight="1"/>
    <row r="43157" ht="25" customHeight="1"/>
    <row r="43158" ht="25" customHeight="1"/>
    <row r="43159" ht="25" customHeight="1"/>
    <row r="43160" ht="25" customHeight="1"/>
    <row r="43161" ht="25" customHeight="1"/>
    <row r="43162" ht="25" customHeight="1"/>
    <row r="43163" ht="25" customHeight="1"/>
    <row r="43164" ht="25" customHeight="1"/>
    <row r="43165" ht="25" customHeight="1"/>
    <row r="43166" ht="25" customHeight="1"/>
    <row r="43167" ht="25" customHeight="1"/>
    <row r="43168" ht="25" customHeight="1"/>
    <row r="43169" ht="25" customHeight="1"/>
    <row r="43170" ht="25" customHeight="1"/>
    <row r="43171" ht="25" customHeight="1"/>
    <row r="43172" ht="25" customHeight="1"/>
    <row r="43173" ht="25" customHeight="1"/>
    <row r="43174" ht="25" customHeight="1"/>
    <row r="43175" ht="25" customHeight="1"/>
    <row r="43176" ht="25" customHeight="1"/>
    <row r="43177" ht="25" customHeight="1"/>
    <row r="43178" ht="25" customHeight="1"/>
    <row r="43179" ht="25" customHeight="1"/>
    <row r="43180" ht="25" customHeight="1"/>
    <row r="43181" ht="25" customHeight="1"/>
    <row r="43182" ht="25" customHeight="1"/>
    <row r="43183" ht="25" customHeight="1"/>
    <row r="43184" ht="25" customHeight="1"/>
    <row r="43185" ht="25" customHeight="1"/>
    <row r="43186" ht="25" customHeight="1"/>
    <row r="43187" ht="25" customHeight="1"/>
    <row r="43188" ht="25" customHeight="1"/>
    <row r="43189" ht="25" customHeight="1"/>
    <row r="43190" ht="25" customHeight="1"/>
    <row r="43191" ht="25" customHeight="1"/>
    <row r="43192" ht="25" customHeight="1"/>
    <row r="43193" ht="25" customHeight="1"/>
    <row r="43194" ht="25" customHeight="1"/>
    <row r="43195" ht="25" customHeight="1"/>
    <row r="43196" ht="25" customHeight="1"/>
    <row r="43197" ht="25" customHeight="1"/>
    <row r="43198" ht="25" customHeight="1"/>
    <row r="43199" ht="25" customHeight="1"/>
    <row r="43200" ht="25" customHeight="1"/>
    <row r="43201" ht="25" customHeight="1"/>
    <row r="43202" ht="25" customHeight="1"/>
    <row r="43203" ht="25" customHeight="1"/>
    <row r="43204" ht="25" customHeight="1"/>
    <row r="43205" ht="25" customHeight="1"/>
    <row r="43206" ht="25" customHeight="1"/>
    <row r="43207" ht="25" customHeight="1"/>
    <row r="43208" ht="25" customHeight="1"/>
    <row r="43209" ht="25" customHeight="1"/>
    <row r="43210" ht="25" customHeight="1"/>
    <row r="43211" ht="25" customHeight="1"/>
    <row r="43212" ht="25" customHeight="1"/>
    <row r="43213" ht="25" customHeight="1"/>
    <row r="43214" ht="25" customHeight="1"/>
    <row r="43215" ht="25" customHeight="1"/>
    <row r="43216" ht="25" customHeight="1"/>
    <row r="43217" ht="25" customHeight="1"/>
    <row r="43218" ht="25" customHeight="1"/>
    <row r="43219" ht="25" customHeight="1"/>
    <row r="43220" ht="25" customHeight="1"/>
    <row r="43221" ht="25" customHeight="1"/>
    <row r="43222" ht="25" customHeight="1"/>
    <row r="43223" ht="25" customHeight="1"/>
    <row r="43224" ht="25" customHeight="1"/>
    <row r="43225" ht="25" customHeight="1"/>
    <row r="43226" ht="25" customHeight="1"/>
    <row r="43227" ht="25" customHeight="1"/>
    <row r="43228" ht="25" customHeight="1"/>
    <row r="43229" ht="25" customHeight="1"/>
    <row r="43230" ht="25" customHeight="1"/>
    <row r="43231" ht="25" customHeight="1"/>
    <row r="43232" ht="25" customHeight="1"/>
    <row r="43233" ht="25" customHeight="1"/>
    <row r="43234" ht="25" customHeight="1"/>
    <row r="43235" ht="25" customHeight="1"/>
    <row r="43236" ht="25" customHeight="1"/>
    <row r="43237" ht="25" customHeight="1"/>
    <row r="43238" ht="25" customHeight="1"/>
    <row r="43239" ht="25" customHeight="1"/>
    <row r="43240" ht="25" customHeight="1"/>
    <row r="43241" ht="25" customHeight="1"/>
    <row r="43242" ht="25" customHeight="1"/>
    <row r="43243" ht="25" customHeight="1"/>
    <row r="43244" ht="25" customHeight="1"/>
    <row r="43245" ht="25" customHeight="1"/>
    <row r="43246" ht="25" customHeight="1"/>
    <row r="43247" ht="25" customHeight="1"/>
    <row r="43248" ht="25" customHeight="1"/>
    <row r="43249" ht="25" customHeight="1"/>
    <row r="43250" ht="25" customHeight="1"/>
    <row r="43251" ht="25" customHeight="1"/>
    <row r="43252" ht="25" customHeight="1"/>
    <row r="43253" ht="25" customHeight="1"/>
    <row r="43254" ht="25" customHeight="1"/>
    <row r="43255" ht="25" customHeight="1"/>
    <row r="43256" ht="25" customHeight="1"/>
    <row r="43257" ht="25" customHeight="1"/>
    <row r="43258" ht="25" customHeight="1"/>
    <row r="43259" ht="25" customHeight="1"/>
    <row r="43260" ht="25" customHeight="1"/>
    <row r="43261" ht="25" customHeight="1"/>
    <row r="43262" ht="25" customHeight="1"/>
    <row r="43263" ht="25" customHeight="1"/>
    <row r="43264" ht="25" customHeight="1"/>
    <row r="43265" ht="25" customHeight="1"/>
    <row r="43266" ht="25" customHeight="1"/>
    <row r="43267" ht="25" customHeight="1"/>
    <row r="43268" ht="25" customHeight="1"/>
    <row r="43269" ht="25" customHeight="1"/>
    <row r="43270" ht="25" customHeight="1"/>
    <row r="43271" ht="25" customHeight="1"/>
    <row r="43272" ht="25" customHeight="1"/>
    <row r="43273" ht="25" customHeight="1"/>
    <row r="43274" ht="25" customHeight="1"/>
    <row r="43275" ht="25" customHeight="1"/>
    <row r="43276" ht="25" customHeight="1"/>
    <row r="43277" ht="25" customHeight="1"/>
    <row r="43278" ht="25" customHeight="1"/>
    <row r="43279" ht="25" customHeight="1"/>
    <row r="43280" ht="25" customHeight="1"/>
    <row r="43281" ht="25" customHeight="1"/>
    <row r="43282" ht="25" customHeight="1"/>
    <row r="43283" ht="25" customHeight="1"/>
    <row r="43284" ht="25" customHeight="1"/>
    <row r="43285" ht="25" customHeight="1"/>
    <row r="43286" ht="25" customHeight="1"/>
    <row r="43287" ht="25" customHeight="1"/>
    <row r="43288" ht="25" customHeight="1"/>
    <row r="43289" ht="25" customHeight="1"/>
    <row r="43290" ht="25" customHeight="1"/>
    <row r="43291" ht="25" customHeight="1"/>
    <row r="43292" ht="25" customHeight="1"/>
    <row r="43293" ht="25" customHeight="1"/>
    <row r="43294" ht="25" customHeight="1"/>
    <row r="43295" ht="25" customHeight="1"/>
    <row r="43296" ht="25" customHeight="1"/>
    <row r="43297" ht="25" customHeight="1"/>
    <row r="43298" ht="25" customHeight="1"/>
    <row r="43299" ht="25" customHeight="1"/>
    <row r="43300" ht="25" customHeight="1"/>
    <row r="43301" ht="25" customHeight="1"/>
    <row r="43302" ht="25" customHeight="1"/>
    <row r="43303" ht="25" customHeight="1"/>
    <row r="43304" ht="25" customHeight="1"/>
    <row r="43305" ht="25" customHeight="1"/>
    <row r="43306" ht="25" customHeight="1"/>
    <row r="43307" ht="25" customHeight="1"/>
    <row r="43308" ht="25" customHeight="1"/>
    <row r="43309" ht="25" customHeight="1"/>
    <row r="43310" ht="25" customHeight="1"/>
    <row r="43311" ht="25" customHeight="1"/>
    <row r="43312" ht="25" customHeight="1"/>
    <row r="43313" ht="25" customHeight="1"/>
    <row r="43314" ht="25" customHeight="1"/>
    <row r="43315" ht="25" customHeight="1"/>
    <row r="43316" ht="25" customHeight="1"/>
    <row r="43317" ht="25" customHeight="1"/>
    <row r="43318" ht="25" customHeight="1"/>
    <row r="43319" ht="25" customHeight="1"/>
    <row r="43320" ht="25" customHeight="1"/>
    <row r="43321" ht="25" customHeight="1"/>
    <row r="43322" ht="25" customHeight="1"/>
    <row r="43323" ht="25" customHeight="1"/>
    <row r="43324" ht="25" customHeight="1"/>
    <row r="43325" ht="25" customHeight="1"/>
    <row r="43326" ht="25" customHeight="1"/>
    <row r="43327" ht="25" customHeight="1"/>
    <row r="43328" ht="25" customHeight="1"/>
    <row r="43329" ht="25" customHeight="1"/>
    <row r="43330" ht="25" customHeight="1"/>
    <row r="43331" ht="25" customHeight="1"/>
    <row r="43332" ht="25" customHeight="1"/>
    <row r="43333" ht="25" customHeight="1"/>
    <row r="43334" ht="25" customHeight="1"/>
    <row r="43335" ht="25" customHeight="1"/>
    <row r="43336" ht="25" customHeight="1"/>
    <row r="43337" ht="25" customHeight="1"/>
    <row r="43338" ht="25" customHeight="1"/>
    <row r="43339" ht="25" customHeight="1"/>
    <row r="43340" ht="25" customHeight="1"/>
    <row r="43341" ht="25" customHeight="1"/>
    <row r="43342" ht="25" customHeight="1"/>
    <row r="43343" ht="25" customHeight="1"/>
    <row r="43344" ht="25" customHeight="1"/>
    <row r="43345" ht="25" customHeight="1"/>
    <row r="43346" ht="25" customHeight="1"/>
    <row r="43347" ht="25" customHeight="1"/>
    <row r="43348" ht="25" customHeight="1"/>
    <row r="43349" ht="25" customHeight="1"/>
    <row r="43350" ht="25" customHeight="1"/>
    <row r="43351" ht="25" customHeight="1"/>
    <row r="43352" ht="25" customHeight="1"/>
    <row r="43353" ht="25" customHeight="1"/>
    <row r="43354" ht="25" customHeight="1"/>
    <row r="43355" ht="25" customHeight="1"/>
    <row r="43356" ht="25" customHeight="1"/>
    <row r="43357" ht="25" customHeight="1"/>
    <row r="43358" ht="25" customHeight="1"/>
    <row r="43359" ht="25" customHeight="1"/>
    <row r="43360" ht="25" customHeight="1"/>
    <row r="43361" ht="25" customHeight="1"/>
    <row r="43362" ht="25" customHeight="1"/>
    <row r="43363" ht="25" customHeight="1"/>
    <row r="43364" ht="25" customHeight="1"/>
    <row r="43365" ht="25" customHeight="1"/>
    <row r="43366" ht="25" customHeight="1"/>
    <row r="43367" ht="25" customHeight="1"/>
    <row r="43368" ht="25" customHeight="1"/>
    <row r="43369" ht="25" customHeight="1"/>
    <row r="43370" ht="25" customHeight="1"/>
    <row r="43371" ht="25" customHeight="1"/>
    <row r="43372" ht="25" customHeight="1"/>
    <row r="43373" ht="25" customHeight="1"/>
    <row r="43374" ht="25" customHeight="1"/>
    <row r="43375" ht="25" customHeight="1"/>
    <row r="43376" ht="25" customHeight="1"/>
    <row r="43377" ht="25" customHeight="1"/>
    <row r="43378" ht="25" customHeight="1"/>
    <row r="43379" ht="25" customHeight="1"/>
    <row r="43380" ht="25" customHeight="1"/>
    <row r="43381" ht="25" customHeight="1"/>
    <row r="43382" ht="25" customHeight="1"/>
    <row r="43383" ht="25" customHeight="1"/>
    <row r="43384" ht="25" customHeight="1"/>
    <row r="43385" ht="25" customHeight="1"/>
    <row r="43386" ht="25" customHeight="1"/>
    <row r="43387" ht="25" customHeight="1"/>
    <row r="43388" ht="25" customHeight="1"/>
    <row r="43389" ht="25" customHeight="1"/>
    <row r="43390" ht="25" customHeight="1"/>
    <row r="43391" ht="25" customHeight="1"/>
    <row r="43392" ht="25" customHeight="1"/>
    <row r="43393" ht="25" customHeight="1"/>
    <row r="43394" ht="25" customHeight="1"/>
    <row r="43395" ht="25" customHeight="1"/>
    <row r="43396" ht="25" customHeight="1"/>
    <row r="43397" ht="25" customHeight="1"/>
    <row r="43398" ht="25" customHeight="1"/>
    <row r="43399" ht="25" customHeight="1"/>
    <row r="43400" ht="25" customHeight="1"/>
    <row r="43401" ht="25" customHeight="1"/>
    <row r="43402" ht="25" customHeight="1"/>
    <row r="43403" ht="25" customHeight="1"/>
    <row r="43404" ht="25" customHeight="1"/>
    <row r="43405" ht="25" customHeight="1"/>
    <row r="43406" ht="25" customHeight="1"/>
    <row r="43407" ht="25" customHeight="1"/>
    <row r="43408" ht="25" customHeight="1"/>
    <row r="43409" ht="25" customHeight="1"/>
    <row r="43410" ht="25" customHeight="1"/>
    <row r="43411" ht="25" customHeight="1"/>
    <row r="43412" ht="25" customHeight="1"/>
    <row r="43413" ht="25" customHeight="1"/>
    <row r="43414" ht="25" customHeight="1"/>
    <row r="43415" ht="25" customHeight="1"/>
    <row r="43416" ht="25" customHeight="1"/>
    <row r="43417" ht="25" customHeight="1"/>
    <row r="43418" ht="25" customHeight="1"/>
    <row r="43419" ht="25" customHeight="1"/>
    <row r="43420" ht="25" customHeight="1"/>
    <row r="43421" ht="25" customHeight="1"/>
    <row r="43422" ht="25" customHeight="1"/>
    <row r="43423" ht="25" customHeight="1"/>
    <row r="43424" ht="25" customHeight="1"/>
    <row r="43425" ht="25" customHeight="1"/>
    <row r="43426" ht="25" customHeight="1"/>
    <row r="43427" ht="25" customHeight="1"/>
    <row r="43428" ht="25" customHeight="1"/>
    <row r="43429" ht="25" customHeight="1"/>
    <row r="43430" ht="25" customHeight="1"/>
    <row r="43431" ht="25" customHeight="1"/>
    <row r="43432" ht="25" customHeight="1"/>
    <row r="43433" ht="25" customHeight="1"/>
    <row r="43434" ht="25" customHeight="1"/>
    <row r="43435" ht="25" customHeight="1"/>
    <row r="43436" ht="25" customHeight="1"/>
    <row r="43437" ht="25" customHeight="1"/>
    <row r="43438" ht="25" customHeight="1"/>
    <row r="43439" ht="25" customHeight="1"/>
    <row r="43440" ht="25" customHeight="1"/>
    <row r="43441" ht="25" customHeight="1"/>
    <row r="43442" ht="25" customHeight="1"/>
    <row r="43443" ht="25" customHeight="1"/>
    <row r="43444" ht="25" customHeight="1"/>
    <row r="43445" ht="25" customHeight="1"/>
    <row r="43446" ht="25" customHeight="1"/>
    <row r="43447" ht="25" customHeight="1"/>
    <row r="43448" ht="25" customHeight="1"/>
    <row r="43449" ht="25" customHeight="1"/>
    <row r="43450" ht="25" customHeight="1"/>
    <row r="43451" ht="25" customHeight="1"/>
    <row r="43452" ht="25" customHeight="1"/>
    <row r="43453" ht="25" customHeight="1"/>
    <row r="43454" ht="25" customHeight="1"/>
    <row r="43455" ht="25" customHeight="1"/>
    <row r="43456" ht="25" customHeight="1"/>
    <row r="43457" ht="25" customHeight="1"/>
    <row r="43458" ht="25" customHeight="1"/>
    <row r="43459" ht="25" customHeight="1"/>
    <row r="43460" ht="25" customHeight="1"/>
    <row r="43461" ht="25" customHeight="1"/>
    <row r="43462" ht="25" customHeight="1"/>
    <row r="43463" ht="25" customHeight="1"/>
    <row r="43464" ht="25" customHeight="1"/>
    <row r="43465" ht="25" customHeight="1"/>
    <row r="43466" ht="25" customHeight="1"/>
    <row r="43467" ht="25" customHeight="1"/>
    <row r="43468" ht="25" customHeight="1"/>
    <row r="43469" ht="25" customHeight="1"/>
    <row r="43470" ht="25" customHeight="1"/>
    <row r="43471" ht="25" customHeight="1"/>
    <row r="43472" ht="25" customHeight="1"/>
    <row r="43473" ht="25" customHeight="1"/>
    <row r="43474" ht="25" customHeight="1"/>
    <row r="43475" ht="25" customHeight="1"/>
    <row r="43476" ht="25" customHeight="1"/>
    <row r="43477" ht="25" customHeight="1"/>
    <row r="43478" ht="25" customHeight="1"/>
    <row r="43479" ht="25" customHeight="1"/>
    <row r="43480" ht="25" customHeight="1"/>
    <row r="43481" ht="25" customHeight="1"/>
    <row r="43482" ht="25" customHeight="1"/>
    <row r="43483" ht="25" customHeight="1"/>
    <row r="43484" ht="25" customHeight="1"/>
    <row r="43485" ht="25" customHeight="1"/>
    <row r="43486" ht="25" customHeight="1"/>
    <row r="43487" ht="25" customHeight="1"/>
    <row r="43488" ht="25" customHeight="1"/>
    <row r="43489" ht="25" customHeight="1"/>
    <row r="43490" ht="25" customHeight="1"/>
    <row r="43491" ht="25" customHeight="1"/>
    <row r="43492" ht="25" customHeight="1"/>
  </sheetData>
  <dataConsolidate/>
  <mergeCells count="785">
    <mergeCell ref="O534:R534"/>
    <mergeCell ref="N535:N536"/>
    <mergeCell ref="Q535:R535"/>
    <mergeCell ref="Q536:R536"/>
    <mergeCell ref="U528:U530"/>
    <mergeCell ref="B528:B537"/>
    <mergeCell ref="C528:K528"/>
    <mergeCell ref="N528:N530"/>
    <mergeCell ref="O528:R529"/>
    <mergeCell ref="S528:T530"/>
    <mergeCell ref="C529:E529"/>
    <mergeCell ref="G529:H529"/>
    <mergeCell ref="I529:K529"/>
    <mergeCell ref="C530:D530"/>
    <mergeCell ref="O530:Q530"/>
    <mergeCell ref="N531:N533"/>
    <mergeCell ref="S531:U532"/>
    <mergeCell ref="C537:E537"/>
    <mergeCell ref="H537:J537"/>
    <mergeCell ref="B527:U527"/>
    <mergeCell ref="T522:U522"/>
    <mergeCell ref="T523:U523"/>
    <mergeCell ref="T519:U519"/>
    <mergeCell ref="T520:U520"/>
    <mergeCell ref="T521:U521"/>
    <mergeCell ref="T516:U516"/>
    <mergeCell ref="T517:U517"/>
    <mergeCell ref="T518:U518"/>
    <mergeCell ref="T514:U514"/>
    <mergeCell ref="T515:U515"/>
    <mergeCell ref="T512:U512"/>
    <mergeCell ref="R511:R512"/>
    <mergeCell ref="S511:S512"/>
    <mergeCell ref="T511:U511"/>
    <mergeCell ref="K511:K512"/>
    <mergeCell ref="M511:M512"/>
    <mergeCell ref="N511:N512"/>
    <mergeCell ref="O511:O512"/>
    <mergeCell ref="P511:Q511"/>
    <mergeCell ref="U498:U500"/>
    <mergeCell ref="B498:B507"/>
    <mergeCell ref="C498:K498"/>
    <mergeCell ref="N498:N500"/>
    <mergeCell ref="O498:R499"/>
    <mergeCell ref="S498:T500"/>
    <mergeCell ref="C499:E499"/>
    <mergeCell ref="G499:H499"/>
    <mergeCell ref="I499:K499"/>
    <mergeCell ref="C500:D500"/>
    <mergeCell ref="O500:Q500"/>
    <mergeCell ref="N501:N503"/>
    <mergeCell ref="S501:U502"/>
    <mergeCell ref="C507:E507"/>
    <mergeCell ref="H507:J507"/>
    <mergeCell ref="B510:D510"/>
    <mergeCell ref="B511:B512"/>
    <mergeCell ref="H511:H512"/>
    <mergeCell ref="I511:I512"/>
    <mergeCell ref="J511:J512"/>
    <mergeCell ref="O504:R504"/>
    <mergeCell ref="N505:N506"/>
    <mergeCell ref="Q505:R505"/>
    <mergeCell ref="Q506:R506"/>
    <mergeCell ref="B497:U497"/>
    <mergeCell ref="T492:U492"/>
    <mergeCell ref="T493:U493"/>
    <mergeCell ref="T489:U489"/>
    <mergeCell ref="T490:U490"/>
    <mergeCell ref="T491:U491"/>
    <mergeCell ref="T486:U486"/>
    <mergeCell ref="T487:U487"/>
    <mergeCell ref="T488:U488"/>
    <mergeCell ref="B480:D480"/>
    <mergeCell ref="B481:B482"/>
    <mergeCell ref="H481:H482"/>
    <mergeCell ref="I481:I482"/>
    <mergeCell ref="J481:J482"/>
    <mergeCell ref="T484:U484"/>
    <mergeCell ref="T485:U485"/>
    <mergeCell ref="T482:U482"/>
    <mergeCell ref="R481:R482"/>
    <mergeCell ref="S481:S482"/>
    <mergeCell ref="T481:U481"/>
    <mergeCell ref="K481:K482"/>
    <mergeCell ref="M481:M482"/>
    <mergeCell ref="N481:N482"/>
    <mergeCell ref="O481:O482"/>
    <mergeCell ref="P481:Q481"/>
    <mergeCell ref="O473:R473"/>
    <mergeCell ref="N474:N475"/>
    <mergeCell ref="Q474:R474"/>
    <mergeCell ref="Q475:R475"/>
    <mergeCell ref="U467:U469"/>
    <mergeCell ref="B467:B476"/>
    <mergeCell ref="C467:K467"/>
    <mergeCell ref="N467:N469"/>
    <mergeCell ref="O467:R468"/>
    <mergeCell ref="S467:T469"/>
    <mergeCell ref="C468:E468"/>
    <mergeCell ref="G468:H468"/>
    <mergeCell ref="I468:K468"/>
    <mergeCell ref="C469:D469"/>
    <mergeCell ref="O469:Q469"/>
    <mergeCell ref="N470:N472"/>
    <mergeCell ref="S470:U471"/>
    <mergeCell ref="C476:E476"/>
    <mergeCell ref="H476:J476"/>
    <mergeCell ref="B466:U466"/>
    <mergeCell ref="T461:U461"/>
    <mergeCell ref="T462:U462"/>
    <mergeCell ref="T458:U458"/>
    <mergeCell ref="T459:U459"/>
    <mergeCell ref="T460:U460"/>
    <mergeCell ref="T455:U455"/>
    <mergeCell ref="T456:U456"/>
    <mergeCell ref="T457:U457"/>
    <mergeCell ref="T453:U453"/>
    <mergeCell ref="T454:U454"/>
    <mergeCell ref="T451:U451"/>
    <mergeCell ref="R450:R451"/>
    <mergeCell ref="S450:S451"/>
    <mergeCell ref="T450:U450"/>
    <mergeCell ref="K450:K451"/>
    <mergeCell ref="M450:M451"/>
    <mergeCell ref="N450:N451"/>
    <mergeCell ref="O450:O451"/>
    <mergeCell ref="P450:Q450"/>
    <mergeCell ref="U437:U439"/>
    <mergeCell ref="B437:B446"/>
    <mergeCell ref="C437:K437"/>
    <mergeCell ref="N437:N439"/>
    <mergeCell ref="O437:R438"/>
    <mergeCell ref="S437:T439"/>
    <mergeCell ref="C438:E438"/>
    <mergeCell ref="G438:H438"/>
    <mergeCell ref="I438:K438"/>
    <mergeCell ref="C439:D439"/>
    <mergeCell ref="O439:Q439"/>
    <mergeCell ref="N440:N442"/>
    <mergeCell ref="S440:U441"/>
    <mergeCell ref="C446:E446"/>
    <mergeCell ref="H446:J446"/>
    <mergeCell ref="B449:D449"/>
    <mergeCell ref="B450:B451"/>
    <mergeCell ref="H450:H451"/>
    <mergeCell ref="I450:I451"/>
    <mergeCell ref="J450:J451"/>
    <mergeCell ref="O443:R443"/>
    <mergeCell ref="N444:N445"/>
    <mergeCell ref="Q444:R444"/>
    <mergeCell ref="Q445:R445"/>
    <mergeCell ref="B436:U436"/>
    <mergeCell ref="T431:U431"/>
    <mergeCell ref="T432:U432"/>
    <mergeCell ref="T428:U428"/>
    <mergeCell ref="T429:U429"/>
    <mergeCell ref="T430:U430"/>
    <mergeCell ref="T425:U425"/>
    <mergeCell ref="T426:U426"/>
    <mergeCell ref="T427:U427"/>
    <mergeCell ref="T423:U423"/>
    <mergeCell ref="T424:U424"/>
    <mergeCell ref="T421:U421"/>
    <mergeCell ref="R420:R421"/>
    <mergeCell ref="S420:S421"/>
    <mergeCell ref="T420:U420"/>
    <mergeCell ref="K420:K421"/>
    <mergeCell ref="M420:M421"/>
    <mergeCell ref="N420:N421"/>
    <mergeCell ref="O420:O421"/>
    <mergeCell ref="P420:Q420"/>
    <mergeCell ref="U407:U409"/>
    <mergeCell ref="B407:B416"/>
    <mergeCell ref="C407:K407"/>
    <mergeCell ref="N407:N409"/>
    <mergeCell ref="O407:R408"/>
    <mergeCell ref="S407:T409"/>
    <mergeCell ref="C408:E408"/>
    <mergeCell ref="G408:H408"/>
    <mergeCell ref="I408:K408"/>
    <mergeCell ref="C409:D409"/>
    <mergeCell ref="O409:Q409"/>
    <mergeCell ref="N410:N412"/>
    <mergeCell ref="S410:U411"/>
    <mergeCell ref="C416:E416"/>
    <mergeCell ref="H416:J416"/>
    <mergeCell ref="B419:D419"/>
    <mergeCell ref="B420:B421"/>
    <mergeCell ref="H420:H421"/>
    <mergeCell ref="I420:I421"/>
    <mergeCell ref="J420:J421"/>
    <mergeCell ref="O413:R413"/>
    <mergeCell ref="N414:N415"/>
    <mergeCell ref="Q414:R414"/>
    <mergeCell ref="Q415:R415"/>
    <mergeCell ref="B406:U406"/>
    <mergeCell ref="T401:U401"/>
    <mergeCell ref="T402:U402"/>
    <mergeCell ref="T398:U398"/>
    <mergeCell ref="T399:U399"/>
    <mergeCell ref="T400:U400"/>
    <mergeCell ref="T395:U395"/>
    <mergeCell ref="T396:U396"/>
    <mergeCell ref="T397:U397"/>
    <mergeCell ref="B389:D389"/>
    <mergeCell ref="B390:B391"/>
    <mergeCell ref="H390:H391"/>
    <mergeCell ref="I390:I391"/>
    <mergeCell ref="J390:J391"/>
    <mergeCell ref="T393:U393"/>
    <mergeCell ref="T394:U394"/>
    <mergeCell ref="T391:U391"/>
    <mergeCell ref="R390:R391"/>
    <mergeCell ref="S390:S391"/>
    <mergeCell ref="T390:U390"/>
    <mergeCell ref="K390:K391"/>
    <mergeCell ref="M390:M391"/>
    <mergeCell ref="N390:N391"/>
    <mergeCell ref="O390:O391"/>
    <mergeCell ref="P390:Q390"/>
    <mergeCell ref="O382:R382"/>
    <mergeCell ref="N383:N384"/>
    <mergeCell ref="Q383:R383"/>
    <mergeCell ref="Q384:R384"/>
    <mergeCell ref="U376:U378"/>
    <mergeCell ref="B376:B385"/>
    <mergeCell ref="C376:K376"/>
    <mergeCell ref="N376:N378"/>
    <mergeCell ref="O376:R377"/>
    <mergeCell ref="S376:T378"/>
    <mergeCell ref="C377:E377"/>
    <mergeCell ref="G377:H377"/>
    <mergeCell ref="I377:K377"/>
    <mergeCell ref="C378:D378"/>
    <mergeCell ref="O378:Q378"/>
    <mergeCell ref="N379:N381"/>
    <mergeCell ref="S379:U380"/>
    <mergeCell ref="C385:E385"/>
    <mergeCell ref="H385:J385"/>
    <mergeCell ref="B375:U375"/>
    <mergeCell ref="T370:U370"/>
    <mergeCell ref="T371:U371"/>
    <mergeCell ref="T367:U367"/>
    <mergeCell ref="T368:U368"/>
    <mergeCell ref="T369:U369"/>
    <mergeCell ref="T364:U364"/>
    <mergeCell ref="T365:U365"/>
    <mergeCell ref="T366:U366"/>
    <mergeCell ref="B358:D358"/>
    <mergeCell ref="B359:B360"/>
    <mergeCell ref="H359:H360"/>
    <mergeCell ref="I359:I360"/>
    <mergeCell ref="J359:J360"/>
    <mergeCell ref="T362:U362"/>
    <mergeCell ref="T363:U363"/>
    <mergeCell ref="T360:U360"/>
    <mergeCell ref="R359:R360"/>
    <mergeCell ref="S359:S360"/>
    <mergeCell ref="T359:U359"/>
    <mergeCell ref="K359:K360"/>
    <mergeCell ref="M359:M360"/>
    <mergeCell ref="N359:N360"/>
    <mergeCell ref="O359:O360"/>
    <mergeCell ref="P359:Q359"/>
    <mergeCell ref="O350:R350"/>
    <mergeCell ref="N351:N352"/>
    <mergeCell ref="Q351:R351"/>
    <mergeCell ref="Q352:R352"/>
    <mergeCell ref="U344:U346"/>
    <mergeCell ref="B344:B353"/>
    <mergeCell ref="C344:K344"/>
    <mergeCell ref="N344:N346"/>
    <mergeCell ref="O344:R345"/>
    <mergeCell ref="S344:T346"/>
    <mergeCell ref="C345:E345"/>
    <mergeCell ref="G345:H345"/>
    <mergeCell ref="I345:K345"/>
    <mergeCell ref="C346:D346"/>
    <mergeCell ref="O346:Q346"/>
    <mergeCell ref="N347:N349"/>
    <mergeCell ref="S347:U348"/>
    <mergeCell ref="C353:E353"/>
    <mergeCell ref="H353:J353"/>
    <mergeCell ref="B343:U343"/>
    <mergeCell ref="T338:U338"/>
    <mergeCell ref="T339:U339"/>
    <mergeCell ref="T335:U335"/>
    <mergeCell ref="T336:U336"/>
    <mergeCell ref="T337:U337"/>
    <mergeCell ref="T332:U332"/>
    <mergeCell ref="T333:U333"/>
    <mergeCell ref="T334:U334"/>
    <mergeCell ref="B326:D326"/>
    <mergeCell ref="B327:B328"/>
    <mergeCell ref="H327:H328"/>
    <mergeCell ref="I327:I328"/>
    <mergeCell ref="J327:J328"/>
    <mergeCell ref="T330:U330"/>
    <mergeCell ref="T331:U331"/>
    <mergeCell ref="T328:U328"/>
    <mergeCell ref="R327:R328"/>
    <mergeCell ref="S327:S328"/>
    <mergeCell ref="T327:U327"/>
    <mergeCell ref="K327:K328"/>
    <mergeCell ref="M327:M328"/>
    <mergeCell ref="N327:N328"/>
    <mergeCell ref="O327:O328"/>
    <mergeCell ref="P327:Q327"/>
    <mergeCell ref="O319:R319"/>
    <mergeCell ref="N320:N321"/>
    <mergeCell ref="Q320:R320"/>
    <mergeCell ref="Q321:R321"/>
    <mergeCell ref="U313:U315"/>
    <mergeCell ref="B313:B322"/>
    <mergeCell ref="C313:K313"/>
    <mergeCell ref="N313:N315"/>
    <mergeCell ref="O313:R314"/>
    <mergeCell ref="S313:T315"/>
    <mergeCell ref="C314:E314"/>
    <mergeCell ref="G314:H314"/>
    <mergeCell ref="I314:K314"/>
    <mergeCell ref="C315:D315"/>
    <mergeCell ref="O315:Q315"/>
    <mergeCell ref="N316:N318"/>
    <mergeCell ref="S316:U317"/>
    <mergeCell ref="C322:E322"/>
    <mergeCell ref="H322:J322"/>
    <mergeCell ref="B312:U312"/>
    <mergeCell ref="T307:U307"/>
    <mergeCell ref="T308:U308"/>
    <mergeCell ref="T304:U304"/>
    <mergeCell ref="T305:U305"/>
    <mergeCell ref="T306:U306"/>
    <mergeCell ref="T301:U301"/>
    <mergeCell ref="T302:U302"/>
    <mergeCell ref="T303:U303"/>
    <mergeCell ref="T299:U299"/>
    <mergeCell ref="T300:U300"/>
    <mergeCell ref="T297:U297"/>
    <mergeCell ref="R296:R297"/>
    <mergeCell ref="S296:S297"/>
    <mergeCell ref="T296:U296"/>
    <mergeCell ref="K296:K297"/>
    <mergeCell ref="M296:M297"/>
    <mergeCell ref="N296:N297"/>
    <mergeCell ref="O296:O297"/>
    <mergeCell ref="P296:Q296"/>
    <mergeCell ref="U283:U285"/>
    <mergeCell ref="B283:B292"/>
    <mergeCell ref="C283:K283"/>
    <mergeCell ref="N283:N285"/>
    <mergeCell ref="O283:R284"/>
    <mergeCell ref="S283:T285"/>
    <mergeCell ref="C284:E284"/>
    <mergeCell ref="G284:H284"/>
    <mergeCell ref="I284:K284"/>
    <mergeCell ref="C285:D285"/>
    <mergeCell ref="O285:Q285"/>
    <mergeCell ref="N286:N288"/>
    <mergeCell ref="S286:U287"/>
    <mergeCell ref="C292:E292"/>
    <mergeCell ref="H292:J292"/>
    <mergeCell ref="B295:D295"/>
    <mergeCell ref="B296:B297"/>
    <mergeCell ref="H296:H297"/>
    <mergeCell ref="I296:I297"/>
    <mergeCell ref="J296:J297"/>
    <mergeCell ref="O289:R289"/>
    <mergeCell ref="N290:N291"/>
    <mergeCell ref="Q290:R290"/>
    <mergeCell ref="Q291:R291"/>
    <mergeCell ref="B282:U282"/>
    <mergeCell ref="T277:U277"/>
    <mergeCell ref="T278:U278"/>
    <mergeCell ref="T274:U274"/>
    <mergeCell ref="T275:U275"/>
    <mergeCell ref="T276:U276"/>
    <mergeCell ref="T271:U271"/>
    <mergeCell ref="T272:U272"/>
    <mergeCell ref="T273:U273"/>
    <mergeCell ref="B265:D265"/>
    <mergeCell ref="B266:B267"/>
    <mergeCell ref="H266:H267"/>
    <mergeCell ref="I266:I267"/>
    <mergeCell ref="J266:J267"/>
    <mergeCell ref="T269:U269"/>
    <mergeCell ref="T270:U270"/>
    <mergeCell ref="T267:U267"/>
    <mergeCell ref="R266:R267"/>
    <mergeCell ref="S266:S267"/>
    <mergeCell ref="T266:U266"/>
    <mergeCell ref="K266:K267"/>
    <mergeCell ref="M266:M267"/>
    <mergeCell ref="N266:N267"/>
    <mergeCell ref="O266:O267"/>
    <mergeCell ref="P266:Q266"/>
    <mergeCell ref="O258:R258"/>
    <mergeCell ref="N259:N260"/>
    <mergeCell ref="Q259:R259"/>
    <mergeCell ref="Q260:R260"/>
    <mergeCell ref="U252:U254"/>
    <mergeCell ref="B252:B261"/>
    <mergeCell ref="C252:K252"/>
    <mergeCell ref="N252:N254"/>
    <mergeCell ref="O252:R253"/>
    <mergeCell ref="S252:T254"/>
    <mergeCell ref="C253:E253"/>
    <mergeCell ref="G253:H253"/>
    <mergeCell ref="I253:K253"/>
    <mergeCell ref="C254:D254"/>
    <mergeCell ref="O254:Q254"/>
    <mergeCell ref="N255:N257"/>
    <mergeCell ref="S255:U256"/>
    <mergeCell ref="C261:E261"/>
    <mergeCell ref="H261:J261"/>
    <mergeCell ref="B251:U251"/>
    <mergeCell ref="T246:U246"/>
    <mergeCell ref="T247:U247"/>
    <mergeCell ref="T243:U243"/>
    <mergeCell ref="T244:U244"/>
    <mergeCell ref="T245:U245"/>
    <mergeCell ref="T240:U240"/>
    <mergeCell ref="T241:U241"/>
    <mergeCell ref="T242:U242"/>
    <mergeCell ref="T238:U238"/>
    <mergeCell ref="T239:U239"/>
    <mergeCell ref="T236:U236"/>
    <mergeCell ref="R235:R236"/>
    <mergeCell ref="S235:S236"/>
    <mergeCell ref="T235:U235"/>
    <mergeCell ref="K235:K236"/>
    <mergeCell ref="M235:M236"/>
    <mergeCell ref="N235:N236"/>
    <mergeCell ref="O235:O236"/>
    <mergeCell ref="P235:Q235"/>
    <mergeCell ref="B235:B236"/>
    <mergeCell ref="H235:H236"/>
    <mergeCell ref="I235:I236"/>
    <mergeCell ref="J235:J236"/>
    <mergeCell ref="O228:R228"/>
    <mergeCell ref="N229:N230"/>
    <mergeCell ref="Q229:R229"/>
    <mergeCell ref="Q230:R230"/>
    <mergeCell ref="U222:U224"/>
    <mergeCell ref="B222:B231"/>
    <mergeCell ref="C222:K222"/>
    <mergeCell ref="N222:N224"/>
    <mergeCell ref="O222:R223"/>
    <mergeCell ref="S222:T224"/>
    <mergeCell ref="C223:E223"/>
    <mergeCell ref="G223:H223"/>
    <mergeCell ref="I223:K223"/>
    <mergeCell ref="C224:D224"/>
    <mergeCell ref="O224:Q224"/>
    <mergeCell ref="N225:N227"/>
    <mergeCell ref="S225:U226"/>
    <mergeCell ref="C231:E231"/>
    <mergeCell ref="H231:J231"/>
    <mergeCell ref="B234:D234"/>
    <mergeCell ref="K205:K206"/>
    <mergeCell ref="M205:M206"/>
    <mergeCell ref="N205:N206"/>
    <mergeCell ref="O205:O206"/>
    <mergeCell ref="P205:Q205"/>
    <mergeCell ref="B221:U221"/>
    <mergeCell ref="T216:U216"/>
    <mergeCell ref="T217:U217"/>
    <mergeCell ref="T213:U213"/>
    <mergeCell ref="T214:U214"/>
    <mergeCell ref="T215:U215"/>
    <mergeCell ref="T210:U210"/>
    <mergeCell ref="T211:U211"/>
    <mergeCell ref="T212:U212"/>
    <mergeCell ref="B204:D204"/>
    <mergeCell ref="B205:B206"/>
    <mergeCell ref="H205:H206"/>
    <mergeCell ref="I205:I206"/>
    <mergeCell ref="J205:J206"/>
    <mergeCell ref="T208:U208"/>
    <mergeCell ref="T209:U209"/>
    <mergeCell ref="T206:U206"/>
    <mergeCell ref="R205:R206"/>
    <mergeCell ref="S205:S206"/>
    <mergeCell ref="T205:U205"/>
    <mergeCell ref="O197:R197"/>
    <mergeCell ref="N198:N199"/>
    <mergeCell ref="Q198:R198"/>
    <mergeCell ref="Q199:R199"/>
    <mergeCell ref="U191:U193"/>
    <mergeCell ref="B191:B200"/>
    <mergeCell ref="C191:K191"/>
    <mergeCell ref="N191:N193"/>
    <mergeCell ref="O191:R192"/>
    <mergeCell ref="S191:T193"/>
    <mergeCell ref="C192:E192"/>
    <mergeCell ref="G192:H192"/>
    <mergeCell ref="I192:K192"/>
    <mergeCell ref="C193:D193"/>
    <mergeCell ref="O193:Q193"/>
    <mergeCell ref="N194:N196"/>
    <mergeCell ref="S194:U195"/>
    <mergeCell ref="C200:E200"/>
    <mergeCell ref="H200:J200"/>
    <mergeCell ref="B190:U190"/>
    <mergeCell ref="T185:U185"/>
    <mergeCell ref="T186:U186"/>
    <mergeCell ref="T182:U182"/>
    <mergeCell ref="T183:U183"/>
    <mergeCell ref="T184:U184"/>
    <mergeCell ref="T179:U179"/>
    <mergeCell ref="T180:U180"/>
    <mergeCell ref="T181:U181"/>
    <mergeCell ref="B173:D173"/>
    <mergeCell ref="B174:B175"/>
    <mergeCell ref="H174:H175"/>
    <mergeCell ref="I174:I175"/>
    <mergeCell ref="J174:J175"/>
    <mergeCell ref="T177:U177"/>
    <mergeCell ref="T178:U178"/>
    <mergeCell ref="T175:U175"/>
    <mergeCell ref="R174:R175"/>
    <mergeCell ref="S174:S175"/>
    <mergeCell ref="T174:U174"/>
    <mergeCell ref="K174:K175"/>
    <mergeCell ref="M174:M175"/>
    <mergeCell ref="N174:N175"/>
    <mergeCell ref="O174:O175"/>
    <mergeCell ref="P174:Q174"/>
    <mergeCell ref="O166:R166"/>
    <mergeCell ref="N167:N168"/>
    <mergeCell ref="Q167:R167"/>
    <mergeCell ref="Q168:R168"/>
    <mergeCell ref="U160:U162"/>
    <mergeCell ref="B160:B169"/>
    <mergeCell ref="C160:K160"/>
    <mergeCell ref="N160:N162"/>
    <mergeCell ref="O160:R161"/>
    <mergeCell ref="S160:T162"/>
    <mergeCell ref="C161:E161"/>
    <mergeCell ref="G161:H161"/>
    <mergeCell ref="I161:K161"/>
    <mergeCell ref="C162:D162"/>
    <mergeCell ref="O162:Q162"/>
    <mergeCell ref="N163:N165"/>
    <mergeCell ref="S163:U164"/>
    <mergeCell ref="C169:E169"/>
    <mergeCell ref="H169:J169"/>
    <mergeCell ref="B159:U159"/>
    <mergeCell ref="T154:U154"/>
    <mergeCell ref="T155:U155"/>
    <mergeCell ref="T151:U151"/>
    <mergeCell ref="T152:U152"/>
    <mergeCell ref="T153:U153"/>
    <mergeCell ref="T148:U148"/>
    <mergeCell ref="T149:U149"/>
    <mergeCell ref="T150:U150"/>
    <mergeCell ref="T146:U146"/>
    <mergeCell ref="T147:U147"/>
    <mergeCell ref="T144:U144"/>
    <mergeCell ref="R143:R144"/>
    <mergeCell ref="S143:S144"/>
    <mergeCell ref="T143:U143"/>
    <mergeCell ref="K143:K144"/>
    <mergeCell ref="M143:M144"/>
    <mergeCell ref="N143:N144"/>
    <mergeCell ref="O143:O144"/>
    <mergeCell ref="P143:Q143"/>
    <mergeCell ref="U130:U132"/>
    <mergeCell ref="B130:B139"/>
    <mergeCell ref="C130:K130"/>
    <mergeCell ref="N130:N132"/>
    <mergeCell ref="O130:R131"/>
    <mergeCell ref="S130:T132"/>
    <mergeCell ref="C131:E131"/>
    <mergeCell ref="G131:H131"/>
    <mergeCell ref="I131:K131"/>
    <mergeCell ref="C132:D132"/>
    <mergeCell ref="O132:Q132"/>
    <mergeCell ref="N133:N135"/>
    <mergeCell ref="S133:U134"/>
    <mergeCell ref="C139:E139"/>
    <mergeCell ref="H139:J139"/>
    <mergeCell ref="B142:D142"/>
    <mergeCell ref="B143:B144"/>
    <mergeCell ref="H143:H144"/>
    <mergeCell ref="I143:I144"/>
    <mergeCell ref="J143:J144"/>
    <mergeCell ref="O136:R136"/>
    <mergeCell ref="N137:N138"/>
    <mergeCell ref="Q137:R137"/>
    <mergeCell ref="Q138:R138"/>
    <mergeCell ref="B129:U129"/>
    <mergeCell ref="T124:U124"/>
    <mergeCell ref="T125:U125"/>
    <mergeCell ref="T121:U121"/>
    <mergeCell ref="T122:U122"/>
    <mergeCell ref="T123:U123"/>
    <mergeCell ref="T118:U118"/>
    <mergeCell ref="T119:U119"/>
    <mergeCell ref="T120:U120"/>
    <mergeCell ref="T116:U116"/>
    <mergeCell ref="T117:U117"/>
    <mergeCell ref="T114:U114"/>
    <mergeCell ref="R113:R114"/>
    <mergeCell ref="S113:S114"/>
    <mergeCell ref="T113:U113"/>
    <mergeCell ref="K113:K114"/>
    <mergeCell ref="M113:M114"/>
    <mergeCell ref="N113:N114"/>
    <mergeCell ref="O113:O114"/>
    <mergeCell ref="P113:Q113"/>
    <mergeCell ref="B113:B114"/>
    <mergeCell ref="H113:H114"/>
    <mergeCell ref="I113:I114"/>
    <mergeCell ref="J113:J114"/>
    <mergeCell ref="O106:R106"/>
    <mergeCell ref="N107:N108"/>
    <mergeCell ref="Q107:R107"/>
    <mergeCell ref="Q108:R108"/>
    <mergeCell ref="U100:U102"/>
    <mergeCell ref="B100:B109"/>
    <mergeCell ref="C100:K100"/>
    <mergeCell ref="N100:N102"/>
    <mergeCell ref="O100:R101"/>
    <mergeCell ref="S100:T102"/>
    <mergeCell ref="C101:E101"/>
    <mergeCell ref="G101:H101"/>
    <mergeCell ref="I101:K101"/>
    <mergeCell ref="C102:D102"/>
    <mergeCell ref="O102:Q102"/>
    <mergeCell ref="N103:N105"/>
    <mergeCell ref="S103:U104"/>
    <mergeCell ref="C109:E109"/>
    <mergeCell ref="H109:J109"/>
    <mergeCell ref="B112:D112"/>
    <mergeCell ref="K83:K84"/>
    <mergeCell ref="M83:M84"/>
    <mergeCell ref="N83:N84"/>
    <mergeCell ref="O83:O84"/>
    <mergeCell ref="P83:Q83"/>
    <mergeCell ref="B99:U99"/>
    <mergeCell ref="T94:U94"/>
    <mergeCell ref="T95:U95"/>
    <mergeCell ref="T91:U91"/>
    <mergeCell ref="T92:U92"/>
    <mergeCell ref="T93:U93"/>
    <mergeCell ref="T88:U88"/>
    <mergeCell ref="T89:U89"/>
    <mergeCell ref="T90:U90"/>
    <mergeCell ref="B82:D82"/>
    <mergeCell ref="B83:B84"/>
    <mergeCell ref="H83:H84"/>
    <mergeCell ref="I83:I84"/>
    <mergeCell ref="J83:J84"/>
    <mergeCell ref="T86:U86"/>
    <mergeCell ref="T87:U87"/>
    <mergeCell ref="T84:U84"/>
    <mergeCell ref="R83:R84"/>
    <mergeCell ref="S83:S84"/>
    <mergeCell ref="T83:U83"/>
    <mergeCell ref="O76:R76"/>
    <mergeCell ref="N77:N78"/>
    <mergeCell ref="Q77:R77"/>
    <mergeCell ref="Q78:R78"/>
    <mergeCell ref="U70:U72"/>
    <mergeCell ref="B70:B79"/>
    <mergeCell ref="C70:K70"/>
    <mergeCell ref="N70:N72"/>
    <mergeCell ref="O70:R71"/>
    <mergeCell ref="S70:T72"/>
    <mergeCell ref="C71:E71"/>
    <mergeCell ref="G71:H71"/>
    <mergeCell ref="I71:K71"/>
    <mergeCell ref="C72:D72"/>
    <mergeCell ref="O72:Q72"/>
    <mergeCell ref="N73:N75"/>
    <mergeCell ref="S73:U74"/>
    <mergeCell ref="C79:E79"/>
    <mergeCell ref="H79:J79"/>
    <mergeCell ref="B69:U69"/>
    <mergeCell ref="T64:U64"/>
    <mergeCell ref="T65:U65"/>
    <mergeCell ref="T61:U61"/>
    <mergeCell ref="T62:U62"/>
    <mergeCell ref="T63:U63"/>
    <mergeCell ref="T58:U58"/>
    <mergeCell ref="T59:U59"/>
    <mergeCell ref="T60:U60"/>
    <mergeCell ref="S21:S22"/>
    <mergeCell ref="B52:D52"/>
    <mergeCell ref="B53:B54"/>
    <mergeCell ref="H53:H54"/>
    <mergeCell ref="I53:I54"/>
    <mergeCell ref="J53:J54"/>
    <mergeCell ref="T56:U56"/>
    <mergeCell ref="T57:U57"/>
    <mergeCell ref="T54:U54"/>
    <mergeCell ref="R53:R54"/>
    <mergeCell ref="S53:S54"/>
    <mergeCell ref="T53:U53"/>
    <mergeCell ref="K53:K54"/>
    <mergeCell ref="M53:M54"/>
    <mergeCell ref="N53:N54"/>
    <mergeCell ref="O53:O54"/>
    <mergeCell ref="P53:Q53"/>
    <mergeCell ref="C47:E47"/>
    <mergeCell ref="Q46:R46"/>
    <mergeCell ref="B37:U37"/>
    <mergeCell ref="N41:N43"/>
    <mergeCell ref="C40:D40"/>
    <mergeCell ref="Q45:R45"/>
    <mergeCell ref="N38:N40"/>
    <mergeCell ref="B38:B47"/>
    <mergeCell ref="C39:E39"/>
    <mergeCell ref="G39:H39"/>
    <mergeCell ref="C38:K38"/>
    <mergeCell ref="H47:J47"/>
    <mergeCell ref="I39:K39"/>
    <mergeCell ref="N45:N46"/>
    <mergeCell ref="S41:U42"/>
    <mergeCell ref="O40:Q40"/>
    <mergeCell ref="O44:R44"/>
    <mergeCell ref="T29:U29"/>
    <mergeCell ref="T30:U30"/>
    <mergeCell ref="T31:U31"/>
    <mergeCell ref="T32:U32"/>
    <mergeCell ref="T33:U33"/>
    <mergeCell ref="U38:U40"/>
    <mergeCell ref="S38:T40"/>
    <mergeCell ref="O38:R39"/>
    <mergeCell ref="B7:U7"/>
    <mergeCell ref="M27:M28"/>
    <mergeCell ref="N27:N28"/>
    <mergeCell ref="B30:B31"/>
    <mergeCell ref="C30:C31"/>
    <mergeCell ref="D30:D31"/>
    <mergeCell ref="E30:E31"/>
    <mergeCell ref="H30:H31"/>
    <mergeCell ref="J30:J31"/>
    <mergeCell ref="K30:K31"/>
    <mergeCell ref="M30:M31"/>
    <mergeCell ref="N30:N31"/>
    <mergeCell ref="T25:U25"/>
    <mergeCell ref="B20:D20"/>
    <mergeCell ref="M21:M22"/>
    <mergeCell ref="N21:N22"/>
    <mergeCell ref="B27:B28"/>
    <mergeCell ref="C27:C28"/>
    <mergeCell ref="D27:D28"/>
    <mergeCell ref="E27:E28"/>
    <mergeCell ref="H27:H28"/>
    <mergeCell ref="J27:J28"/>
    <mergeCell ref="K27:K28"/>
    <mergeCell ref="B1:U1"/>
    <mergeCell ref="B2:U2"/>
    <mergeCell ref="B3:U3"/>
    <mergeCell ref="B4:U4"/>
    <mergeCell ref="B6:U6"/>
    <mergeCell ref="T21:U21"/>
    <mergeCell ref="T22:U22"/>
    <mergeCell ref="T24:U24"/>
    <mergeCell ref="B9:U9"/>
    <mergeCell ref="B11:U11"/>
    <mergeCell ref="B13:U13"/>
    <mergeCell ref="B14:U14"/>
    <mergeCell ref="T26:U26"/>
    <mergeCell ref="T27:U27"/>
    <mergeCell ref="T28:U28"/>
    <mergeCell ref="O21:O22"/>
    <mergeCell ref="P21:Q21"/>
    <mergeCell ref="R21:R22"/>
    <mergeCell ref="B25:B26"/>
    <mergeCell ref="C25:C26"/>
    <mergeCell ref="D25:D26"/>
    <mergeCell ref="E25:E26"/>
    <mergeCell ref="H25:H26"/>
    <mergeCell ref="J25:J26"/>
    <mergeCell ref="K25:K26"/>
    <mergeCell ref="M25:M26"/>
    <mergeCell ref="N25:N26"/>
    <mergeCell ref="B21:B22"/>
    <mergeCell ref="H21:H22"/>
    <mergeCell ref="I21:I22"/>
    <mergeCell ref="J21:J22"/>
    <mergeCell ref="K21:K22"/>
  </mergeCells>
  <conditionalFormatting sqref="N269:N278">
    <cfRule type="cellIs" dxfId="488" priority="2975" stopIfTrue="1" operator="lessThan">
      <formula>0</formula>
    </cfRule>
  </conditionalFormatting>
  <conditionalFormatting sqref="C271:D277 B270:B277 F271:I277 C270:I270 B278:J278 J270:J277 K270:Q278 B269:Q269">
    <cfRule type="cellIs" dxfId="487" priority="2974" stopIfTrue="1" operator="greaterThan">
      <formula>0</formula>
    </cfRule>
  </conditionalFormatting>
  <conditionalFormatting sqref="C271:D277">
    <cfRule type="cellIs" dxfId="486" priority="2973" stopIfTrue="1" operator="greaterThan">
      <formula>0</formula>
    </cfRule>
  </conditionalFormatting>
  <conditionalFormatting sqref="C271:D277 F271:I277 C270:I270 C269:N269 J270:N278">
    <cfRule type="cellIs" dxfId="485" priority="2972" stopIfTrue="1" operator="greaterThan">
      <formula>0</formula>
    </cfRule>
  </conditionalFormatting>
  <conditionalFormatting sqref="N269:N278">
    <cfRule type="cellIs" dxfId="484" priority="2971" stopIfTrue="1" operator="lessThan">
      <formula>0</formula>
    </cfRule>
  </conditionalFormatting>
  <conditionalFormatting sqref="C269:P269 J270:P278">
    <cfRule type="cellIs" dxfId="483" priority="2970" stopIfTrue="1" operator="greaterThan">
      <formula>0</formula>
    </cfRule>
  </conditionalFormatting>
  <conditionalFormatting sqref="H271:I277 M271:N278">
    <cfRule type="cellIs" dxfId="482" priority="2969" stopIfTrue="1" operator="greaterThan">
      <formula>0</formula>
    </cfRule>
  </conditionalFormatting>
  <conditionalFormatting sqref="I270">
    <cfRule type="cellIs" dxfId="481" priority="2968" stopIfTrue="1" operator="greaterThan">
      <formula>0</formula>
    </cfRule>
  </conditionalFormatting>
  <conditionalFormatting sqref="I278">
    <cfRule type="cellIs" dxfId="480" priority="2967" stopIfTrue="1" operator="greaterThan">
      <formula>0</formula>
    </cfRule>
  </conditionalFormatting>
  <conditionalFormatting sqref="E271:E277">
    <cfRule type="cellIs" dxfId="479" priority="2966" stopIfTrue="1" operator="greaterThan">
      <formula>0</formula>
    </cfRule>
  </conditionalFormatting>
  <conditionalFormatting sqref="K286:L291 M286:M292">
    <cfRule type="containsText" dxfId="478" priority="2964" stopIfTrue="1" operator="containsText" text="NO CUMPLE">
      <formula>NOT(ISERROR(SEARCH("NO CUMPLE",K286)))</formula>
    </cfRule>
    <cfRule type="containsText" dxfId="477" priority="2965" stopIfTrue="1" operator="containsText" text="CUMPLE">
      <formula>NOT(ISERROR(SEARCH("CUMPLE",K286)))</formula>
    </cfRule>
  </conditionalFormatting>
  <conditionalFormatting sqref="K292:L292">
    <cfRule type="containsText" dxfId="476" priority="2962" stopIfTrue="1" operator="containsText" text="NO CUMPLE">
      <formula>NOT(ISERROR(SEARCH("NO CUMPLE",K292)))</formula>
    </cfRule>
    <cfRule type="containsText" dxfId="475" priority="2963" stopIfTrue="1" operator="containsText" text="CUMPLE">
      <formula>NOT(ISERROR(SEARCH("CUMPLE",K292)))</formula>
    </cfRule>
  </conditionalFormatting>
  <conditionalFormatting sqref="R285">
    <cfRule type="cellIs" dxfId="474" priority="2960" operator="greaterThanOrEqual">
      <formula>NUMMINCONT</formula>
    </cfRule>
    <cfRule type="cellIs" dxfId="473" priority="2961" operator="lessThan">
      <formula>NUMMINCONT</formula>
    </cfRule>
  </conditionalFormatting>
  <conditionalFormatting sqref="U283:V283">
    <cfRule type="cellIs" dxfId="472" priority="2948" operator="equal">
      <formula>"CUMPLE"</formula>
    </cfRule>
    <cfRule type="cellIs" dxfId="471" priority="2949" operator="equal">
      <formula>"NO CUMPLE"</formula>
    </cfRule>
  </conditionalFormatting>
  <conditionalFormatting sqref="U283:V285">
    <cfRule type="cellIs" dxfId="470" priority="2947" operator="equal">
      <formula>"VERIFICAR"</formula>
    </cfRule>
  </conditionalFormatting>
  <conditionalFormatting sqref="S288">
    <cfRule type="cellIs" dxfId="469" priority="2932" operator="equal">
      <formula>"CUMPLE"</formula>
    </cfRule>
    <cfRule type="cellIs" dxfId="468" priority="2933" operator="equal">
      <formula>"NO CUMPLE"</formula>
    </cfRule>
  </conditionalFormatting>
  <conditionalFormatting sqref="S288">
    <cfRule type="cellIs" dxfId="467" priority="2931" operator="equal">
      <formula>"VERIFICAR"</formula>
    </cfRule>
  </conditionalFormatting>
  <conditionalFormatting sqref="R269:S278">
    <cfRule type="cellIs" dxfId="466" priority="2907" operator="between">
      <formula>"NO APLICA "</formula>
      <formula>"NO ACREDITA"</formula>
    </cfRule>
  </conditionalFormatting>
  <conditionalFormatting sqref="S269:S278">
    <cfRule type="cellIs" dxfId="465" priority="2906" operator="between">
      <formula>"CONCRETO HIDRAULICO"</formula>
      <formula>"ASFALTICO"</formula>
    </cfRule>
  </conditionalFormatting>
  <conditionalFormatting sqref="R269:R278">
    <cfRule type="cellIs" dxfId="464" priority="2905" operator="notEqual">
      <formula>"NO APLICA"</formula>
    </cfRule>
  </conditionalFormatting>
  <conditionalFormatting sqref="S269:S278">
    <cfRule type="cellIs" dxfId="463" priority="2904" operator="notEqual">
      <formula>"NO APLICA"</formula>
    </cfRule>
  </conditionalFormatting>
  <conditionalFormatting sqref="N299:N308">
    <cfRule type="cellIs" dxfId="462" priority="2873" stopIfTrue="1" operator="lessThan">
      <formula>0</formula>
    </cfRule>
  </conditionalFormatting>
  <conditionalFormatting sqref="C301:D307 B300:B307 F301:I307 C300:I300 B308:J308 J300:J307 K300:Q308 B299:Q299">
    <cfRule type="cellIs" dxfId="461" priority="2872" stopIfTrue="1" operator="greaterThan">
      <formula>0</formula>
    </cfRule>
  </conditionalFormatting>
  <conditionalFormatting sqref="C301:D307">
    <cfRule type="cellIs" dxfId="460" priority="2871" stopIfTrue="1" operator="greaterThan">
      <formula>0</formula>
    </cfRule>
  </conditionalFormatting>
  <conditionalFormatting sqref="C301:D307 F301:I307 C300:I300 C299:N299 J300:N308">
    <cfRule type="cellIs" dxfId="459" priority="2870" stopIfTrue="1" operator="greaterThan">
      <formula>0</formula>
    </cfRule>
  </conditionalFormatting>
  <conditionalFormatting sqref="N299:N308">
    <cfRule type="cellIs" dxfId="458" priority="2869" stopIfTrue="1" operator="lessThan">
      <formula>0</formula>
    </cfRule>
  </conditionalFormatting>
  <conditionalFormatting sqref="C299:P299 J300:P308">
    <cfRule type="cellIs" dxfId="457" priority="2868" stopIfTrue="1" operator="greaterThan">
      <formula>0</formula>
    </cfRule>
  </conditionalFormatting>
  <conditionalFormatting sqref="H301:I307 M301:N308">
    <cfRule type="cellIs" dxfId="456" priority="2867" stopIfTrue="1" operator="greaterThan">
      <formula>0</formula>
    </cfRule>
  </conditionalFormatting>
  <conditionalFormatting sqref="I300">
    <cfRule type="cellIs" dxfId="455" priority="2866" stopIfTrue="1" operator="greaterThan">
      <formula>0</formula>
    </cfRule>
  </conditionalFormatting>
  <conditionalFormatting sqref="I308">
    <cfRule type="cellIs" dxfId="454" priority="2865" stopIfTrue="1" operator="greaterThan">
      <formula>0</formula>
    </cfRule>
  </conditionalFormatting>
  <conditionalFormatting sqref="E301:E307">
    <cfRule type="cellIs" dxfId="453" priority="2864" stopIfTrue="1" operator="greaterThan">
      <formula>0</formula>
    </cfRule>
  </conditionalFormatting>
  <conditionalFormatting sqref="K316:L321 M316:M322">
    <cfRule type="containsText" dxfId="452" priority="2862" stopIfTrue="1" operator="containsText" text="NO CUMPLE">
      <formula>NOT(ISERROR(SEARCH("NO CUMPLE",K316)))</formula>
    </cfRule>
    <cfRule type="containsText" dxfId="451" priority="2863" stopIfTrue="1" operator="containsText" text="CUMPLE">
      <formula>NOT(ISERROR(SEARCH("CUMPLE",K316)))</formula>
    </cfRule>
  </conditionalFormatting>
  <conditionalFormatting sqref="K322:L322">
    <cfRule type="containsText" dxfId="450" priority="2860" stopIfTrue="1" operator="containsText" text="NO CUMPLE">
      <formula>NOT(ISERROR(SEARCH("NO CUMPLE",K322)))</formula>
    </cfRule>
    <cfRule type="containsText" dxfId="449" priority="2861" stopIfTrue="1" operator="containsText" text="CUMPLE">
      <formula>NOT(ISERROR(SEARCH("CUMPLE",K322)))</formula>
    </cfRule>
  </conditionalFormatting>
  <conditionalFormatting sqref="R315">
    <cfRule type="cellIs" dxfId="448" priority="2858" operator="greaterThanOrEqual">
      <formula>NUMMINCONT</formula>
    </cfRule>
    <cfRule type="cellIs" dxfId="447" priority="2859" operator="lessThan">
      <formula>NUMMINCONT</formula>
    </cfRule>
  </conditionalFormatting>
  <conditionalFormatting sqref="U313:V313">
    <cfRule type="cellIs" dxfId="446" priority="2846" operator="equal">
      <formula>"CUMPLE"</formula>
    </cfRule>
    <cfRule type="cellIs" dxfId="445" priority="2847" operator="equal">
      <formula>"NO CUMPLE"</formula>
    </cfRule>
  </conditionalFormatting>
  <conditionalFormatting sqref="U313:V315">
    <cfRule type="cellIs" dxfId="444" priority="2845" operator="equal">
      <formula>"VERIFICAR"</formula>
    </cfRule>
  </conditionalFormatting>
  <conditionalFormatting sqref="S318">
    <cfRule type="cellIs" dxfId="443" priority="2830" operator="equal">
      <formula>"CUMPLE"</formula>
    </cfRule>
    <cfRule type="cellIs" dxfId="442" priority="2831" operator="equal">
      <formula>"NO CUMPLE"</formula>
    </cfRule>
  </conditionalFormatting>
  <conditionalFormatting sqref="S318">
    <cfRule type="cellIs" dxfId="441" priority="2829" operator="equal">
      <formula>"VERIFICAR"</formula>
    </cfRule>
  </conditionalFormatting>
  <conditionalFormatting sqref="R299:S308">
    <cfRule type="cellIs" dxfId="440" priority="2805" operator="between">
      <formula>"NO APLICA "</formula>
      <formula>"NO ACREDITA"</formula>
    </cfRule>
  </conditionalFormatting>
  <conditionalFormatting sqref="S299:S308">
    <cfRule type="cellIs" dxfId="439" priority="2804" operator="between">
      <formula>"CONCRETO HIDRAULICO"</formula>
      <formula>"ASFALTICO"</formula>
    </cfRule>
  </conditionalFormatting>
  <conditionalFormatting sqref="R299:R308">
    <cfRule type="cellIs" dxfId="438" priority="2803" operator="notEqual">
      <formula>"NO APLICA"</formula>
    </cfRule>
  </conditionalFormatting>
  <conditionalFormatting sqref="S299:S308">
    <cfRule type="cellIs" dxfId="437" priority="2802" operator="notEqual">
      <formula>"NO APLICA"</formula>
    </cfRule>
  </conditionalFormatting>
  <conditionalFormatting sqref="N330:N339">
    <cfRule type="cellIs" dxfId="436" priority="2669" stopIfTrue="1" operator="lessThan">
      <formula>0</formula>
    </cfRule>
  </conditionalFormatting>
  <conditionalFormatting sqref="C332:D338 B331:B338 F332:I338 C331:I331 B339:J339 J331:J338 K331:Q339 B330:Q330">
    <cfRule type="cellIs" dxfId="435" priority="2668" stopIfTrue="1" operator="greaterThan">
      <formula>0</formula>
    </cfRule>
  </conditionalFormatting>
  <conditionalFormatting sqref="C332:D338">
    <cfRule type="cellIs" dxfId="434" priority="2667" stopIfTrue="1" operator="greaterThan">
      <formula>0</formula>
    </cfRule>
  </conditionalFormatting>
  <conditionalFormatting sqref="C332:D338 F332:I338 C331:I331 C330:N330 J331:N339">
    <cfRule type="cellIs" dxfId="433" priority="2666" stopIfTrue="1" operator="greaterThan">
      <formula>0</formula>
    </cfRule>
  </conditionalFormatting>
  <conditionalFormatting sqref="N330:N339">
    <cfRule type="cellIs" dxfId="432" priority="2665" stopIfTrue="1" operator="lessThan">
      <formula>0</formula>
    </cfRule>
  </conditionalFormatting>
  <conditionalFormatting sqref="C330:P330 J331:P339">
    <cfRule type="cellIs" dxfId="431" priority="2664" stopIfTrue="1" operator="greaterThan">
      <formula>0</formula>
    </cfRule>
  </conditionalFormatting>
  <conditionalFormatting sqref="H332:I338 M332:N339">
    <cfRule type="cellIs" dxfId="430" priority="2663" stopIfTrue="1" operator="greaterThan">
      <formula>0</formula>
    </cfRule>
  </conditionalFormatting>
  <conditionalFormatting sqref="I331">
    <cfRule type="cellIs" dxfId="429" priority="2662" stopIfTrue="1" operator="greaterThan">
      <formula>0</formula>
    </cfRule>
  </conditionalFormatting>
  <conditionalFormatting sqref="I339">
    <cfRule type="cellIs" dxfId="428" priority="2661" stopIfTrue="1" operator="greaterThan">
      <formula>0</formula>
    </cfRule>
  </conditionalFormatting>
  <conditionalFormatting sqref="E332:E338">
    <cfRule type="cellIs" dxfId="427" priority="2660" stopIfTrue="1" operator="greaterThan">
      <formula>0</formula>
    </cfRule>
  </conditionalFormatting>
  <conditionalFormatting sqref="K347:L352 M347:M353">
    <cfRule type="containsText" dxfId="426" priority="2658" stopIfTrue="1" operator="containsText" text="NO CUMPLE">
      <formula>NOT(ISERROR(SEARCH("NO CUMPLE",K347)))</formula>
    </cfRule>
    <cfRule type="containsText" dxfId="425" priority="2659" stopIfTrue="1" operator="containsText" text="CUMPLE">
      <formula>NOT(ISERROR(SEARCH("CUMPLE",K347)))</formula>
    </cfRule>
  </conditionalFormatting>
  <conditionalFormatting sqref="K353:L353">
    <cfRule type="containsText" dxfId="424" priority="2656" stopIfTrue="1" operator="containsText" text="NO CUMPLE">
      <formula>NOT(ISERROR(SEARCH("NO CUMPLE",K353)))</formula>
    </cfRule>
    <cfRule type="containsText" dxfId="423" priority="2657" stopIfTrue="1" operator="containsText" text="CUMPLE">
      <formula>NOT(ISERROR(SEARCH("CUMPLE",K353)))</formula>
    </cfRule>
  </conditionalFormatting>
  <conditionalFormatting sqref="R346">
    <cfRule type="cellIs" dxfId="422" priority="2654" operator="greaterThanOrEqual">
      <formula>NUMMINCONT</formula>
    </cfRule>
    <cfRule type="cellIs" dxfId="421" priority="2655" operator="lessThan">
      <formula>NUMMINCONT</formula>
    </cfRule>
  </conditionalFormatting>
  <conditionalFormatting sqref="U344:V344">
    <cfRule type="cellIs" dxfId="420" priority="2642" operator="equal">
      <formula>"CUMPLE"</formula>
    </cfRule>
    <cfRule type="cellIs" dxfId="419" priority="2643" operator="equal">
      <formula>"NO CUMPLE"</formula>
    </cfRule>
  </conditionalFormatting>
  <conditionalFormatting sqref="U344:V346">
    <cfRule type="cellIs" dxfId="418" priority="2641" operator="equal">
      <formula>"VERIFICAR"</formula>
    </cfRule>
  </conditionalFormatting>
  <conditionalFormatting sqref="S349">
    <cfRule type="cellIs" dxfId="417" priority="2626" operator="equal">
      <formula>"CUMPLE"</formula>
    </cfRule>
    <cfRule type="cellIs" dxfId="416" priority="2627" operator="equal">
      <formula>"NO CUMPLE"</formula>
    </cfRule>
  </conditionalFormatting>
  <conditionalFormatting sqref="S349">
    <cfRule type="cellIs" dxfId="415" priority="2625" operator="equal">
      <formula>"VERIFICAR"</formula>
    </cfRule>
  </conditionalFormatting>
  <conditionalFormatting sqref="R330:S339">
    <cfRule type="cellIs" dxfId="414" priority="2601" operator="between">
      <formula>"NO APLICA "</formula>
      <formula>"NO ACREDITA"</formula>
    </cfRule>
  </conditionalFormatting>
  <conditionalFormatting sqref="S330:S339">
    <cfRule type="cellIs" dxfId="413" priority="2600" operator="between">
      <formula>"CONCRETO HIDRAULICO"</formula>
      <formula>"ASFALTICO"</formula>
    </cfRule>
  </conditionalFormatting>
  <conditionalFormatting sqref="R330:R339">
    <cfRule type="cellIs" dxfId="412" priority="2599" operator="notEqual">
      <formula>"NO APLICA"</formula>
    </cfRule>
  </conditionalFormatting>
  <conditionalFormatting sqref="S330:S339">
    <cfRule type="cellIs" dxfId="411" priority="2598" operator="notEqual">
      <formula>"NO APLICA"</formula>
    </cfRule>
  </conditionalFormatting>
  <conditionalFormatting sqref="N362:N371">
    <cfRule type="cellIs" dxfId="410" priority="2363" stopIfTrue="1" operator="lessThan">
      <formula>0</formula>
    </cfRule>
  </conditionalFormatting>
  <conditionalFormatting sqref="C364:D370 B363:B370 F364:I370 C363:I363 B371:J371 J363:J370 K363:Q371 B362:Q362">
    <cfRule type="cellIs" dxfId="409" priority="2362" stopIfTrue="1" operator="greaterThan">
      <formula>0</formula>
    </cfRule>
  </conditionalFormatting>
  <conditionalFormatting sqref="C364:D370">
    <cfRule type="cellIs" dxfId="408" priority="2361" stopIfTrue="1" operator="greaterThan">
      <formula>0</formula>
    </cfRule>
  </conditionalFormatting>
  <conditionalFormatting sqref="C364:D370 F364:I370 C363:I363 C362:N362 J363:N371">
    <cfRule type="cellIs" dxfId="407" priority="2360" stopIfTrue="1" operator="greaterThan">
      <formula>0</formula>
    </cfRule>
  </conditionalFormatting>
  <conditionalFormatting sqref="N362:N371">
    <cfRule type="cellIs" dxfId="406" priority="2359" stopIfTrue="1" operator="lessThan">
      <formula>0</formula>
    </cfRule>
  </conditionalFormatting>
  <conditionalFormatting sqref="C362:P362 J363:P371">
    <cfRule type="cellIs" dxfId="405" priority="2358" stopIfTrue="1" operator="greaterThan">
      <formula>0</formula>
    </cfRule>
  </conditionalFormatting>
  <conditionalFormatting sqref="H364:I370 M364:N371">
    <cfRule type="cellIs" dxfId="404" priority="2357" stopIfTrue="1" operator="greaterThan">
      <formula>0</formula>
    </cfRule>
  </conditionalFormatting>
  <conditionalFormatting sqref="I363">
    <cfRule type="cellIs" dxfId="403" priority="2356" stopIfTrue="1" operator="greaterThan">
      <formula>0</formula>
    </cfRule>
  </conditionalFormatting>
  <conditionalFormatting sqref="I371">
    <cfRule type="cellIs" dxfId="402" priority="2355" stopIfTrue="1" operator="greaterThan">
      <formula>0</formula>
    </cfRule>
  </conditionalFormatting>
  <conditionalFormatting sqref="E364:E370">
    <cfRule type="cellIs" dxfId="401" priority="2354" stopIfTrue="1" operator="greaterThan">
      <formula>0</formula>
    </cfRule>
  </conditionalFormatting>
  <conditionalFormatting sqref="K379:L384 M379:M385">
    <cfRule type="containsText" dxfId="400" priority="2352" stopIfTrue="1" operator="containsText" text="NO CUMPLE">
      <formula>NOT(ISERROR(SEARCH("NO CUMPLE",K379)))</formula>
    </cfRule>
    <cfRule type="containsText" dxfId="399" priority="2353" stopIfTrue="1" operator="containsText" text="CUMPLE">
      <formula>NOT(ISERROR(SEARCH("CUMPLE",K379)))</formula>
    </cfRule>
  </conditionalFormatting>
  <conditionalFormatting sqref="K385:L385">
    <cfRule type="containsText" dxfId="398" priority="2350" stopIfTrue="1" operator="containsText" text="NO CUMPLE">
      <formula>NOT(ISERROR(SEARCH("NO CUMPLE",K385)))</formula>
    </cfRule>
    <cfRule type="containsText" dxfId="397" priority="2351" stopIfTrue="1" operator="containsText" text="CUMPLE">
      <formula>NOT(ISERROR(SEARCH("CUMPLE",K385)))</formula>
    </cfRule>
  </conditionalFormatting>
  <conditionalFormatting sqref="R378">
    <cfRule type="cellIs" dxfId="396" priority="2348" operator="greaterThanOrEqual">
      <formula>NUMMINCONT</formula>
    </cfRule>
    <cfRule type="cellIs" dxfId="395" priority="2349" operator="lessThan">
      <formula>NUMMINCONT</formula>
    </cfRule>
  </conditionalFormatting>
  <conditionalFormatting sqref="U376:V376">
    <cfRule type="cellIs" dxfId="394" priority="2336" operator="equal">
      <formula>"CUMPLE"</formula>
    </cfRule>
    <cfRule type="cellIs" dxfId="393" priority="2337" operator="equal">
      <formula>"NO CUMPLE"</formula>
    </cfRule>
  </conditionalFormatting>
  <conditionalFormatting sqref="U376:V378">
    <cfRule type="cellIs" dxfId="392" priority="2335" operator="equal">
      <formula>"VERIFICAR"</formula>
    </cfRule>
  </conditionalFormatting>
  <conditionalFormatting sqref="S381">
    <cfRule type="cellIs" dxfId="391" priority="2320" operator="equal">
      <formula>"CUMPLE"</formula>
    </cfRule>
    <cfRule type="cellIs" dxfId="390" priority="2321" operator="equal">
      <formula>"NO CUMPLE"</formula>
    </cfRule>
  </conditionalFormatting>
  <conditionalFormatting sqref="S381">
    <cfRule type="cellIs" dxfId="389" priority="2319" operator="equal">
      <formula>"VERIFICAR"</formula>
    </cfRule>
  </conditionalFormatting>
  <conditionalFormatting sqref="R362:S371">
    <cfRule type="cellIs" dxfId="388" priority="2295" operator="between">
      <formula>"NO APLICA "</formula>
      <formula>"NO ACREDITA"</formula>
    </cfRule>
  </conditionalFormatting>
  <conditionalFormatting sqref="S362:S371">
    <cfRule type="cellIs" dxfId="387" priority="2294" operator="between">
      <formula>"CONCRETO HIDRAULICO"</formula>
      <formula>"ASFALTICO"</formula>
    </cfRule>
  </conditionalFormatting>
  <conditionalFormatting sqref="R362:R371">
    <cfRule type="cellIs" dxfId="386" priority="2293" operator="notEqual">
      <formula>"NO APLICA"</formula>
    </cfRule>
  </conditionalFormatting>
  <conditionalFormatting sqref="S362:S371">
    <cfRule type="cellIs" dxfId="385" priority="2292" operator="notEqual">
      <formula>"NO APLICA"</formula>
    </cfRule>
  </conditionalFormatting>
  <conditionalFormatting sqref="N393:N402">
    <cfRule type="cellIs" dxfId="384" priority="2159" stopIfTrue="1" operator="lessThan">
      <formula>0</formula>
    </cfRule>
  </conditionalFormatting>
  <conditionalFormatting sqref="C395:D401 B394:B401 F395:I401 C394:I394 B402:J402 J394:J401 K394:Q402 B393:Q393">
    <cfRule type="cellIs" dxfId="383" priority="2158" stopIfTrue="1" operator="greaterThan">
      <formula>0</formula>
    </cfRule>
  </conditionalFormatting>
  <conditionalFormatting sqref="C395:D401">
    <cfRule type="cellIs" dxfId="382" priority="2157" stopIfTrue="1" operator="greaterThan">
      <formula>0</formula>
    </cfRule>
  </conditionalFormatting>
  <conditionalFormatting sqref="C395:D401 F395:I401 C394:I394 C393:N393 J394:N402">
    <cfRule type="cellIs" dxfId="381" priority="2156" stopIfTrue="1" operator="greaterThan">
      <formula>0</formula>
    </cfRule>
  </conditionalFormatting>
  <conditionalFormatting sqref="N393:N402">
    <cfRule type="cellIs" dxfId="380" priority="2155" stopIfTrue="1" operator="lessThan">
      <formula>0</formula>
    </cfRule>
  </conditionalFormatting>
  <conditionalFormatting sqref="C393:P393 J394:P402">
    <cfRule type="cellIs" dxfId="379" priority="2154" stopIfTrue="1" operator="greaterThan">
      <formula>0</formula>
    </cfRule>
  </conditionalFormatting>
  <conditionalFormatting sqref="H395:I401 M395:N402">
    <cfRule type="cellIs" dxfId="378" priority="2153" stopIfTrue="1" operator="greaterThan">
      <formula>0</formula>
    </cfRule>
  </conditionalFormatting>
  <conditionalFormatting sqref="I394">
    <cfRule type="cellIs" dxfId="377" priority="2152" stopIfTrue="1" operator="greaterThan">
      <formula>0</formula>
    </cfRule>
  </conditionalFormatting>
  <conditionalFormatting sqref="I402">
    <cfRule type="cellIs" dxfId="376" priority="2151" stopIfTrue="1" operator="greaterThan">
      <formula>0</formula>
    </cfRule>
  </conditionalFormatting>
  <conditionalFormatting sqref="E395:E401">
    <cfRule type="cellIs" dxfId="375" priority="2150" stopIfTrue="1" operator="greaterThan">
      <formula>0</formula>
    </cfRule>
  </conditionalFormatting>
  <conditionalFormatting sqref="K410:L415 M410:M416">
    <cfRule type="containsText" dxfId="374" priority="2148" stopIfTrue="1" operator="containsText" text="NO CUMPLE">
      <formula>NOT(ISERROR(SEARCH("NO CUMPLE",K410)))</formula>
    </cfRule>
    <cfRule type="containsText" dxfId="373" priority="2149" stopIfTrue="1" operator="containsText" text="CUMPLE">
      <formula>NOT(ISERROR(SEARCH("CUMPLE",K410)))</formula>
    </cfRule>
  </conditionalFormatting>
  <conditionalFormatting sqref="K416:L416">
    <cfRule type="containsText" dxfId="372" priority="2146" stopIfTrue="1" operator="containsText" text="NO CUMPLE">
      <formula>NOT(ISERROR(SEARCH("NO CUMPLE",K416)))</formula>
    </cfRule>
    <cfRule type="containsText" dxfId="371" priority="2147" stopIfTrue="1" operator="containsText" text="CUMPLE">
      <formula>NOT(ISERROR(SEARCH("CUMPLE",K416)))</formula>
    </cfRule>
  </conditionalFormatting>
  <conditionalFormatting sqref="R409">
    <cfRule type="cellIs" dxfId="370" priority="2144" operator="greaterThanOrEqual">
      <formula>NUMMINCONT</formula>
    </cfRule>
    <cfRule type="cellIs" dxfId="369" priority="2145" operator="lessThan">
      <formula>NUMMINCONT</formula>
    </cfRule>
  </conditionalFormatting>
  <conditionalFormatting sqref="U407:V407">
    <cfRule type="cellIs" dxfId="368" priority="2132" operator="equal">
      <formula>"CUMPLE"</formula>
    </cfRule>
    <cfRule type="cellIs" dxfId="367" priority="2133" operator="equal">
      <formula>"NO CUMPLE"</formula>
    </cfRule>
  </conditionalFormatting>
  <conditionalFormatting sqref="U407:V409">
    <cfRule type="cellIs" dxfId="366" priority="2131" operator="equal">
      <formula>"VERIFICAR"</formula>
    </cfRule>
  </conditionalFormatting>
  <conditionalFormatting sqref="S412">
    <cfRule type="cellIs" dxfId="365" priority="2116" operator="equal">
      <formula>"CUMPLE"</formula>
    </cfRule>
    <cfRule type="cellIs" dxfId="364" priority="2117" operator="equal">
      <formula>"NO CUMPLE"</formula>
    </cfRule>
  </conditionalFormatting>
  <conditionalFormatting sqref="S412">
    <cfRule type="cellIs" dxfId="363" priority="2115" operator="equal">
      <formula>"VERIFICAR"</formula>
    </cfRule>
  </conditionalFormatting>
  <conditionalFormatting sqref="R393:S402">
    <cfRule type="cellIs" dxfId="362" priority="2091" operator="between">
      <formula>"NO APLICA "</formula>
      <formula>"NO ACREDITA"</formula>
    </cfRule>
  </conditionalFormatting>
  <conditionalFormatting sqref="S393:S402">
    <cfRule type="cellIs" dxfId="361" priority="2090" operator="between">
      <formula>"CONCRETO HIDRAULICO"</formula>
      <formula>"ASFALTICO"</formula>
    </cfRule>
  </conditionalFormatting>
  <conditionalFormatting sqref="R393:R402">
    <cfRule type="cellIs" dxfId="360" priority="2089" operator="notEqual">
      <formula>"NO APLICA"</formula>
    </cfRule>
  </conditionalFormatting>
  <conditionalFormatting sqref="S393:S402">
    <cfRule type="cellIs" dxfId="359" priority="2088" operator="notEqual">
      <formula>"NO APLICA"</formula>
    </cfRule>
  </conditionalFormatting>
  <conditionalFormatting sqref="N423:N432">
    <cfRule type="cellIs" dxfId="358" priority="2057" stopIfTrue="1" operator="lessThan">
      <formula>0</formula>
    </cfRule>
  </conditionalFormatting>
  <conditionalFormatting sqref="C425:D431 B424:B431 F425:I431 C424:I424 B432:J432 J424:J431 K424:Q432 B423:Q423">
    <cfRule type="cellIs" dxfId="357" priority="2056" stopIfTrue="1" operator="greaterThan">
      <formula>0</formula>
    </cfRule>
  </conditionalFormatting>
  <conditionalFormatting sqref="C425:D431">
    <cfRule type="cellIs" dxfId="356" priority="2055" stopIfTrue="1" operator="greaterThan">
      <formula>0</formula>
    </cfRule>
  </conditionalFormatting>
  <conditionalFormatting sqref="C425:D431 F425:I431 C424:I424 C423:N423 J424:N432">
    <cfRule type="cellIs" dxfId="355" priority="2054" stopIfTrue="1" operator="greaterThan">
      <formula>0</formula>
    </cfRule>
  </conditionalFormatting>
  <conditionalFormatting sqref="N423:N432">
    <cfRule type="cellIs" dxfId="354" priority="2053" stopIfTrue="1" operator="lessThan">
      <formula>0</formula>
    </cfRule>
  </conditionalFormatting>
  <conditionalFormatting sqref="C423:P423 J424:P432">
    <cfRule type="cellIs" dxfId="353" priority="2052" stopIfTrue="1" operator="greaterThan">
      <formula>0</formula>
    </cfRule>
  </conditionalFormatting>
  <conditionalFormatting sqref="H425:I431 M425:N432">
    <cfRule type="cellIs" dxfId="352" priority="2051" stopIfTrue="1" operator="greaterThan">
      <formula>0</formula>
    </cfRule>
  </conditionalFormatting>
  <conditionalFormatting sqref="I424">
    <cfRule type="cellIs" dxfId="351" priority="2050" stopIfTrue="1" operator="greaterThan">
      <formula>0</formula>
    </cfRule>
  </conditionalFormatting>
  <conditionalFormatting sqref="I432">
    <cfRule type="cellIs" dxfId="350" priority="2049" stopIfTrue="1" operator="greaterThan">
      <formula>0</formula>
    </cfRule>
  </conditionalFormatting>
  <conditionalFormatting sqref="E425:E431">
    <cfRule type="cellIs" dxfId="349" priority="2048" stopIfTrue="1" operator="greaterThan">
      <formula>0</formula>
    </cfRule>
  </conditionalFormatting>
  <conditionalFormatting sqref="K440:L445 M440:M446">
    <cfRule type="containsText" dxfId="348" priority="2046" stopIfTrue="1" operator="containsText" text="NO CUMPLE">
      <formula>NOT(ISERROR(SEARCH("NO CUMPLE",K440)))</formula>
    </cfRule>
    <cfRule type="containsText" dxfId="347" priority="2047" stopIfTrue="1" operator="containsText" text="CUMPLE">
      <formula>NOT(ISERROR(SEARCH("CUMPLE",K440)))</formula>
    </cfRule>
  </conditionalFormatting>
  <conditionalFormatting sqref="K446:L446">
    <cfRule type="containsText" dxfId="346" priority="2044" stopIfTrue="1" operator="containsText" text="NO CUMPLE">
      <formula>NOT(ISERROR(SEARCH("NO CUMPLE",K446)))</formula>
    </cfRule>
    <cfRule type="containsText" dxfId="345" priority="2045" stopIfTrue="1" operator="containsText" text="CUMPLE">
      <formula>NOT(ISERROR(SEARCH("CUMPLE",K446)))</formula>
    </cfRule>
  </conditionalFormatting>
  <conditionalFormatting sqref="R439">
    <cfRule type="cellIs" dxfId="344" priority="2042" operator="greaterThanOrEqual">
      <formula>NUMMINCONT</formula>
    </cfRule>
    <cfRule type="cellIs" dxfId="343" priority="2043" operator="lessThan">
      <formula>NUMMINCONT</formula>
    </cfRule>
  </conditionalFormatting>
  <conditionalFormatting sqref="U437:V437">
    <cfRule type="cellIs" dxfId="342" priority="2030" operator="equal">
      <formula>"CUMPLE"</formula>
    </cfRule>
    <cfRule type="cellIs" dxfId="341" priority="2031" operator="equal">
      <formula>"NO CUMPLE"</formula>
    </cfRule>
  </conditionalFormatting>
  <conditionalFormatting sqref="U437:V439">
    <cfRule type="cellIs" dxfId="340" priority="2029" operator="equal">
      <formula>"VERIFICAR"</formula>
    </cfRule>
  </conditionalFormatting>
  <conditionalFormatting sqref="S442">
    <cfRule type="cellIs" dxfId="339" priority="2014" operator="equal">
      <formula>"CUMPLE"</formula>
    </cfRule>
    <cfRule type="cellIs" dxfId="338" priority="2015" operator="equal">
      <formula>"NO CUMPLE"</formula>
    </cfRule>
  </conditionalFormatting>
  <conditionalFormatting sqref="S442">
    <cfRule type="cellIs" dxfId="337" priority="2013" operator="equal">
      <formula>"VERIFICAR"</formula>
    </cfRule>
  </conditionalFormatting>
  <conditionalFormatting sqref="R423:S432">
    <cfRule type="cellIs" dxfId="336" priority="1989" operator="between">
      <formula>"NO APLICA "</formula>
      <formula>"NO ACREDITA"</formula>
    </cfRule>
  </conditionalFormatting>
  <conditionalFormatting sqref="S423:S432">
    <cfRule type="cellIs" dxfId="335" priority="1988" operator="between">
      <formula>"CONCRETO HIDRAULICO"</formula>
      <formula>"ASFALTICO"</formula>
    </cfRule>
  </conditionalFormatting>
  <conditionalFormatting sqref="R423:R432">
    <cfRule type="cellIs" dxfId="334" priority="1987" operator="notEqual">
      <formula>"NO APLICA"</formula>
    </cfRule>
  </conditionalFormatting>
  <conditionalFormatting sqref="S423:S432">
    <cfRule type="cellIs" dxfId="333" priority="1986" operator="notEqual">
      <formula>"NO APLICA"</formula>
    </cfRule>
  </conditionalFormatting>
  <conditionalFormatting sqref="N453:N462">
    <cfRule type="cellIs" dxfId="332" priority="1955" stopIfTrue="1" operator="lessThan">
      <formula>0</formula>
    </cfRule>
  </conditionalFormatting>
  <conditionalFormatting sqref="C455:D461 B454:B461 F455:I461 C454:I454 B462:J462 J454:J461 K454:Q462 B453:Q453">
    <cfRule type="cellIs" dxfId="331" priority="1954" stopIfTrue="1" operator="greaterThan">
      <formula>0</formula>
    </cfRule>
  </conditionalFormatting>
  <conditionalFormatting sqref="C455:D461">
    <cfRule type="cellIs" dxfId="330" priority="1953" stopIfTrue="1" operator="greaterThan">
      <formula>0</formula>
    </cfRule>
  </conditionalFormatting>
  <conditionalFormatting sqref="C455:D461 F455:I461 C454:I454 C453:N453 J454:N462">
    <cfRule type="cellIs" dxfId="329" priority="1952" stopIfTrue="1" operator="greaterThan">
      <formula>0</formula>
    </cfRule>
  </conditionalFormatting>
  <conditionalFormatting sqref="N453:N462">
    <cfRule type="cellIs" dxfId="328" priority="1951" stopIfTrue="1" operator="lessThan">
      <formula>0</formula>
    </cfRule>
  </conditionalFormatting>
  <conditionalFormatting sqref="C453:P453 J454:P462">
    <cfRule type="cellIs" dxfId="327" priority="1950" stopIfTrue="1" operator="greaterThan">
      <formula>0</formula>
    </cfRule>
  </conditionalFormatting>
  <conditionalFormatting sqref="H455:I461 M455:N462">
    <cfRule type="cellIs" dxfId="326" priority="1949" stopIfTrue="1" operator="greaterThan">
      <formula>0</formula>
    </cfRule>
  </conditionalFormatting>
  <conditionalFormatting sqref="I454">
    <cfRule type="cellIs" dxfId="325" priority="1948" stopIfTrue="1" operator="greaterThan">
      <formula>0</formula>
    </cfRule>
  </conditionalFormatting>
  <conditionalFormatting sqref="I462">
    <cfRule type="cellIs" dxfId="324" priority="1947" stopIfTrue="1" operator="greaterThan">
      <formula>0</formula>
    </cfRule>
  </conditionalFormatting>
  <conditionalFormatting sqref="E455:E461">
    <cfRule type="cellIs" dxfId="323" priority="1946" stopIfTrue="1" operator="greaterThan">
      <formula>0</formula>
    </cfRule>
  </conditionalFormatting>
  <conditionalFormatting sqref="K470:L475 M470:M476">
    <cfRule type="containsText" dxfId="322" priority="1944" stopIfTrue="1" operator="containsText" text="NO CUMPLE">
      <formula>NOT(ISERROR(SEARCH("NO CUMPLE",K470)))</formula>
    </cfRule>
    <cfRule type="containsText" dxfId="321" priority="1945" stopIfTrue="1" operator="containsText" text="CUMPLE">
      <formula>NOT(ISERROR(SEARCH("CUMPLE",K470)))</formula>
    </cfRule>
  </conditionalFormatting>
  <conditionalFormatting sqref="K476:L476">
    <cfRule type="containsText" dxfId="320" priority="1942" stopIfTrue="1" operator="containsText" text="NO CUMPLE">
      <formula>NOT(ISERROR(SEARCH("NO CUMPLE",K476)))</formula>
    </cfRule>
    <cfRule type="containsText" dxfId="319" priority="1943" stopIfTrue="1" operator="containsText" text="CUMPLE">
      <formula>NOT(ISERROR(SEARCH("CUMPLE",K476)))</formula>
    </cfRule>
  </conditionalFormatting>
  <conditionalFormatting sqref="R469">
    <cfRule type="cellIs" dxfId="318" priority="1940" operator="greaterThanOrEqual">
      <formula>NUMMINCONT</formula>
    </cfRule>
    <cfRule type="cellIs" dxfId="317" priority="1941" operator="lessThan">
      <formula>NUMMINCONT</formula>
    </cfRule>
  </conditionalFormatting>
  <conditionalFormatting sqref="U467:V467">
    <cfRule type="cellIs" dxfId="316" priority="1928" operator="equal">
      <formula>"CUMPLE"</formula>
    </cfRule>
    <cfRule type="cellIs" dxfId="315" priority="1929" operator="equal">
      <formula>"NO CUMPLE"</formula>
    </cfRule>
  </conditionalFormatting>
  <conditionalFormatting sqref="U467:V469">
    <cfRule type="cellIs" dxfId="314" priority="1927" operator="equal">
      <formula>"VERIFICAR"</formula>
    </cfRule>
  </conditionalFormatting>
  <conditionalFormatting sqref="S472">
    <cfRule type="cellIs" dxfId="313" priority="1912" operator="equal">
      <formula>"CUMPLE"</formula>
    </cfRule>
    <cfRule type="cellIs" dxfId="312" priority="1913" operator="equal">
      <formula>"NO CUMPLE"</formula>
    </cfRule>
  </conditionalFormatting>
  <conditionalFormatting sqref="S472">
    <cfRule type="cellIs" dxfId="311" priority="1911" operator="equal">
      <formula>"VERIFICAR"</formula>
    </cfRule>
  </conditionalFormatting>
  <conditionalFormatting sqref="R453:S462">
    <cfRule type="cellIs" dxfId="310" priority="1887" operator="between">
      <formula>"NO APLICA "</formula>
      <formula>"NO ACREDITA"</formula>
    </cfRule>
  </conditionalFormatting>
  <conditionalFormatting sqref="S453:S462">
    <cfRule type="cellIs" dxfId="309" priority="1886" operator="between">
      <formula>"CONCRETO HIDRAULICO"</formula>
      <formula>"ASFALTICO"</formula>
    </cfRule>
  </conditionalFormatting>
  <conditionalFormatting sqref="R453:R462">
    <cfRule type="cellIs" dxfId="308" priority="1885" operator="notEqual">
      <formula>"NO APLICA"</formula>
    </cfRule>
  </conditionalFormatting>
  <conditionalFormatting sqref="S453:S462">
    <cfRule type="cellIs" dxfId="307" priority="1884" operator="notEqual">
      <formula>"NO APLICA"</formula>
    </cfRule>
  </conditionalFormatting>
  <conditionalFormatting sqref="N484:N493">
    <cfRule type="cellIs" dxfId="306" priority="1751" stopIfTrue="1" operator="lessThan">
      <formula>0</formula>
    </cfRule>
  </conditionalFormatting>
  <conditionalFormatting sqref="C486:D492 B485:B492 F486:I492 C485:I485 B493:J493 J485:J492 K485:Q493 B484:Q484">
    <cfRule type="cellIs" dxfId="305" priority="1750" stopIfTrue="1" operator="greaterThan">
      <formula>0</formula>
    </cfRule>
  </conditionalFormatting>
  <conditionalFormatting sqref="C486:D492">
    <cfRule type="cellIs" dxfId="304" priority="1749" stopIfTrue="1" operator="greaterThan">
      <formula>0</formula>
    </cfRule>
  </conditionalFormatting>
  <conditionalFormatting sqref="C486:D492 F486:I492 C485:I485 C484:N484 J485:N493">
    <cfRule type="cellIs" dxfId="303" priority="1748" stopIfTrue="1" operator="greaterThan">
      <formula>0</formula>
    </cfRule>
  </conditionalFormatting>
  <conditionalFormatting sqref="N484:N493">
    <cfRule type="cellIs" dxfId="302" priority="1747" stopIfTrue="1" operator="lessThan">
      <formula>0</formula>
    </cfRule>
  </conditionalFormatting>
  <conditionalFormatting sqref="C484:P484 J485:P493">
    <cfRule type="cellIs" dxfId="301" priority="1746" stopIfTrue="1" operator="greaterThan">
      <formula>0</formula>
    </cfRule>
  </conditionalFormatting>
  <conditionalFormatting sqref="H486:I492 M486:N493">
    <cfRule type="cellIs" dxfId="300" priority="1745" stopIfTrue="1" operator="greaterThan">
      <formula>0</formula>
    </cfRule>
  </conditionalFormatting>
  <conditionalFormatting sqref="I485">
    <cfRule type="cellIs" dxfId="299" priority="1744" stopIfTrue="1" operator="greaterThan">
      <formula>0</formula>
    </cfRule>
  </conditionalFormatting>
  <conditionalFormatting sqref="I493">
    <cfRule type="cellIs" dxfId="298" priority="1743" stopIfTrue="1" operator="greaterThan">
      <formula>0</formula>
    </cfRule>
  </conditionalFormatting>
  <conditionalFormatting sqref="E486:E492">
    <cfRule type="cellIs" dxfId="297" priority="1742" stopIfTrue="1" operator="greaterThan">
      <formula>0</formula>
    </cfRule>
  </conditionalFormatting>
  <conditionalFormatting sqref="K501:L506 M501:M507">
    <cfRule type="containsText" dxfId="296" priority="1740" stopIfTrue="1" operator="containsText" text="NO CUMPLE">
      <formula>NOT(ISERROR(SEARCH("NO CUMPLE",K501)))</formula>
    </cfRule>
    <cfRule type="containsText" dxfId="295" priority="1741" stopIfTrue="1" operator="containsText" text="CUMPLE">
      <formula>NOT(ISERROR(SEARCH("CUMPLE",K501)))</formula>
    </cfRule>
  </conditionalFormatting>
  <conditionalFormatting sqref="K507:L507">
    <cfRule type="containsText" dxfId="294" priority="1738" stopIfTrue="1" operator="containsText" text="NO CUMPLE">
      <formula>NOT(ISERROR(SEARCH("NO CUMPLE",K507)))</formula>
    </cfRule>
    <cfRule type="containsText" dxfId="293" priority="1739" stopIfTrue="1" operator="containsText" text="CUMPLE">
      <formula>NOT(ISERROR(SEARCH("CUMPLE",K507)))</formula>
    </cfRule>
  </conditionalFormatting>
  <conditionalFormatting sqref="R500">
    <cfRule type="cellIs" dxfId="292" priority="1736" operator="greaterThanOrEqual">
      <formula>NUMMINCONT</formula>
    </cfRule>
    <cfRule type="cellIs" dxfId="291" priority="1737" operator="lessThan">
      <formula>NUMMINCONT</formula>
    </cfRule>
  </conditionalFormatting>
  <conditionalFormatting sqref="U498:V498">
    <cfRule type="cellIs" dxfId="290" priority="1724" operator="equal">
      <formula>"CUMPLE"</formula>
    </cfRule>
    <cfRule type="cellIs" dxfId="289" priority="1725" operator="equal">
      <formula>"NO CUMPLE"</formula>
    </cfRule>
  </conditionalFormatting>
  <conditionalFormatting sqref="U498:V500">
    <cfRule type="cellIs" dxfId="288" priority="1723" operator="equal">
      <formula>"VERIFICAR"</formula>
    </cfRule>
  </conditionalFormatting>
  <conditionalFormatting sqref="S503">
    <cfRule type="cellIs" dxfId="287" priority="1708" operator="equal">
      <formula>"CUMPLE"</formula>
    </cfRule>
    <cfRule type="cellIs" dxfId="286" priority="1709" operator="equal">
      <formula>"NO CUMPLE"</formula>
    </cfRule>
  </conditionalFormatting>
  <conditionalFormatting sqref="S503">
    <cfRule type="cellIs" dxfId="285" priority="1707" operator="equal">
      <formula>"VERIFICAR"</formula>
    </cfRule>
  </conditionalFormatting>
  <conditionalFormatting sqref="R484:S493">
    <cfRule type="cellIs" dxfId="284" priority="1683" operator="between">
      <formula>"NO APLICA "</formula>
      <formula>"NO ACREDITA"</formula>
    </cfRule>
  </conditionalFormatting>
  <conditionalFormatting sqref="S484:S493">
    <cfRule type="cellIs" dxfId="283" priority="1682" operator="between">
      <formula>"CONCRETO HIDRAULICO"</formula>
      <formula>"ASFALTICO"</formula>
    </cfRule>
  </conditionalFormatting>
  <conditionalFormatting sqref="R484:R493">
    <cfRule type="cellIs" dxfId="282" priority="1681" operator="notEqual">
      <formula>"NO APLICA"</formula>
    </cfRule>
  </conditionalFormatting>
  <conditionalFormatting sqref="S484:S493">
    <cfRule type="cellIs" dxfId="281" priority="1680" operator="notEqual">
      <formula>"NO APLICA"</formula>
    </cfRule>
  </conditionalFormatting>
  <conditionalFormatting sqref="N514:N523">
    <cfRule type="cellIs" dxfId="280" priority="1649" stopIfTrue="1" operator="lessThan">
      <formula>0</formula>
    </cfRule>
  </conditionalFormatting>
  <conditionalFormatting sqref="C516:D522 B515:B522 F516:I522 C515:I515 B523:J523 J515:J522 K515:Q523 B514:Q514">
    <cfRule type="cellIs" dxfId="279" priority="1648" stopIfTrue="1" operator="greaterThan">
      <formula>0</formula>
    </cfRule>
  </conditionalFormatting>
  <conditionalFormatting sqref="C516:D522">
    <cfRule type="cellIs" dxfId="278" priority="1647" stopIfTrue="1" operator="greaterThan">
      <formula>0</formula>
    </cfRule>
  </conditionalFormatting>
  <conditionalFormatting sqref="C516:D522 F516:I522 C515:I515 C514:N514 J515:N523">
    <cfRule type="cellIs" dxfId="277" priority="1646" stopIfTrue="1" operator="greaterThan">
      <formula>0</formula>
    </cfRule>
  </conditionalFormatting>
  <conditionalFormatting sqref="N514:N523">
    <cfRule type="cellIs" dxfId="276" priority="1645" stopIfTrue="1" operator="lessThan">
      <formula>0</formula>
    </cfRule>
  </conditionalFormatting>
  <conditionalFormatting sqref="C514:P514 J515:P523">
    <cfRule type="cellIs" dxfId="275" priority="1644" stopIfTrue="1" operator="greaterThan">
      <formula>0</formula>
    </cfRule>
  </conditionalFormatting>
  <conditionalFormatting sqref="H516:I522 M516:N523">
    <cfRule type="cellIs" dxfId="274" priority="1643" stopIfTrue="1" operator="greaterThan">
      <formula>0</formula>
    </cfRule>
  </conditionalFormatting>
  <conditionalFormatting sqref="I515">
    <cfRule type="cellIs" dxfId="273" priority="1642" stopIfTrue="1" operator="greaterThan">
      <formula>0</formula>
    </cfRule>
  </conditionalFormatting>
  <conditionalFormatting sqref="I523">
    <cfRule type="cellIs" dxfId="272" priority="1641" stopIfTrue="1" operator="greaterThan">
      <formula>0</formula>
    </cfRule>
  </conditionalFormatting>
  <conditionalFormatting sqref="E516:E522">
    <cfRule type="cellIs" dxfId="271" priority="1640" stopIfTrue="1" operator="greaterThan">
      <formula>0</formula>
    </cfRule>
  </conditionalFormatting>
  <conditionalFormatting sqref="K531:L536 M531:M537">
    <cfRule type="containsText" dxfId="270" priority="1638" stopIfTrue="1" operator="containsText" text="NO CUMPLE">
      <formula>NOT(ISERROR(SEARCH("NO CUMPLE",K531)))</formula>
    </cfRule>
    <cfRule type="containsText" dxfId="269" priority="1639" stopIfTrue="1" operator="containsText" text="CUMPLE">
      <formula>NOT(ISERROR(SEARCH("CUMPLE",K531)))</formula>
    </cfRule>
  </conditionalFormatting>
  <conditionalFormatting sqref="K537:L537">
    <cfRule type="containsText" dxfId="268" priority="1636" stopIfTrue="1" operator="containsText" text="NO CUMPLE">
      <formula>NOT(ISERROR(SEARCH("NO CUMPLE",K537)))</formula>
    </cfRule>
    <cfRule type="containsText" dxfId="267" priority="1637" stopIfTrue="1" operator="containsText" text="CUMPLE">
      <formula>NOT(ISERROR(SEARCH("CUMPLE",K537)))</formula>
    </cfRule>
  </conditionalFormatting>
  <conditionalFormatting sqref="R530">
    <cfRule type="cellIs" dxfId="266" priority="1634" operator="greaterThanOrEqual">
      <formula>NUMMINCONT</formula>
    </cfRule>
    <cfRule type="cellIs" dxfId="265" priority="1635" operator="lessThan">
      <formula>NUMMINCONT</formula>
    </cfRule>
  </conditionalFormatting>
  <conditionalFormatting sqref="U528:V528">
    <cfRule type="cellIs" dxfId="264" priority="1622" operator="equal">
      <formula>"CUMPLE"</formula>
    </cfRule>
    <cfRule type="cellIs" dxfId="263" priority="1623" operator="equal">
      <formula>"NO CUMPLE"</formula>
    </cfRule>
  </conditionalFormatting>
  <conditionalFormatting sqref="U528:V530">
    <cfRule type="cellIs" dxfId="262" priority="1621" operator="equal">
      <formula>"VERIFICAR"</formula>
    </cfRule>
  </conditionalFormatting>
  <conditionalFormatting sqref="S533">
    <cfRule type="cellIs" dxfId="261" priority="1606" operator="equal">
      <formula>"CUMPLE"</formula>
    </cfRule>
    <cfRule type="cellIs" dxfId="260" priority="1607" operator="equal">
      <formula>"NO CUMPLE"</formula>
    </cfRule>
  </conditionalFormatting>
  <conditionalFormatting sqref="S533">
    <cfRule type="cellIs" dxfId="259" priority="1605" operator="equal">
      <formula>"VERIFICAR"</formula>
    </cfRule>
  </conditionalFormatting>
  <conditionalFormatting sqref="R514:S523">
    <cfRule type="cellIs" dxfId="258" priority="1581" operator="between">
      <formula>"NO APLICA "</formula>
      <formula>"NO ACREDITA"</formula>
    </cfRule>
  </conditionalFormatting>
  <conditionalFormatting sqref="S514:S523">
    <cfRule type="cellIs" dxfId="257" priority="1580" operator="between">
      <formula>"CONCRETO HIDRAULICO"</formula>
      <formula>"ASFALTICO"</formula>
    </cfRule>
  </conditionalFormatting>
  <conditionalFormatting sqref="R514:R523">
    <cfRule type="cellIs" dxfId="256" priority="1579" operator="notEqual">
      <formula>"NO APLICA"</formula>
    </cfRule>
  </conditionalFormatting>
  <conditionalFormatting sqref="S514:S523">
    <cfRule type="cellIs" dxfId="255" priority="1578" operator="notEqual">
      <formula>"NO APLICA"</formula>
    </cfRule>
  </conditionalFormatting>
  <conditionalFormatting sqref="N24:N25 N27 N29:N30 N32:N33">
    <cfRule type="cellIs" dxfId="254" priority="1538" stopIfTrue="1" operator="lessThan">
      <formula>0</formula>
    </cfRule>
  </conditionalFormatting>
  <conditionalFormatting sqref="B33:J33 B24:Q25 B32:D32 B27:D27 B29:D30 K32:Q33 L31 O31:Q31 F32:J32 F31:G31 I31 F26:G26 I26 F27:Q27 L26 O26:Q26 F29:Q30 F28:G28 I28 L28 O28:Q28">
    <cfRule type="cellIs" dxfId="253" priority="1537" stopIfTrue="1" operator="greaterThan">
      <formula>0</formula>
    </cfRule>
  </conditionalFormatting>
  <conditionalFormatting sqref="C27:D27 C32:D32 C29:D30">
    <cfRule type="cellIs" dxfId="252" priority="1536" stopIfTrue="1" operator="greaterThan">
      <formula>0</formula>
    </cfRule>
  </conditionalFormatting>
  <conditionalFormatting sqref="C27:D27 C24:N25 C32:D32 C29:D30 J32:N33 L31 F32:I32 F31:G31 I31 F26:G26 I26 F27:N27 L26 F29:N30 F28:G28 I28 L28">
    <cfRule type="cellIs" dxfId="251" priority="1535" stopIfTrue="1" operator="greaterThan">
      <formula>0</formula>
    </cfRule>
  </conditionalFormatting>
  <conditionalFormatting sqref="N24:N25 N27 N29:N30 N32:N33">
    <cfRule type="cellIs" dxfId="250" priority="1534" stopIfTrue="1" operator="lessThan">
      <formula>0</formula>
    </cfRule>
  </conditionalFormatting>
  <conditionalFormatting sqref="C24:P24 J25:P25 J32:P33 L31 O31:P31 J27:P27 L26 O26:P26 J29:P30 L28 O28:P28">
    <cfRule type="cellIs" dxfId="249" priority="1533" stopIfTrue="1" operator="greaterThan">
      <formula>0</formula>
    </cfRule>
  </conditionalFormatting>
  <conditionalFormatting sqref="H27:I27 M27:N27 M32:N33 H32:I32 I31 I26 H29:I30 I28 M29:N30">
    <cfRule type="cellIs" dxfId="248" priority="1532" stopIfTrue="1" operator="greaterThan">
      <formula>0</formula>
    </cfRule>
  </conditionalFormatting>
  <conditionalFormatting sqref="I25">
    <cfRule type="cellIs" dxfId="247" priority="1531" stopIfTrue="1" operator="greaterThan">
      <formula>0</formula>
    </cfRule>
  </conditionalFormatting>
  <conditionalFormatting sqref="I33">
    <cfRule type="cellIs" dxfId="246" priority="1530" stopIfTrue="1" operator="greaterThan">
      <formula>0</formula>
    </cfRule>
  </conditionalFormatting>
  <conditionalFormatting sqref="E27 E32 E29:E30">
    <cfRule type="cellIs" dxfId="245" priority="1529" stopIfTrue="1" operator="greaterThan">
      <formula>0</formula>
    </cfRule>
  </conditionalFormatting>
  <conditionalFormatting sqref="K41:L46 M41:M47">
    <cfRule type="containsText" dxfId="244" priority="1527" stopIfTrue="1" operator="containsText" text="NO CUMPLE">
      <formula>NOT(ISERROR(SEARCH("NO CUMPLE",K41)))</formula>
    </cfRule>
    <cfRule type="containsText" dxfId="243" priority="1528" stopIfTrue="1" operator="containsText" text="CUMPLE">
      <formula>NOT(ISERROR(SEARCH("CUMPLE",K41)))</formula>
    </cfRule>
  </conditionalFormatting>
  <conditionalFormatting sqref="K47:L47">
    <cfRule type="containsText" dxfId="242" priority="1525" stopIfTrue="1" operator="containsText" text="NO CUMPLE">
      <formula>NOT(ISERROR(SEARCH("NO CUMPLE",K47)))</formula>
    </cfRule>
    <cfRule type="containsText" dxfId="241" priority="1526" stopIfTrue="1" operator="containsText" text="CUMPLE">
      <formula>NOT(ISERROR(SEARCH("CUMPLE",K47)))</formula>
    </cfRule>
  </conditionalFormatting>
  <conditionalFormatting sqref="R40">
    <cfRule type="cellIs" dxfId="240" priority="1523" operator="greaterThanOrEqual">
      <formula>NUMMINCONT</formula>
    </cfRule>
    <cfRule type="cellIs" dxfId="239" priority="1524" operator="lessThan">
      <formula>NUMMINCONT</formula>
    </cfRule>
  </conditionalFormatting>
  <conditionalFormatting sqref="U38:V38">
    <cfRule type="cellIs" dxfId="238" priority="1511" operator="equal">
      <formula>"CUMPLE"</formula>
    </cfRule>
    <cfRule type="cellIs" dxfId="237" priority="1512" operator="equal">
      <formula>"NO CUMPLE"</formula>
    </cfRule>
  </conditionalFormatting>
  <conditionalFormatting sqref="U38:V40">
    <cfRule type="cellIs" dxfId="236" priority="1510" operator="equal">
      <formula>"VERIFICAR"</formula>
    </cfRule>
  </conditionalFormatting>
  <conditionalFormatting sqref="S43">
    <cfRule type="cellIs" dxfId="235" priority="1495" operator="equal">
      <formula>"CUMPLE"</formula>
    </cfRule>
    <cfRule type="cellIs" dxfId="234" priority="1496" operator="equal">
      <formula>"NO CUMPLE"</formula>
    </cfRule>
  </conditionalFormatting>
  <conditionalFormatting sqref="S43">
    <cfRule type="cellIs" dxfId="233" priority="1494" operator="equal">
      <formula>"VERIFICAR"</formula>
    </cfRule>
  </conditionalFormatting>
  <conditionalFormatting sqref="R24:S33">
    <cfRule type="cellIs" dxfId="232" priority="1470" operator="between">
      <formula>"NO APLICA "</formula>
      <formula>"NO ACREDITA"</formula>
    </cfRule>
  </conditionalFormatting>
  <conditionalFormatting sqref="S24:S33">
    <cfRule type="cellIs" dxfId="231" priority="1469" operator="between">
      <formula>"CONCRETO HIDRAULICO"</formula>
      <formula>"ASFALTICO"</formula>
    </cfRule>
  </conditionalFormatting>
  <conditionalFormatting sqref="R24:R33">
    <cfRule type="cellIs" dxfId="230" priority="1468" operator="notEqual">
      <formula>"NO APLICA"</formula>
    </cfRule>
  </conditionalFormatting>
  <conditionalFormatting sqref="S24:S33">
    <cfRule type="cellIs" dxfId="229" priority="1467" operator="notEqual">
      <formula>"NO APLICA"</formula>
    </cfRule>
  </conditionalFormatting>
  <conditionalFormatting sqref="N56:N65">
    <cfRule type="cellIs" dxfId="228" priority="1334" stopIfTrue="1" operator="lessThan">
      <formula>0</formula>
    </cfRule>
  </conditionalFormatting>
  <conditionalFormatting sqref="C58:D59 B57:B64 F58:I64 C57:I57 B65:J65 J57:J64 K57:Q65 B56:Q56 C62:D64 D60:D61">
    <cfRule type="cellIs" dxfId="227" priority="1333" stopIfTrue="1" operator="greaterThan">
      <formula>0</formula>
    </cfRule>
  </conditionalFormatting>
  <conditionalFormatting sqref="C58:D59 C62:D64 D60:D61">
    <cfRule type="cellIs" dxfId="226" priority="1332" stopIfTrue="1" operator="greaterThan">
      <formula>0</formula>
    </cfRule>
  </conditionalFormatting>
  <conditionalFormatting sqref="C58:D59 F58:I64 C57:I57 C56:N56 J57:N65 C62:D64 D60:D61">
    <cfRule type="cellIs" dxfId="225" priority="1331" stopIfTrue="1" operator="greaterThan">
      <formula>0</formula>
    </cfRule>
  </conditionalFormatting>
  <conditionalFormatting sqref="N56:N65">
    <cfRule type="cellIs" dxfId="224" priority="1330" stopIfTrue="1" operator="lessThan">
      <formula>0</formula>
    </cfRule>
  </conditionalFormatting>
  <conditionalFormatting sqref="C56:P56 J57:P65">
    <cfRule type="cellIs" dxfId="223" priority="1329" stopIfTrue="1" operator="greaterThan">
      <formula>0</formula>
    </cfRule>
  </conditionalFormatting>
  <conditionalFormatting sqref="H58:I64 M58:N65">
    <cfRule type="cellIs" dxfId="222" priority="1328" stopIfTrue="1" operator="greaterThan">
      <formula>0</formula>
    </cfRule>
  </conditionalFormatting>
  <conditionalFormatting sqref="I57">
    <cfRule type="cellIs" dxfId="221" priority="1327" stopIfTrue="1" operator="greaterThan">
      <formula>0</formula>
    </cfRule>
  </conditionalFormatting>
  <conditionalFormatting sqref="I65">
    <cfRule type="cellIs" dxfId="220" priority="1326" stopIfTrue="1" operator="greaterThan">
      <formula>0</formula>
    </cfRule>
  </conditionalFormatting>
  <conditionalFormatting sqref="E58:E64">
    <cfRule type="cellIs" dxfId="219" priority="1325" stopIfTrue="1" operator="greaterThan">
      <formula>0</formula>
    </cfRule>
  </conditionalFormatting>
  <conditionalFormatting sqref="K73:L78 M73:M79">
    <cfRule type="containsText" dxfId="218" priority="1323" stopIfTrue="1" operator="containsText" text="NO CUMPLE">
      <formula>NOT(ISERROR(SEARCH("NO CUMPLE",K73)))</formula>
    </cfRule>
    <cfRule type="containsText" dxfId="217" priority="1324" stopIfTrue="1" operator="containsText" text="CUMPLE">
      <formula>NOT(ISERROR(SEARCH("CUMPLE",K73)))</formula>
    </cfRule>
  </conditionalFormatting>
  <conditionalFormatting sqref="K79:L79">
    <cfRule type="containsText" dxfId="216" priority="1321" stopIfTrue="1" operator="containsText" text="NO CUMPLE">
      <formula>NOT(ISERROR(SEARCH("NO CUMPLE",K79)))</formula>
    </cfRule>
    <cfRule type="containsText" dxfId="215" priority="1322" stopIfTrue="1" operator="containsText" text="CUMPLE">
      <formula>NOT(ISERROR(SEARCH("CUMPLE",K79)))</formula>
    </cfRule>
  </conditionalFormatting>
  <conditionalFormatting sqref="R72">
    <cfRule type="cellIs" dxfId="214" priority="1319" operator="greaterThanOrEqual">
      <formula>NUMMINCONT</formula>
    </cfRule>
    <cfRule type="cellIs" dxfId="213" priority="1320" operator="lessThan">
      <formula>NUMMINCONT</formula>
    </cfRule>
  </conditionalFormatting>
  <conditionalFormatting sqref="U70:V70">
    <cfRule type="cellIs" dxfId="212" priority="1307" operator="equal">
      <formula>"CUMPLE"</formula>
    </cfRule>
    <cfRule type="cellIs" dxfId="211" priority="1308" operator="equal">
      <formula>"NO CUMPLE"</formula>
    </cfRule>
  </conditionalFormatting>
  <conditionalFormatting sqref="U70:V72">
    <cfRule type="cellIs" dxfId="210" priority="1306" operator="equal">
      <formula>"VERIFICAR"</formula>
    </cfRule>
  </conditionalFormatting>
  <conditionalFormatting sqref="S75">
    <cfRule type="cellIs" dxfId="209" priority="1291" operator="equal">
      <formula>"CUMPLE"</formula>
    </cfRule>
    <cfRule type="cellIs" dxfId="208" priority="1292" operator="equal">
      <formula>"NO CUMPLE"</formula>
    </cfRule>
  </conditionalFormatting>
  <conditionalFormatting sqref="S75">
    <cfRule type="cellIs" dxfId="207" priority="1290" operator="equal">
      <formula>"VERIFICAR"</formula>
    </cfRule>
  </conditionalFormatting>
  <conditionalFormatting sqref="R56:S65">
    <cfRule type="cellIs" dxfId="206" priority="1266" operator="between">
      <formula>"NO APLICA "</formula>
      <formula>"NO ACREDITA"</formula>
    </cfRule>
  </conditionalFormatting>
  <conditionalFormatting sqref="S56:S65">
    <cfRule type="cellIs" dxfId="205" priority="1265" operator="between">
      <formula>"CONCRETO HIDRAULICO"</formula>
      <formula>"ASFALTICO"</formula>
    </cfRule>
  </conditionalFormatting>
  <conditionalFormatting sqref="R56:R65">
    <cfRule type="cellIs" dxfId="204" priority="1264" operator="notEqual">
      <formula>"NO APLICA"</formula>
    </cfRule>
  </conditionalFormatting>
  <conditionalFormatting sqref="S56:S65">
    <cfRule type="cellIs" dxfId="203" priority="1263" operator="notEqual">
      <formula>"NO APLICA"</formula>
    </cfRule>
  </conditionalFormatting>
  <conditionalFormatting sqref="N86:N95">
    <cfRule type="cellIs" dxfId="202" priority="1130" stopIfTrue="1" operator="lessThan">
      <formula>0</formula>
    </cfRule>
  </conditionalFormatting>
  <conditionalFormatting sqref="C88:D94 B87:B94 F88:I94 C87:I87 B95:J95 J87:J94 K87:Q95 B86:Q86">
    <cfRule type="cellIs" dxfId="201" priority="1129" stopIfTrue="1" operator="greaterThan">
      <formula>0</formula>
    </cfRule>
  </conditionalFormatting>
  <conditionalFormatting sqref="C88:D94">
    <cfRule type="cellIs" dxfId="200" priority="1128" stopIfTrue="1" operator="greaterThan">
      <formula>0</formula>
    </cfRule>
  </conditionalFormatting>
  <conditionalFormatting sqref="C88:D94 F88:I94 C87:I87 C86:N86 J87:N95">
    <cfRule type="cellIs" dxfId="199" priority="1127" stopIfTrue="1" operator="greaterThan">
      <formula>0</formula>
    </cfRule>
  </conditionalFormatting>
  <conditionalFormatting sqref="N86:N95">
    <cfRule type="cellIs" dxfId="198" priority="1126" stopIfTrue="1" operator="lessThan">
      <formula>0</formula>
    </cfRule>
  </conditionalFormatting>
  <conditionalFormatting sqref="C86:P86 J87:P95">
    <cfRule type="cellIs" dxfId="197" priority="1125" stopIfTrue="1" operator="greaterThan">
      <formula>0</formula>
    </cfRule>
  </conditionalFormatting>
  <conditionalFormatting sqref="H88:I94 M88:N95">
    <cfRule type="cellIs" dxfId="196" priority="1124" stopIfTrue="1" operator="greaterThan">
      <formula>0</formula>
    </cfRule>
  </conditionalFormatting>
  <conditionalFormatting sqref="I87">
    <cfRule type="cellIs" dxfId="195" priority="1123" stopIfTrue="1" operator="greaterThan">
      <formula>0</formula>
    </cfRule>
  </conditionalFormatting>
  <conditionalFormatting sqref="I95">
    <cfRule type="cellIs" dxfId="194" priority="1122" stopIfTrue="1" operator="greaterThan">
      <formula>0</formula>
    </cfRule>
  </conditionalFormatting>
  <conditionalFormatting sqref="E88:E94">
    <cfRule type="cellIs" dxfId="193" priority="1121" stopIfTrue="1" operator="greaterThan">
      <formula>0</formula>
    </cfRule>
  </conditionalFormatting>
  <conditionalFormatting sqref="K103:L108 M103:M109">
    <cfRule type="containsText" dxfId="192" priority="1119" stopIfTrue="1" operator="containsText" text="NO CUMPLE">
      <formula>NOT(ISERROR(SEARCH("NO CUMPLE",K103)))</formula>
    </cfRule>
    <cfRule type="containsText" dxfId="191" priority="1120" stopIfTrue="1" operator="containsText" text="CUMPLE">
      <formula>NOT(ISERROR(SEARCH("CUMPLE",K103)))</formula>
    </cfRule>
  </conditionalFormatting>
  <conditionalFormatting sqref="K109:L109">
    <cfRule type="containsText" dxfId="190" priority="1117" stopIfTrue="1" operator="containsText" text="NO CUMPLE">
      <formula>NOT(ISERROR(SEARCH("NO CUMPLE",K109)))</formula>
    </cfRule>
    <cfRule type="containsText" dxfId="189" priority="1118" stopIfTrue="1" operator="containsText" text="CUMPLE">
      <formula>NOT(ISERROR(SEARCH("CUMPLE",K109)))</formula>
    </cfRule>
  </conditionalFormatting>
  <conditionalFormatting sqref="R102">
    <cfRule type="cellIs" dxfId="188" priority="1115" operator="greaterThanOrEqual">
      <formula>NUMMINCONT</formula>
    </cfRule>
    <cfRule type="cellIs" dxfId="187" priority="1116" operator="lessThan">
      <formula>NUMMINCONT</formula>
    </cfRule>
  </conditionalFormatting>
  <conditionalFormatting sqref="U100:V100">
    <cfRule type="cellIs" dxfId="186" priority="1103" operator="equal">
      <formula>"CUMPLE"</formula>
    </cfRule>
    <cfRule type="cellIs" dxfId="185" priority="1104" operator="equal">
      <formula>"NO CUMPLE"</formula>
    </cfRule>
  </conditionalFormatting>
  <conditionalFormatting sqref="U100:V102">
    <cfRule type="cellIs" dxfId="184" priority="1102" operator="equal">
      <formula>"VERIFICAR"</formula>
    </cfRule>
  </conditionalFormatting>
  <conditionalFormatting sqref="S105">
    <cfRule type="cellIs" dxfId="183" priority="1087" operator="equal">
      <formula>"CUMPLE"</formula>
    </cfRule>
    <cfRule type="cellIs" dxfId="182" priority="1088" operator="equal">
      <formula>"NO CUMPLE"</formula>
    </cfRule>
  </conditionalFormatting>
  <conditionalFormatting sqref="S105">
    <cfRule type="cellIs" dxfId="181" priority="1086" operator="equal">
      <formula>"VERIFICAR"</formula>
    </cfRule>
  </conditionalFormatting>
  <conditionalFormatting sqref="R86:S95">
    <cfRule type="cellIs" dxfId="180" priority="1062" operator="between">
      <formula>"NO APLICA "</formula>
      <formula>"NO ACREDITA"</formula>
    </cfRule>
  </conditionalFormatting>
  <conditionalFormatting sqref="S86:S95">
    <cfRule type="cellIs" dxfId="179" priority="1061" operator="between">
      <formula>"CONCRETO HIDRAULICO"</formula>
      <formula>"ASFALTICO"</formula>
    </cfRule>
  </conditionalFormatting>
  <conditionalFormatting sqref="R86:R95">
    <cfRule type="cellIs" dxfId="178" priority="1060" operator="notEqual">
      <formula>"NO APLICA"</formula>
    </cfRule>
  </conditionalFormatting>
  <conditionalFormatting sqref="S86:S95">
    <cfRule type="cellIs" dxfId="177" priority="1059" operator="notEqual">
      <formula>"NO APLICA"</formula>
    </cfRule>
  </conditionalFormatting>
  <conditionalFormatting sqref="N116:N125">
    <cfRule type="cellIs" dxfId="176" priority="1028" stopIfTrue="1" operator="lessThan">
      <formula>0</formula>
    </cfRule>
  </conditionalFormatting>
  <conditionalFormatting sqref="C118:D124 B117:B124 F118:I124 C117:I117 B125:J125 J117:J124 K117:Q125 B116:Q116">
    <cfRule type="cellIs" dxfId="175" priority="1027" stopIfTrue="1" operator="greaterThan">
      <formula>0</formula>
    </cfRule>
  </conditionalFormatting>
  <conditionalFormatting sqref="C118:D124">
    <cfRule type="cellIs" dxfId="174" priority="1026" stopIfTrue="1" operator="greaterThan">
      <formula>0</formula>
    </cfRule>
  </conditionalFormatting>
  <conditionalFormatting sqref="C118:D124 F118:I124 C117:I117 C116:N116 J117:N125">
    <cfRule type="cellIs" dxfId="173" priority="1025" stopIfTrue="1" operator="greaterThan">
      <formula>0</formula>
    </cfRule>
  </conditionalFormatting>
  <conditionalFormatting sqref="N116:N125">
    <cfRule type="cellIs" dxfId="172" priority="1024" stopIfTrue="1" operator="lessThan">
      <formula>0</formula>
    </cfRule>
  </conditionalFormatting>
  <conditionalFormatting sqref="C116:P116 J117:P125">
    <cfRule type="cellIs" dxfId="171" priority="1023" stopIfTrue="1" operator="greaterThan">
      <formula>0</formula>
    </cfRule>
  </conditionalFormatting>
  <conditionalFormatting sqref="H118:I124 M118:N125">
    <cfRule type="cellIs" dxfId="170" priority="1022" stopIfTrue="1" operator="greaterThan">
      <formula>0</formula>
    </cfRule>
  </conditionalFormatting>
  <conditionalFormatting sqref="I117">
    <cfRule type="cellIs" dxfId="169" priority="1021" stopIfTrue="1" operator="greaterThan">
      <formula>0</formula>
    </cfRule>
  </conditionalFormatting>
  <conditionalFormatting sqref="I125">
    <cfRule type="cellIs" dxfId="168" priority="1020" stopIfTrue="1" operator="greaterThan">
      <formula>0</formula>
    </cfRule>
  </conditionalFormatting>
  <conditionalFormatting sqref="E118:E124">
    <cfRule type="cellIs" dxfId="167" priority="1019" stopIfTrue="1" operator="greaterThan">
      <formula>0</formula>
    </cfRule>
  </conditionalFormatting>
  <conditionalFormatting sqref="K133:L138 M133:M139">
    <cfRule type="containsText" dxfId="166" priority="1017" stopIfTrue="1" operator="containsText" text="NO CUMPLE">
      <formula>NOT(ISERROR(SEARCH("NO CUMPLE",K133)))</formula>
    </cfRule>
    <cfRule type="containsText" dxfId="165" priority="1018" stopIfTrue="1" operator="containsText" text="CUMPLE">
      <formula>NOT(ISERROR(SEARCH("CUMPLE",K133)))</formula>
    </cfRule>
  </conditionalFormatting>
  <conditionalFormatting sqref="K139:L139">
    <cfRule type="containsText" dxfId="164" priority="1015" stopIfTrue="1" operator="containsText" text="NO CUMPLE">
      <formula>NOT(ISERROR(SEARCH("NO CUMPLE",K139)))</formula>
    </cfRule>
    <cfRule type="containsText" dxfId="163" priority="1016" stopIfTrue="1" operator="containsText" text="CUMPLE">
      <formula>NOT(ISERROR(SEARCH("CUMPLE",K139)))</formula>
    </cfRule>
  </conditionalFormatting>
  <conditionalFormatting sqref="R132">
    <cfRule type="cellIs" dxfId="162" priority="1013" operator="greaterThanOrEqual">
      <formula>NUMMINCONT</formula>
    </cfRule>
    <cfRule type="cellIs" dxfId="161" priority="1014" operator="lessThan">
      <formula>NUMMINCONT</formula>
    </cfRule>
  </conditionalFormatting>
  <conditionalFormatting sqref="U130:V130">
    <cfRule type="cellIs" dxfId="160" priority="1001" operator="equal">
      <formula>"CUMPLE"</formula>
    </cfRule>
    <cfRule type="cellIs" dxfId="159" priority="1002" operator="equal">
      <formula>"NO CUMPLE"</formula>
    </cfRule>
  </conditionalFormatting>
  <conditionalFormatting sqref="U130:V132">
    <cfRule type="cellIs" dxfId="158" priority="1000" operator="equal">
      <formula>"VERIFICAR"</formula>
    </cfRule>
  </conditionalFormatting>
  <conditionalFormatting sqref="S135">
    <cfRule type="cellIs" dxfId="157" priority="985" operator="equal">
      <formula>"CUMPLE"</formula>
    </cfRule>
    <cfRule type="cellIs" dxfId="156" priority="986" operator="equal">
      <formula>"NO CUMPLE"</formula>
    </cfRule>
  </conditionalFormatting>
  <conditionalFormatting sqref="S135">
    <cfRule type="cellIs" dxfId="155" priority="984" operator="equal">
      <formula>"VERIFICAR"</formula>
    </cfRule>
  </conditionalFormatting>
  <conditionalFormatting sqref="R116:S125">
    <cfRule type="cellIs" dxfId="154" priority="960" operator="between">
      <formula>"NO APLICA "</formula>
      <formula>"NO ACREDITA"</formula>
    </cfRule>
  </conditionalFormatting>
  <conditionalFormatting sqref="S116:S125">
    <cfRule type="cellIs" dxfId="153" priority="959" operator="between">
      <formula>"CONCRETO HIDRAULICO"</formula>
      <formula>"ASFALTICO"</formula>
    </cfRule>
  </conditionalFormatting>
  <conditionalFormatting sqref="R116:R125">
    <cfRule type="cellIs" dxfId="152" priority="958" operator="notEqual">
      <formula>"NO APLICA"</formula>
    </cfRule>
  </conditionalFormatting>
  <conditionalFormatting sqref="S116:S125">
    <cfRule type="cellIs" dxfId="151" priority="957" operator="notEqual">
      <formula>"NO APLICA"</formula>
    </cfRule>
  </conditionalFormatting>
  <conditionalFormatting sqref="N146:N155">
    <cfRule type="cellIs" dxfId="150" priority="926" stopIfTrue="1" operator="lessThan">
      <formula>0</formula>
    </cfRule>
  </conditionalFormatting>
  <conditionalFormatting sqref="C148:D154 B147:B154 F148:I154 C147:I147 B155:J155 J147:J154 K147:Q155 B146:Q146">
    <cfRule type="cellIs" dxfId="149" priority="925" stopIfTrue="1" operator="greaterThan">
      <formula>0</formula>
    </cfRule>
  </conditionalFormatting>
  <conditionalFormatting sqref="C148:D154">
    <cfRule type="cellIs" dxfId="148" priority="924" stopIfTrue="1" operator="greaterThan">
      <formula>0</formula>
    </cfRule>
  </conditionalFormatting>
  <conditionalFormatting sqref="C148:D154 F148:I154 C147:I147 C146:N146 J147:N155">
    <cfRule type="cellIs" dxfId="147" priority="923" stopIfTrue="1" operator="greaterThan">
      <formula>0</formula>
    </cfRule>
  </conditionalFormatting>
  <conditionalFormatting sqref="N146:N155">
    <cfRule type="cellIs" dxfId="146" priority="922" stopIfTrue="1" operator="lessThan">
      <formula>0</formula>
    </cfRule>
  </conditionalFormatting>
  <conditionalFormatting sqref="C146:P146 J147:P155">
    <cfRule type="cellIs" dxfId="145" priority="921" stopIfTrue="1" operator="greaterThan">
      <formula>0</formula>
    </cfRule>
  </conditionalFormatting>
  <conditionalFormatting sqref="H148:I154 M148:N155">
    <cfRule type="cellIs" dxfId="144" priority="920" stopIfTrue="1" operator="greaterThan">
      <formula>0</formula>
    </cfRule>
  </conditionalFormatting>
  <conditionalFormatting sqref="I147">
    <cfRule type="cellIs" dxfId="143" priority="919" stopIfTrue="1" operator="greaterThan">
      <formula>0</formula>
    </cfRule>
  </conditionalFormatting>
  <conditionalFormatting sqref="I155">
    <cfRule type="cellIs" dxfId="142" priority="918" stopIfTrue="1" operator="greaterThan">
      <formula>0</formula>
    </cfRule>
  </conditionalFormatting>
  <conditionalFormatting sqref="E148:E154">
    <cfRule type="cellIs" dxfId="141" priority="917" stopIfTrue="1" operator="greaterThan">
      <formula>0</formula>
    </cfRule>
  </conditionalFormatting>
  <conditionalFormatting sqref="K163:L168 M163:M169">
    <cfRule type="containsText" dxfId="140" priority="915" stopIfTrue="1" operator="containsText" text="NO CUMPLE">
      <formula>NOT(ISERROR(SEARCH("NO CUMPLE",K163)))</formula>
    </cfRule>
    <cfRule type="containsText" dxfId="139" priority="916" stopIfTrue="1" operator="containsText" text="CUMPLE">
      <formula>NOT(ISERROR(SEARCH("CUMPLE",K163)))</formula>
    </cfRule>
  </conditionalFormatting>
  <conditionalFormatting sqref="K169:L169">
    <cfRule type="containsText" dxfId="138" priority="913" stopIfTrue="1" operator="containsText" text="NO CUMPLE">
      <formula>NOT(ISERROR(SEARCH("NO CUMPLE",K169)))</formula>
    </cfRule>
    <cfRule type="containsText" dxfId="137" priority="914" stopIfTrue="1" operator="containsText" text="CUMPLE">
      <formula>NOT(ISERROR(SEARCH("CUMPLE",K169)))</formula>
    </cfRule>
  </conditionalFormatting>
  <conditionalFormatting sqref="R162">
    <cfRule type="cellIs" dxfId="136" priority="911" operator="greaterThanOrEqual">
      <formula>NUMMINCONT</formula>
    </cfRule>
    <cfRule type="cellIs" dxfId="135" priority="912" operator="lessThan">
      <formula>NUMMINCONT</formula>
    </cfRule>
  </conditionalFormatting>
  <conditionalFormatting sqref="U160:V160">
    <cfRule type="cellIs" dxfId="134" priority="899" operator="equal">
      <formula>"CUMPLE"</formula>
    </cfRule>
    <cfRule type="cellIs" dxfId="133" priority="900" operator="equal">
      <formula>"NO CUMPLE"</formula>
    </cfRule>
  </conditionalFormatting>
  <conditionalFormatting sqref="U160:V162">
    <cfRule type="cellIs" dxfId="132" priority="898" operator="equal">
      <formula>"VERIFICAR"</formula>
    </cfRule>
  </conditionalFormatting>
  <conditionalFormatting sqref="S165">
    <cfRule type="cellIs" dxfId="131" priority="883" operator="equal">
      <formula>"CUMPLE"</formula>
    </cfRule>
    <cfRule type="cellIs" dxfId="130" priority="884" operator="equal">
      <formula>"NO CUMPLE"</formula>
    </cfRule>
  </conditionalFormatting>
  <conditionalFormatting sqref="S165">
    <cfRule type="cellIs" dxfId="129" priority="882" operator="equal">
      <formula>"VERIFICAR"</formula>
    </cfRule>
  </conditionalFormatting>
  <conditionalFormatting sqref="R146:S155">
    <cfRule type="cellIs" dxfId="128" priority="858" operator="between">
      <formula>"NO APLICA "</formula>
      <formula>"NO ACREDITA"</formula>
    </cfRule>
  </conditionalFormatting>
  <conditionalFormatting sqref="S146:S155">
    <cfRule type="cellIs" dxfId="127" priority="857" operator="between">
      <formula>"CONCRETO HIDRAULICO"</formula>
      <formula>"ASFALTICO"</formula>
    </cfRule>
  </conditionalFormatting>
  <conditionalFormatting sqref="R146:R155">
    <cfRule type="cellIs" dxfId="126" priority="856" operator="notEqual">
      <formula>"NO APLICA"</formula>
    </cfRule>
  </conditionalFormatting>
  <conditionalFormatting sqref="S146:S155">
    <cfRule type="cellIs" dxfId="125" priority="855" operator="notEqual">
      <formula>"NO APLICA"</formula>
    </cfRule>
  </conditionalFormatting>
  <conditionalFormatting sqref="N177:N186">
    <cfRule type="cellIs" dxfId="124" priority="722" stopIfTrue="1" operator="lessThan">
      <formula>0</formula>
    </cfRule>
  </conditionalFormatting>
  <conditionalFormatting sqref="C179:D185 B178:B185 F179:I185 C178:I178 B186:J186 J178:J185 K178:Q186 B177:Q177">
    <cfRule type="cellIs" dxfId="123" priority="721" stopIfTrue="1" operator="greaterThan">
      <formula>0</formula>
    </cfRule>
  </conditionalFormatting>
  <conditionalFormatting sqref="C179:D185">
    <cfRule type="cellIs" dxfId="122" priority="720" stopIfTrue="1" operator="greaterThan">
      <formula>0</formula>
    </cfRule>
  </conditionalFormatting>
  <conditionalFormatting sqref="C179:D185 F179:I185 C178:I178 C177:N177 J178:N186">
    <cfRule type="cellIs" dxfId="121" priority="719" stopIfTrue="1" operator="greaterThan">
      <formula>0</formula>
    </cfRule>
  </conditionalFormatting>
  <conditionalFormatting sqref="N177:N186">
    <cfRule type="cellIs" dxfId="120" priority="718" stopIfTrue="1" operator="lessThan">
      <formula>0</formula>
    </cfRule>
  </conditionalFormatting>
  <conditionalFormatting sqref="C177:P177 J178:P186">
    <cfRule type="cellIs" dxfId="119" priority="717" stopIfTrue="1" operator="greaterThan">
      <formula>0</formula>
    </cfRule>
  </conditionalFormatting>
  <conditionalFormatting sqref="H179:I185 M179:N186">
    <cfRule type="cellIs" dxfId="118" priority="716" stopIfTrue="1" operator="greaterThan">
      <formula>0</formula>
    </cfRule>
  </conditionalFormatting>
  <conditionalFormatting sqref="I178">
    <cfRule type="cellIs" dxfId="117" priority="715" stopIfTrue="1" operator="greaterThan">
      <formula>0</formula>
    </cfRule>
  </conditionalFormatting>
  <conditionalFormatting sqref="I186">
    <cfRule type="cellIs" dxfId="116" priority="714" stopIfTrue="1" operator="greaterThan">
      <formula>0</formula>
    </cfRule>
  </conditionalFormatting>
  <conditionalFormatting sqref="E179:E185">
    <cfRule type="cellIs" dxfId="115" priority="713" stopIfTrue="1" operator="greaterThan">
      <formula>0</formula>
    </cfRule>
  </conditionalFormatting>
  <conditionalFormatting sqref="K194:L199 M194:M200">
    <cfRule type="containsText" dxfId="114" priority="711" stopIfTrue="1" operator="containsText" text="NO CUMPLE">
      <formula>NOT(ISERROR(SEARCH("NO CUMPLE",K194)))</formula>
    </cfRule>
    <cfRule type="containsText" dxfId="113" priority="712" stopIfTrue="1" operator="containsText" text="CUMPLE">
      <formula>NOT(ISERROR(SEARCH("CUMPLE",K194)))</formula>
    </cfRule>
  </conditionalFormatting>
  <conditionalFormatting sqref="K200:L200">
    <cfRule type="containsText" dxfId="112" priority="709" stopIfTrue="1" operator="containsText" text="NO CUMPLE">
      <formula>NOT(ISERROR(SEARCH("NO CUMPLE",K200)))</formula>
    </cfRule>
    <cfRule type="containsText" dxfId="111" priority="710" stopIfTrue="1" operator="containsText" text="CUMPLE">
      <formula>NOT(ISERROR(SEARCH("CUMPLE",K200)))</formula>
    </cfRule>
  </conditionalFormatting>
  <conditionalFormatting sqref="R193">
    <cfRule type="cellIs" dxfId="110" priority="707" operator="greaterThanOrEqual">
      <formula>NUMMINCONT</formula>
    </cfRule>
    <cfRule type="cellIs" dxfId="109" priority="708" operator="lessThan">
      <formula>NUMMINCONT</formula>
    </cfRule>
  </conditionalFormatting>
  <conditionalFormatting sqref="U191:V191">
    <cfRule type="cellIs" dxfId="108" priority="695" operator="equal">
      <formula>"CUMPLE"</formula>
    </cfRule>
    <cfRule type="cellIs" dxfId="107" priority="696" operator="equal">
      <formula>"NO CUMPLE"</formula>
    </cfRule>
  </conditionalFormatting>
  <conditionalFormatting sqref="U191:V193">
    <cfRule type="cellIs" dxfId="106" priority="694" operator="equal">
      <formula>"VERIFICAR"</formula>
    </cfRule>
  </conditionalFormatting>
  <conditionalFormatting sqref="S196">
    <cfRule type="cellIs" dxfId="105" priority="679" operator="equal">
      <formula>"CUMPLE"</formula>
    </cfRule>
    <cfRule type="cellIs" dxfId="104" priority="680" operator="equal">
      <formula>"NO CUMPLE"</formula>
    </cfRule>
  </conditionalFormatting>
  <conditionalFormatting sqref="S196">
    <cfRule type="cellIs" dxfId="103" priority="678" operator="equal">
      <formula>"VERIFICAR"</formula>
    </cfRule>
  </conditionalFormatting>
  <conditionalFormatting sqref="R177:S186">
    <cfRule type="cellIs" dxfId="102" priority="654" operator="between">
      <formula>"NO APLICA "</formula>
      <formula>"NO ACREDITA"</formula>
    </cfRule>
  </conditionalFormatting>
  <conditionalFormatting sqref="S177:S186">
    <cfRule type="cellIs" dxfId="101" priority="653" operator="between">
      <formula>"CONCRETO HIDRAULICO"</formula>
      <formula>"ASFALTICO"</formula>
    </cfRule>
  </conditionalFormatting>
  <conditionalFormatting sqref="R177:R186">
    <cfRule type="cellIs" dxfId="100" priority="652" operator="notEqual">
      <formula>"NO APLICA"</formula>
    </cfRule>
  </conditionalFormatting>
  <conditionalFormatting sqref="S177:S186">
    <cfRule type="cellIs" dxfId="99" priority="651" operator="notEqual">
      <formula>"NO APLICA"</formula>
    </cfRule>
  </conditionalFormatting>
  <conditionalFormatting sqref="N208:N217">
    <cfRule type="cellIs" dxfId="98" priority="518" stopIfTrue="1" operator="lessThan">
      <formula>0</formula>
    </cfRule>
  </conditionalFormatting>
  <conditionalFormatting sqref="C210:D216 B209:B216 C209:I209 B217:J217 J209:J216 K209:Q217 B208:Q208 F210:I216">
    <cfRule type="cellIs" dxfId="97" priority="517" stopIfTrue="1" operator="greaterThan">
      <formula>0</formula>
    </cfRule>
  </conditionalFormatting>
  <conditionalFormatting sqref="C210:D216">
    <cfRule type="cellIs" dxfId="96" priority="516" stopIfTrue="1" operator="greaterThan">
      <formula>0</formula>
    </cfRule>
  </conditionalFormatting>
  <conditionalFormatting sqref="C210:D216 C209:I209 J209:N217 C208:N208 F210:I216">
    <cfRule type="cellIs" dxfId="95" priority="515" stopIfTrue="1" operator="greaterThan">
      <formula>0</formula>
    </cfRule>
  </conditionalFormatting>
  <conditionalFormatting sqref="N208:N217">
    <cfRule type="cellIs" dxfId="94" priority="514" stopIfTrue="1" operator="lessThan">
      <formula>0</formula>
    </cfRule>
  </conditionalFormatting>
  <conditionalFormatting sqref="C208:P208 J209:P217">
    <cfRule type="cellIs" dxfId="93" priority="513" stopIfTrue="1" operator="greaterThan">
      <formula>0</formula>
    </cfRule>
  </conditionalFormatting>
  <conditionalFormatting sqref="H210:I216 M210:N217">
    <cfRule type="cellIs" dxfId="92" priority="512" stopIfTrue="1" operator="greaterThan">
      <formula>0</formula>
    </cfRule>
  </conditionalFormatting>
  <conditionalFormatting sqref="I209">
    <cfRule type="cellIs" dxfId="91" priority="511" stopIfTrue="1" operator="greaterThan">
      <formula>0</formula>
    </cfRule>
  </conditionalFormatting>
  <conditionalFormatting sqref="I217">
    <cfRule type="cellIs" dxfId="90" priority="510" stopIfTrue="1" operator="greaterThan">
      <formula>0</formula>
    </cfRule>
  </conditionalFormatting>
  <conditionalFormatting sqref="E210:E216">
    <cfRule type="cellIs" dxfId="89" priority="509" stopIfTrue="1" operator="greaterThan">
      <formula>0</formula>
    </cfRule>
  </conditionalFormatting>
  <conditionalFormatting sqref="K225:L230 M225:M231">
    <cfRule type="containsText" dxfId="88" priority="507" stopIfTrue="1" operator="containsText" text="NO CUMPLE">
      <formula>NOT(ISERROR(SEARCH("NO CUMPLE",K225)))</formula>
    </cfRule>
    <cfRule type="containsText" dxfId="87" priority="508" stopIfTrue="1" operator="containsText" text="CUMPLE">
      <formula>NOT(ISERROR(SEARCH("CUMPLE",K225)))</formula>
    </cfRule>
  </conditionalFormatting>
  <conditionalFormatting sqref="K231:L231">
    <cfRule type="containsText" dxfId="86" priority="505" stopIfTrue="1" operator="containsText" text="NO CUMPLE">
      <formula>NOT(ISERROR(SEARCH("NO CUMPLE",K231)))</formula>
    </cfRule>
    <cfRule type="containsText" dxfId="85" priority="506" stopIfTrue="1" operator="containsText" text="CUMPLE">
      <formula>NOT(ISERROR(SEARCH("CUMPLE",K231)))</formula>
    </cfRule>
  </conditionalFormatting>
  <conditionalFormatting sqref="R224">
    <cfRule type="cellIs" dxfId="84" priority="503" operator="greaterThanOrEqual">
      <formula>NUMMINCONT</formula>
    </cfRule>
    <cfRule type="cellIs" dxfId="83" priority="504" operator="lessThan">
      <formula>NUMMINCONT</formula>
    </cfRule>
  </conditionalFormatting>
  <conditionalFormatting sqref="U222:V222">
    <cfRule type="cellIs" dxfId="82" priority="491" operator="equal">
      <formula>"CUMPLE"</formula>
    </cfRule>
    <cfRule type="cellIs" dxfId="81" priority="492" operator="equal">
      <formula>"NO CUMPLE"</formula>
    </cfRule>
  </conditionalFormatting>
  <conditionalFormatting sqref="U222:V224">
    <cfRule type="cellIs" dxfId="80" priority="490" operator="equal">
      <formula>"VERIFICAR"</formula>
    </cfRule>
  </conditionalFormatting>
  <conditionalFormatting sqref="S227">
    <cfRule type="cellIs" dxfId="79" priority="475" operator="equal">
      <formula>"CUMPLE"</formula>
    </cfRule>
    <cfRule type="cellIs" dxfId="78" priority="476" operator="equal">
      <formula>"NO CUMPLE"</formula>
    </cfRule>
  </conditionalFormatting>
  <conditionalFormatting sqref="S227">
    <cfRule type="cellIs" dxfId="77" priority="474" operator="equal">
      <formula>"VERIFICAR"</formula>
    </cfRule>
  </conditionalFormatting>
  <conditionalFormatting sqref="R208:S217">
    <cfRule type="cellIs" dxfId="76" priority="450" operator="between">
      <formula>"NO APLICA "</formula>
      <formula>"NO ACREDITA"</formula>
    </cfRule>
  </conditionalFormatting>
  <conditionalFormatting sqref="S208:S217">
    <cfRule type="cellIs" dxfId="75" priority="449" operator="between">
      <formula>"CONCRETO HIDRAULICO"</formula>
      <formula>"ASFALTICO"</formula>
    </cfRule>
  </conditionalFormatting>
  <conditionalFormatting sqref="R208:R217">
    <cfRule type="cellIs" dxfId="74" priority="448" operator="notEqual">
      <formula>"NO APLICA"</formula>
    </cfRule>
  </conditionalFormatting>
  <conditionalFormatting sqref="S208:S217">
    <cfRule type="cellIs" dxfId="73" priority="447" operator="notEqual">
      <formula>"NO APLICA"</formula>
    </cfRule>
  </conditionalFormatting>
  <conditionalFormatting sqref="N238:N247">
    <cfRule type="cellIs" dxfId="72" priority="416" stopIfTrue="1" operator="lessThan">
      <formula>0</formula>
    </cfRule>
  </conditionalFormatting>
  <conditionalFormatting sqref="C240:D246 B239:B246 F240:I246 C239:I239 B247:J247 J239:J246 K239:Q247 B238:Q238">
    <cfRule type="cellIs" dxfId="71" priority="415" stopIfTrue="1" operator="greaterThan">
      <formula>0</formula>
    </cfRule>
  </conditionalFormatting>
  <conditionalFormatting sqref="C240:D246">
    <cfRule type="cellIs" dxfId="70" priority="414" stopIfTrue="1" operator="greaterThan">
      <formula>0</formula>
    </cfRule>
  </conditionalFormatting>
  <conditionalFormatting sqref="C240:D246 F240:I246 C239:I239 C238:N238 J239:N247">
    <cfRule type="cellIs" dxfId="69" priority="413" stopIfTrue="1" operator="greaterThan">
      <formula>0</formula>
    </cfRule>
  </conditionalFormatting>
  <conditionalFormatting sqref="N238:N247">
    <cfRule type="cellIs" dxfId="68" priority="412" stopIfTrue="1" operator="lessThan">
      <formula>0</formula>
    </cfRule>
  </conditionalFormatting>
  <conditionalFormatting sqref="C238:P238 J239:P247">
    <cfRule type="cellIs" dxfId="67" priority="411" stopIfTrue="1" operator="greaterThan">
      <formula>0</formula>
    </cfRule>
  </conditionalFormatting>
  <conditionalFormatting sqref="H240:I246 M240:N247">
    <cfRule type="cellIs" dxfId="66" priority="410" stopIfTrue="1" operator="greaterThan">
      <formula>0</formula>
    </cfRule>
  </conditionalFormatting>
  <conditionalFormatting sqref="I239">
    <cfRule type="cellIs" dxfId="65" priority="409" stopIfTrue="1" operator="greaterThan">
      <formula>0</formula>
    </cfRule>
  </conditionalFormatting>
  <conditionalFormatting sqref="I247">
    <cfRule type="cellIs" dxfId="64" priority="408" stopIfTrue="1" operator="greaterThan">
      <formula>0</formula>
    </cfRule>
  </conditionalFormatting>
  <conditionalFormatting sqref="E240:E246">
    <cfRule type="cellIs" dxfId="63" priority="407" stopIfTrue="1" operator="greaterThan">
      <formula>0</formula>
    </cfRule>
  </conditionalFormatting>
  <conditionalFormatting sqref="K255:L260 M255:M261">
    <cfRule type="containsText" dxfId="62" priority="405" stopIfTrue="1" operator="containsText" text="NO CUMPLE">
      <formula>NOT(ISERROR(SEARCH("NO CUMPLE",K255)))</formula>
    </cfRule>
    <cfRule type="containsText" dxfId="61" priority="406" stopIfTrue="1" operator="containsText" text="CUMPLE">
      <formula>NOT(ISERROR(SEARCH("CUMPLE",K255)))</formula>
    </cfRule>
  </conditionalFormatting>
  <conditionalFormatting sqref="K261:L261">
    <cfRule type="containsText" dxfId="60" priority="403" stopIfTrue="1" operator="containsText" text="NO CUMPLE">
      <formula>NOT(ISERROR(SEARCH("NO CUMPLE",K261)))</formula>
    </cfRule>
    <cfRule type="containsText" dxfId="59" priority="404" stopIfTrue="1" operator="containsText" text="CUMPLE">
      <formula>NOT(ISERROR(SEARCH("CUMPLE",K261)))</formula>
    </cfRule>
  </conditionalFormatting>
  <conditionalFormatting sqref="R254">
    <cfRule type="cellIs" dxfId="58" priority="401" operator="greaterThanOrEqual">
      <formula>NUMMINCONT</formula>
    </cfRule>
    <cfRule type="cellIs" dxfId="57" priority="402" operator="lessThan">
      <formula>NUMMINCONT</formula>
    </cfRule>
  </conditionalFormatting>
  <conditionalFormatting sqref="U252:V252">
    <cfRule type="cellIs" dxfId="56" priority="389" operator="equal">
      <formula>"CUMPLE"</formula>
    </cfRule>
    <cfRule type="cellIs" dxfId="55" priority="390" operator="equal">
      <formula>"NO CUMPLE"</formula>
    </cfRule>
  </conditionalFormatting>
  <conditionalFormatting sqref="U252:V254">
    <cfRule type="cellIs" dxfId="54" priority="388" operator="equal">
      <formula>"VERIFICAR"</formula>
    </cfRule>
  </conditionalFormatting>
  <conditionalFormatting sqref="S257">
    <cfRule type="cellIs" dxfId="53" priority="373" operator="equal">
      <formula>"CUMPLE"</formula>
    </cfRule>
    <cfRule type="cellIs" dxfId="52" priority="374" operator="equal">
      <formula>"NO CUMPLE"</formula>
    </cfRule>
  </conditionalFormatting>
  <conditionalFormatting sqref="S257">
    <cfRule type="cellIs" dxfId="51" priority="372" operator="equal">
      <formula>"VERIFICAR"</formula>
    </cfRule>
  </conditionalFormatting>
  <conditionalFormatting sqref="R238:S247">
    <cfRule type="cellIs" dxfId="50" priority="348" operator="between">
      <formula>"NO APLICA "</formula>
      <formula>"NO ACREDITA"</formula>
    </cfRule>
  </conditionalFormatting>
  <conditionalFormatting sqref="S238:S247">
    <cfRule type="cellIs" dxfId="49" priority="347" operator="between">
      <formula>"CONCRETO HIDRAULICO"</formula>
      <formula>"ASFALTICO"</formula>
    </cfRule>
  </conditionalFormatting>
  <conditionalFormatting sqref="R238:R247">
    <cfRule type="cellIs" dxfId="48" priority="346" operator="notEqual">
      <formula>"NO APLICA"</formula>
    </cfRule>
  </conditionalFormatting>
  <conditionalFormatting sqref="S238:S247">
    <cfRule type="cellIs" dxfId="47" priority="345" operator="notEqual">
      <formula>"NO APLICA"</formula>
    </cfRule>
  </conditionalFormatting>
  <conditionalFormatting sqref="I208">
    <cfRule type="cellIs" dxfId="46" priority="8" stopIfTrue="1" operator="greaterThan">
      <formula>0</formula>
    </cfRule>
  </conditionalFormatting>
  <conditionalFormatting sqref="I213">
    <cfRule type="cellIs" dxfId="45" priority="7" stopIfTrue="1" operator="greaterThan">
      <formula>0</formula>
    </cfRule>
  </conditionalFormatting>
  <conditionalFormatting sqref="C60">
    <cfRule type="cellIs" dxfId="44" priority="6" stopIfTrue="1" operator="greaterThan">
      <formula>0</formula>
    </cfRule>
  </conditionalFormatting>
  <conditionalFormatting sqref="C60">
    <cfRule type="cellIs" dxfId="43" priority="5" stopIfTrue="1" operator="greaterThan">
      <formula>0</formula>
    </cfRule>
  </conditionalFormatting>
  <conditionalFormatting sqref="C60">
    <cfRule type="cellIs" dxfId="42" priority="4" stopIfTrue="1" operator="greaterThan">
      <formula>0</formula>
    </cfRule>
  </conditionalFormatting>
  <conditionalFormatting sqref="C61">
    <cfRule type="cellIs" dxfId="41" priority="3" stopIfTrue="1" operator="greaterThan">
      <formula>0</formula>
    </cfRule>
  </conditionalFormatting>
  <conditionalFormatting sqref="C61">
    <cfRule type="cellIs" dxfId="40" priority="2" stopIfTrue="1" operator="greaterThan">
      <formula>0</formula>
    </cfRule>
  </conditionalFormatting>
  <conditionalFormatting sqref="C61">
    <cfRule type="cellIs" dxfId="39" priority="1" stopIfTrue="1" operator="greaterThan">
      <formula>0</formula>
    </cfRule>
  </conditionalFormatting>
  <dataValidations xWindow="537" yWindow="570" count="5">
    <dataValidation operator="greaterThan" allowBlank="1" showInputMessage="1" showErrorMessage="1" sqref="J269:J278 J299:J308 J330:J339 J362:J371 J393:J402 J423:J432 J453:J462 J484:J493 J514:J523 J56:J65 J86:J95 J116:J125 J146:J155 J177:J186 J208:J217 J238:J247 J32:J33 J24:J25 J27 J29:J30" xr:uid="{00000000-0002-0000-0300-000000000000}"/>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286:F291 F316:F321 F347:F352 F379:F384 F410:F415 F440:F445 F470:F475 F501:F506 F531:F536 F41:F46 F73:F78 F103:F108 F133:F138 F163:F168 F194:F199 F225:F230 F255:F260" xr:uid="{00000000-0002-0000-0300-000001000000}"/>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286:G291 G316:G321 G347:G352 G379:G384 G410:G415 G440:G445 G470:G475 G501:G506 G531:G536 G41:G46 G73:G78 G103:G108 G133:G138 G163:G168 G194:G199 G225:G230 G255:G260" xr:uid="{00000000-0002-0000-0300-000002000000}"/>
    <dataValidation type="list" allowBlank="1" showInputMessage="1" showErrorMessage="1" sqref="R269:R278 R299:R308 R330:R339 R362:R371 R393:R402 R423:R432 R453:R462 R484:R493 R514:R523 R24:R33 R56:R65 R86:R95 R116:R125 R146:R155 R177:R186 R208:R217 R238:R247" xr:uid="{D416E1DD-EB7F-40C1-AF39-841B1447D651}">
      <formula1>TIPODEVIA</formula1>
    </dataValidation>
    <dataValidation type="list" allowBlank="1" showInputMessage="1" showErrorMessage="1" sqref="S269:S278 S299:S308 S330:S339 S362:S371 S393:S402 S423:S432 S453:S462 S484:S493 S514:S523 S24:S33 S56:S65 S86:S95 S116:S125 S146:S155 S177:S186 S208:S217 S238:S247" xr:uid="{AD132550-8AF8-4FD3-B814-C1C6FC94F52F}">
      <formula1>TIPOPAVIMENTO</formula1>
    </dataValidation>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5" defaultRowHeight="15"/>
  <cols>
    <col min="1" max="1" width="4.5" style="221" customWidth="1"/>
    <col min="2" max="2" width="18.5" style="221" bestFit="1" customWidth="1"/>
    <col min="3" max="3" width="18.5" style="221" customWidth="1"/>
    <col min="4" max="4" width="19.1640625" style="270" customWidth="1"/>
    <col min="5" max="5" width="20.5" style="222" bestFit="1" customWidth="1"/>
    <col min="6" max="6" width="20.5" style="221" bestFit="1" customWidth="1"/>
    <col min="7" max="7" width="3.5" style="221" customWidth="1"/>
    <col min="8" max="8" width="22.6640625" style="221" bestFit="1" customWidth="1"/>
    <col min="9" max="9" width="18.5" style="221" customWidth="1"/>
    <col min="10" max="10" width="3.5" style="221" customWidth="1"/>
    <col min="11" max="11" width="15.1640625" style="221" bestFit="1" customWidth="1"/>
    <col min="12" max="12" width="12.33203125" style="222" bestFit="1" customWidth="1"/>
    <col min="13" max="14" width="16.5" style="221" customWidth="1"/>
    <col min="15" max="16384" width="11.5" style="221"/>
  </cols>
  <sheetData>
    <row r="1" spans="1:14" ht="16" thickBot="1">
      <c r="D1" s="222"/>
    </row>
    <row r="2" spans="1:14" ht="16" thickBot="1">
      <c r="B2" s="631" t="s">
        <v>205</v>
      </c>
      <c r="C2" s="632"/>
      <c r="D2" s="632"/>
      <c r="E2" s="632"/>
      <c r="F2" s="632"/>
      <c r="G2" s="632"/>
      <c r="H2" s="632"/>
      <c r="I2" s="632"/>
      <c r="J2" s="632"/>
      <c r="K2" s="632"/>
      <c r="L2" s="632"/>
      <c r="M2" s="632"/>
      <c r="N2" s="633"/>
    </row>
    <row r="3" spans="1:14" ht="16" thickBot="1">
      <c r="D3" s="222"/>
      <c r="E3" s="223"/>
    </row>
    <row r="4" spans="1:14" s="256" customFormat="1" ht="65" thickBot="1">
      <c r="A4" s="252"/>
      <c r="B4" s="244" t="s">
        <v>146</v>
      </c>
      <c r="C4" s="244" t="s">
        <v>147</v>
      </c>
      <c r="D4" s="244" t="s">
        <v>212</v>
      </c>
      <c r="E4" s="253" t="s">
        <v>206</v>
      </c>
      <c r="F4" s="244" t="s">
        <v>211</v>
      </c>
      <c r="G4" s="254"/>
      <c r="H4" s="634" t="s">
        <v>208</v>
      </c>
      <c r="I4" s="635"/>
      <c r="J4" s="255"/>
      <c r="K4" s="636" t="s">
        <v>209</v>
      </c>
      <c r="L4" s="636"/>
      <c r="M4" s="636"/>
      <c r="N4" s="636"/>
    </row>
    <row r="5" spans="1:14" ht="16">
      <c r="B5" s="224">
        <v>1</v>
      </c>
      <c r="C5" s="224">
        <v>1</v>
      </c>
      <c r="D5" s="268">
        <v>616000</v>
      </c>
      <c r="E5" s="229">
        <v>41640</v>
      </c>
      <c r="F5" s="271">
        <f ca="1">IF(OR(D5="",E5=""),"",ROUND(D5/LOOKUP(E5,SMMLV!$A$2:$A$36,SMMLV!$D$2:$D$103),3))</f>
        <v>1</v>
      </c>
      <c r="H5" s="259" t="s">
        <v>148</v>
      </c>
      <c r="I5" s="272">
        <v>1</v>
      </c>
      <c r="K5" s="267" t="s">
        <v>148</v>
      </c>
      <c r="L5" s="267" t="s">
        <v>149</v>
      </c>
      <c r="M5" s="637" t="s">
        <v>210</v>
      </c>
      <c r="N5" s="637"/>
    </row>
    <row r="6" spans="1:14">
      <c r="B6" s="224">
        <v>1</v>
      </c>
      <c r="C6" s="224">
        <v>2</v>
      </c>
      <c r="D6" s="269">
        <v>589500</v>
      </c>
      <c r="E6" s="225">
        <v>41275</v>
      </c>
      <c r="F6" s="271">
        <f ca="1">IF(OR(D6="",E6=""),"",ROUND(D6/LOOKUP(E6,SMMLV!$A$2:$A$36,SMMLV!$D$2:$D$103),3))</f>
        <v>1</v>
      </c>
      <c r="G6" s="231"/>
      <c r="H6" s="257" t="s">
        <v>149</v>
      </c>
      <c r="I6" s="273">
        <v>1</v>
      </c>
      <c r="J6" s="231"/>
      <c r="K6" s="638">
        <v>1</v>
      </c>
      <c r="L6" s="266">
        <v>1</v>
      </c>
      <c r="M6" s="640">
        <f t="shared" ref="M6:M15" ca="1" si="0">IF(SUMIFS($F$5:$F$1200,$B$5:$B$1200,$K$6,$C$5:$C$1200,$L6)=0,"NO APLICA",ROUND(SUMIFS($F$5:$F$1200,$B$5:$B$1200,$K$6,$C$5:$C$1200,$L6),3))</f>
        <v>1</v>
      </c>
      <c r="N6" s="640"/>
    </row>
    <row r="7" spans="1:14" ht="16" thickBot="1">
      <c r="B7" s="224">
        <v>200</v>
      </c>
      <c r="C7" s="224">
        <v>10</v>
      </c>
      <c r="D7" s="269">
        <v>566700</v>
      </c>
      <c r="E7" s="225">
        <v>40909</v>
      </c>
      <c r="F7" s="271">
        <f ca="1">IF(OR(D7="",E7=""),"",ROUND(D7/LOOKUP(E7,SMMLV!$A$2:$A$36,SMMLV!$D$2:$D$103),3))</f>
        <v>1</v>
      </c>
      <c r="H7" s="251" t="s">
        <v>207</v>
      </c>
      <c r="I7" s="258">
        <f ca="1">IF(OR(I5="",I6=""),"-",IF(SUMIFS($F$5:$F$1200,$B$5:$B$1200,$I$5,$C$5:$C$1200,$I$6)=0,"CONTRATO SIN SUSPENSIÓN",ROUND(SUMIFS($F$5:$F$1200,$B$5:$B$1200,$I$5,$C$5:$C$1200,$I$6),3)))</f>
        <v>1</v>
      </c>
      <c r="K7" s="639"/>
      <c r="L7" s="266">
        <v>2</v>
      </c>
      <c r="M7" s="640">
        <f t="shared" ca="1" si="0"/>
        <v>1</v>
      </c>
      <c r="N7" s="640"/>
    </row>
    <row r="8" spans="1:14">
      <c r="B8" s="230">
        <v>2</v>
      </c>
      <c r="C8" s="230">
        <v>4</v>
      </c>
      <c r="D8" s="269">
        <v>535600</v>
      </c>
      <c r="E8" s="225">
        <v>40544</v>
      </c>
      <c r="F8" s="271">
        <f ca="1">IF(OR(D8="",E8=""),"",ROUND(D8/LOOKUP(E8,SMMLV!$A$2:$A$36,SMMLV!$D$2:$D$103),3))</f>
        <v>1</v>
      </c>
      <c r="K8" s="639"/>
      <c r="L8" s="266">
        <v>3</v>
      </c>
      <c r="M8" s="640" t="str">
        <f t="shared" si="0"/>
        <v>NO APLICA</v>
      </c>
      <c r="N8" s="640"/>
    </row>
    <row r="9" spans="1:14">
      <c r="B9" s="224"/>
      <c r="C9" s="224"/>
      <c r="D9" s="269"/>
      <c r="E9" s="225"/>
      <c r="F9" s="271" t="str">
        <f>IF(OR(D9="",E9=""),"",ROUND(D9/LOOKUP(E9,SMMLV!$A$2:$A$36,SMMLV!$D$2:$D$103),3))</f>
        <v/>
      </c>
      <c r="K9" s="639"/>
      <c r="L9" s="266">
        <v>4</v>
      </c>
      <c r="M9" s="640" t="str">
        <f t="shared" si="0"/>
        <v>NO APLICA</v>
      </c>
      <c r="N9" s="640"/>
    </row>
    <row r="10" spans="1:14">
      <c r="B10" s="224"/>
      <c r="C10" s="224"/>
      <c r="D10" s="269"/>
      <c r="E10" s="225"/>
      <c r="F10" s="271" t="str">
        <f>IF(OR(D10="",E10=""),"",ROUND(D10/LOOKUP(E10,SMMLV!$A$2:$A$36,SMMLV!$D$2:$D$103),3))</f>
        <v/>
      </c>
      <c r="K10" s="639"/>
      <c r="L10" s="266">
        <v>5</v>
      </c>
      <c r="M10" s="640" t="str">
        <f t="shared" si="0"/>
        <v>NO APLICA</v>
      </c>
      <c r="N10" s="640"/>
    </row>
    <row r="11" spans="1:14">
      <c r="B11" s="224"/>
      <c r="C11" s="224"/>
      <c r="D11" s="269"/>
      <c r="E11" s="225"/>
      <c r="F11" s="271" t="str">
        <f>IF(OR(D11="",E11=""),"",ROUND(D11/LOOKUP(E11,SMMLV!$A$2:$A$36,SMMLV!$D$2:$D$103),3))</f>
        <v/>
      </c>
      <c r="K11" s="639"/>
      <c r="L11" s="266">
        <v>6</v>
      </c>
      <c r="M11" s="640" t="str">
        <f t="shared" si="0"/>
        <v>NO APLICA</v>
      </c>
      <c r="N11" s="640"/>
    </row>
    <row r="12" spans="1:14">
      <c r="A12" s="228"/>
      <c r="B12" s="224"/>
      <c r="C12" s="224"/>
      <c r="D12" s="269"/>
      <c r="E12" s="225"/>
      <c r="F12" s="271" t="str">
        <f>IF(OR(D12="",E12=""),"",ROUND(D12/LOOKUP(E12,SMMLV!$A$2:$A$36,SMMLV!$D$2:$D$103),3))</f>
        <v/>
      </c>
      <c r="K12" s="639"/>
      <c r="L12" s="266">
        <v>7</v>
      </c>
      <c r="M12" s="640" t="str">
        <f t="shared" si="0"/>
        <v>NO APLICA</v>
      </c>
      <c r="N12" s="640"/>
    </row>
    <row r="13" spans="1:14">
      <c r="A13" s="227"/>
      <c r="B13" s="224"/>
      <c r="C13" s="224"/>
      <c r="D13" s="269"/>
      <c r="E13" s="225"/>
      <c r="F13" s="271" t="str">
        <f>IF(OR(D13="",E13=""),"",ROUND(D13/LOOKUP(E13,SMMLV!$A$2:$A$36,SMMLV!$D$2:$D$103),3))</f>
        <v/>
      </c>
      <c r="K13" s="639"/>
      <c r="L13" s="266">
        <v>8</v>
      </c>
      <c r="M13" s="640" t="str">
        <f t="shared" si="0"/>
        <v>NO APLICA</v>
      </c>
      <c r="N13" s="640"/>
    </row>
    <row r="14" spans="1:14">
      <c r="B14" s="224"/>
      <c r="C14" s="224"/>
      <c r="D14" s="269"/>
      <c r="E14" s="225"/>
      <c r="F14" s="271" t="str">
        <f>IF(OR(D14="",E14=""),"",ROUND(D14/LOOKUP(E14,SMMLV!$A$2:$A$36,SMMLV!$D$2:$D$103),3))</f>
        <v/>
      </c>
      <c r="K14" s="639"/>
      <c r="L14" s="266">
        <v>9</v>
      </c>
      <c r="M14" s="640" t="str">
        <f t="shared" si="0"/>
        <v>NO APLICA</v>
      </c>
      <c r="N14" s="640"/>
    </row>
    <row r="15" spans="1:14">
      <c r="B15" s="224"/>
      <c r="C15" s="224"/>
      <c r="D15" s="269"/>
      <c r="E15" s="225"/>
      <c r="F15" s="271" t="str">
        <f>IF(OR(D15="",E15=""),"",ROUND(D15/LOOKUP(E15,SMMLV!$A$2:$A$36,SMMLV!$D$2:$D$103),3))</f>
        <v/>
      </c>
      <c r="K15" s="639"/>
      <c r="L15" s="266">
        <v>10</v>
      </c>
      <c r="M15" s="640" t="str">
        <f t="shared" si="0"/>
        <v>NO APLICA</v>
      </c>
      <c r="N15" s="640"/>
    </row>
    <row r="16" spans="1:14">
      <c r="B16" s="224"/>
      <c r="C16" s="224"/>
      <c r="D16" s="269"/>
      <c r="E16" s="225"/>
      <c r="F16" s="271" t="str">
        <f>IF(OR(D16="",E16=""),"",ROUND(D16/LOOKUP(E16,SMMLV!$A$2:$A$36,SMMLV!$D$2:$D$103),3))</f>
        <v/>
      </c>
      <c r="K16" s="639">
        <v>2</v>
      </c>
      <c r="L16" s="266">
        <v>1</v>
      </c>
      <c r="M16" s="640" t="str">
        <f t="shared" ref="M16:M25" si="1">IF(SUMIFS($F$5:$F$1200,$B$5:$B$1200,$K$16,$C$5:$C$1200,$L16)=0,"NO APLICA",ROUND(SUMIFS($F$5:$F$1200,$B$5:$B$1200,$K$16,$C$5:$C$1200,$L16),3))</f>
        <v>NO APLICA</v>
      </c>
      <c r="N16" s="640"/>
    </row>
    <row r="17" spans="2:14">
      <c r="B17" s="224"/>
      <c r="C17" s="224"/>
      <c r="D17" s="269"/>
      <c r="E17" s="225"/>
      <c r="F17" s="271" t="str">
        <f>IF(OR(D17="",E17=""),"",ROUND(D17/LOOKUP(E17,SMMLV!$A$2:$A$36,SMMLV!$D$2:$D$103),3))</f>
        <v/>
      </c>
      <c r="K17" s="639"/>
      <c r="L17" s="266">
        <v>2</v>
      </c>
      <c r="M17" s="640" t="str">
        <f t="shared" si="1"/>
        <v>NO APLICA</v>
      </c>
      <c r="N17" s="640"/>
    </row>
    <row r="18" spans="2:14">
      <c r="B18" s="224"/>
      <c r="C18" s="224"/>
      <c r="D18" s="269"/>
      <c r="E18" s="225"/>
      <c r="F18" s="271" t="str">
        <f>IF(OR(D18="",E18=""),"",ROUND(D18/LOOKUP(E18,SMMLV!$A$2:$A$36,SMMLV!$D$2:$D$103),3))</f>
        <v/>
      </c>
      <c r="K18" s="639"/>
      <c r="L18" s="266">
        <v>3</v>
      </c>
      <c r="M18" s="640" t="str">
        <f t="shared" si="1"/>
        <v>NO APLICA</v>
      </c>
      <c r="N18" s="640"/>
    </row>
    <row r="19" spans="2:14">
      <c r="B19" s="224"/>
      <c r="C19" s="224"/>
      <c r="D19" s="269"/>
      <c r="E19" s="225"/>
      <c r="F19" s="271" t="str">
        <f>IF(OR(D19="",E19=""),"",ROUND(D19/LOOKUP(E19,SMMLV!$A$2:$A$36,SMMLV!$D$2:$D$103),3))</f>
        <v/>
      </c>
      <c r="K19" s="639"/>
      <c r="L19" s="266">
        <v>4</v>
      </c>
      <c r="M19" s="640">
        <f t="shared" ca="1" si="1"/>
        <v>1</v>
      </c>
      <c r="N19" s="640"/>
    </row>
    <row r="20" spans="2:14">
      <c r="B20" s="224"/>
      <c r="C20" s="224"/>
      <c r="D20" s="269"/>
      <c r="E20" s="225"/>
      <c r="F20" s="271" t="str">
        <f>IF(OR(D20="",E20=""),"",ROUND(D20/LOOKUP(E20,SMMLV!$A$2:$A$36,SMMLV!$D$2:$D$103),3))</f>
        <v/>
      </c>
      <c r="H20" s="641"/>
      <c r="I20" s="641"/>
      <c r="K20" s="639"/>
      <c r="L20" s="266">
        <v>5</v>
      </c>
      <c r="M20" s="640" t="str">
        <f t="shared" si="1"/>
        <v>NO APLICA</v>
      </c>
      <c r="N20" s="640"/>
    </row>
    <row r="21" spans="2:14">
      <c r="B21" s="224"/>
      <c r="C21" s="224"/>
      <c r="D21" s="269"/>
      <c r="E21" s="225"/>
      <c r="F21" s="271" t="str">
        <f>IF(OR(D21="",E21=""),"",ROUND(D21/LOOKUP(E21,SMMLV!$A$2:$A$36,SMMLV!$D$2:$D$103),3))</f>
        <v/>
      </c>
      <c r="H21" s="641"/>
      <c r="I21" s="641"/>
      <c r="K21" s="639"/>
      <c r="L21" s="266">
        <v>6</v>
      </c>
      <c r="M21" s="640" t="str">
        <f t="shared" si="1"/>
        <v>NO APLICA</v>
      </c>
      <c r="N21" s="640"/>
    </row>
    <row r="22" spans="2:14">
      <c r="B22" s="224"/>
      <c r="C22" s="224"/>
      <c r="D22" s="269"/>
      <c r="E22" s="225"/>
      <c r="F22" s="271" t="str">
        <f>IF(OR(D22="",E22=""),"",ROUND(D22/LOOKUP(E22,SMMLV!$A$2:$A$36,SMMLV!$D$2:$D$103),3))</f>
        <v/>
      </c>
      <c r="K22" s="639"/>
      <c r="L22" s="266">
        <v>7</v>
      </c>
      <c r="M22" s="640" t="str">
        <f t="shared" si="1"/>
        <v>NO APLICA</v>
      </c>
      <c r="N22" s="640"/>
    </row>
    <row r="23" spans="2:14">
      <c r="B23" s="224"/>
      <c r="C23" s="224"/>
      <c r="D23" s="269"/>
      <c r="E23" s="225"/>
      <c r="F23" s="271" t="str">
        <f>IF(OR(D23="",E23=""),"",ROUND(D23/LOOKUP(E23,SMMLV!$A$2:$A$36,SMMLV!$D$2:$D$103),3))</f>
        <v/>
      </c>
      <c r="K23" s="639"/>
      <c r="L23" s="266">
        <v>8</v>
      </c>
      <c r="M23" s="640" t="str">
        <f t="shared" si="1"/>
        <v>NO APLICA</v>
      </c>
      <c r="N23" s="640"/>
    </row>
    <row r="24" spans="2:14">
      <c r="B24" s="224"/>
      <c r="C24" s="224"/>
      <c r="D24" s="269"/>
      <c r="E24" s="225"/>
      <c r="F24" s="271" t="str">
        <f>IF(OR(D24="",E24=""),"",ROUND(D24/LOOKUP(E24,SMMLV!$A$2:$A$36,SMMLV!$D$2:$D$103),3))</f>
        <v/>
      </c>
      <c r="K24" s="639"/>
      <c r="L24" s="266">
        <v>9</v>
      </c>
      <c r="M24" s="640" t="str">
        <f t="shared" si="1"/>
        <v>NO APLICA</v>
      </c>
      <c r="N24" s="640"/>
    </row>
    <row r="25" spans="2:14">
      <c r="B25" s="224"/>
      <c r="C25" s="224"/>
      <c r="D25" s="269"/>
      <c r="E25" s="225"/>
      <c r="F25" s="271" t="str">
        <f>IF(OR(D25="",E25=""),"",ROUND(D25/LOOKUP(E25,SMMLV!$A$2:$A$36,SMMLV!$D$2:$D$103),3))</f>
        <v/>
      </c>
      <c r="K25" s="639"/>
      <c r="L25" s="266">
        <v>10</v>
      </c>
      <c r="M25" s="640" t="str">
        <f t="shared" si="1"/>
        <v>NO APLICA</v>
      </c>
      <c r="N25" s="640"/>
    </row>
    <row r="26" spans="2:14">
      <c r="B26" s="224"/>
      <c r="C26" s="224"/>
      <c r="D26" s="269"/>
      <c r="E26" s="225"/>
      <c r="F26" s="271" t="str">
        <f>IF(OR(D26="",E26=""),"",ROUND(D26/LOOKUP(E26,SMMLV!$A$2:$A$36,SMMLV!$D$2:$D$103),3))</f>
        <v/>
      </c>
      <c r="K26" s="639">
        <v>3</v>
      </c>
      <c r="L26" s="266">
        <v>1</v>
      </c>
      <c r="M26" s="640" t="str">
        <f t="shared" ref="M26:M35" si="2">IF(SUMIFS($F$5:$F$1200,$B$5:$B$1200,$K$26,$C$5:$C$1200,$L26)=0,"NO APLICA",ROUND(SUMIFS($F$5:$F$1200,$B$5:$B$1200,$K$26,$C$5:$C$1200,$L26),3))</f>
        <v>NO APLICA</v>
      </c>
      <c r="N26" s="640"/>
    </row>
    <row r="27" spans="2:14">
      <c r="B27" s="224"/>
      <c r="C27" s="224"/>
      <c r="D27" s="269"/>
      <c r="E27" s="225"/>
      <c r="F27" s="271" t="str">
        <f>IF(OR(D27="",E27=""),"",ROUND(D27/LOOKUP(E27,SMMLV!$A$2:$A$36,SMMLV!$D$2:$D$103),3))</f>
        <v/>
      </c>
      <c r="K27" s="639"/>
      <c r="L27" s="266">
        <v>2</v>
      </c>
      <c r="M27" s="640" t="str">
        <f t="shared" si="2"/>
        <v>NO APLICA</v>
      </c>
      <c r="N27" s="640"/>
    </row>
    <row r="28" spans="2:14">
      <c r="B28" s="224"/>
      <c r="C28" s="224"/>
      <c r="D28" s="269"/>
      <c r="E28" s="225"/>
      <c r="F28" s="271" t="str">
        <f>IF(OR(D28="",E28=""),"",ROUND(D28/LOOKUP(E28,SMMLV!$A$2:$A$36,SMMLV!$D$2:$D$103),3))</f>
        <v/>
      </c>
      <c r="K28" s="639"/>
      <c r="L28" s="266">
        <v>3</v>
      </c>
      <c r="M28" s="640" t="str">
        <f t="shared" si="2"/>
        <v>NO APLICA</v>
      </c>
      <c r="N28" s="640"/>
    </row>
    <row r="29" spans="2:14">
      <c r="B29" s="224"/>
      <c r="C29" s="224"/>
      <c r="D29" s="269"/>
      <c r="E29" s="225"/>
      <c r="F29" s="271" t="str">
        <f>IF(OR(D29="",E29=""),"",ROUND(D29/LOOKUP(E29,SMMLV!$A$2:$A$36,SMMLV!$D$2:$D$103),3))</f>
        <v/>
      </c>
      <c r="K29" s="639"/>
      <c r="L29" s="266">
        <v>4</v>
      </c>
      <c r="M29" s="640" t="str">
        <f t="shared" si="2"/>
        <v>NO APLICA</v>
      </c>
      <c r="N29" s="640"/>
    </row>
    <row r="30" spans="2:14">
      <c r="B30" s="224"/>
      <c r="C30" s="224"/>
      <c r="D30" s="269"/>
      <c r="E30" s="225"/>
      <c r="F30" s="271" t="str">
        <f>IF(OR(D30="",E30=""),"",ROUND(D30/LOOKUP(E30,SMMLV!$A$2:$A$36,SMMLV!$D$2:$D$103),3))</f>
        <v/>
      </c>
      <c r="K30" s="639"/>
      <c r="L30" s="266">
        <v>5</v>
      </c>
      <c r="M30" s="640" t="str">
        <f t="shared" si="2"/>
        <v>NO APLICA</v>
      </c>
      <c r="N30" s="640"/>
    </row>
    <row r="31" spans="2:14">
      <c r="B31" s="224"/>
      <c r="C31" s="224"/>
      <c r="D31" s="269"/>
      <c r="E31" s="225"/>
      <c r="F31" s="271" t="str">
        <f>IF(OR(D31="",E31=""),"",ROUND(D31/LOOKUP(E31,SMMLV!$A$2:$A$36,SMMLV!$D$2:$D$103),3))</f>
        <v/>
      </c>
      <c r="K31" s="639"/>
      <c r="L31" s="266">
        <v>6</v>
      </c>
      <c r="M31" s="640" t="str">
        <f t="shared" si="2"/>
        <v>NO APLICA</v>
      </c>
      <c r="N31" s="640"/>
    </row>
    <row r="32" spans="2:14">
      <c r="B32" s="224"/>
      <c r="C32" s="224"/>
      <c r="D32" s="269"/>
      <c r="E32" s="225"/>
      <c r="F32" s="271" t="str">
        <f>IF(OR(D32="",E32=""),"",ROUND(D32/LOOKUP(E32,SMMLV!$A$2:$A$36,SMMLV!$D$2:$D$103),3))</f>
        <v/>
      </c>
      <c r="K32" s="639"/>
      <c r="L32" s="266">
        <v>7</v>
      </c>
      <c r="M32" s="640" t="str">
        <f t="shared" si="2"/>
        <v>NO APLICA</v>
      </c>
      <c r="N32" s="640"/>
    </row>
    <row r="33" spans="2:14">
      <c r="B33" s="224"/>
      <c r="C33" s="224"/>
      <c r="D33" s="269"/>
      <c r="E33" s="225"/>
      <c r="F33" s="271" t="str">
        <f>IF(OR(D33="",E33=""),"",ROUND(D33/LOOKUP(E33,SMMLV!$A$2:$A$36,SMMLV!$D$2:$D$103),3))</f>
        <v/>
      </c>
      <c r="K33" s="639"/>
      <c r="L33" s="266">
        <v>8</v>
      </c>
      <c r="M33" s="640" t="str">
        <f t="shared" si="2"/>
        <v>NO APLICA</v>
      </c>
      <c r="N33" s="640"/>
    </row>
    <row r="34" spans="2:14">
      <c r="B34" s="224"/>
      <c r="C34" s="224"/>
      <c r="D34" s="269"/>
      <c r="E34" s="225"/>
      <c r="F34" s="271" t="str">
        <f>IF(OR(D34="",E34=""),"",ROUND(D34/LOOKUP(E34,SMMLV!$A$2:$A$36,SMMLV!$D$2:$D$103),3))</f>
        <v/>
      </c>
      <c r="K34" s="639"/>
      <c r="L34" s="266">
        <v>9</v>
      </c>
      <c r="M34" s="640" t="str">
        <f t="shared" si="2"/>
        <v>NO APLICA</v>
      </c>
      <c r="N34" s="640"/>
    </row>
    <row r="35" spans="2:14">
      <c r="B35" s="224"/>
      <c r="C35" s="224"/>
      <c r="D35" s="269"/>
      <c r="E35" s="225"/>
      <c r="F35" s="271" t="str">
        <f>IF(OR(D35="",E35=""),"",ROUND(D35/LOOKUP(E35,SMMLV!$A$2:$A$36,SMMLV!$D$2:$D$103),3))</f>
        <v/>
      </c>
      <c r="K35" s="639"/>
      <c r="L35" s="266">
        <v>10</v>
      </c>
      <c r="M35" s="640" t="str">
        <f t="shared" si="2"/>
        <v>NO APLICA</v>
      </c>
      <c r="N35" s="640"/>
    </row>
    <row r="36" spans="2:14">
      <c r="B36" s="224"/>
      <c r="C36" s="224"/>
      <c r="D36" s="269"/>
      <c r="E36" s="225"/>
      <c r="F36" s="271" t="str">
        <f>IF(OR(D36="",E36=""),"",ROUND(D36/LOOKUP(E36,SMMLV!$A$2:$A$36,SMMLV!$D$2:$D$103),3))</f>
        <v/>
      </c>
      <c r="K36" s="639">
        <v>4</v>
      </c>
      <c r="L36" s="266">
        <v>1</v>
      </c>
      <c r="M36" s="640" t="str">
        <f t="shared" ref="M36:M45" si="3">IF(SUMIFS($F$5:$F$1200,$B$5:$B$1200,$K$36,$C$5:$C$1200,$L36)=0,"NO APLICA",ROUND(SUMIFS($F$5:$F$1200,$B$5:$B$1200,$K$36,$C$5:$C$1200,$L36),3))</f>
        <v>NO APLICA</v>
      </c>
      <c r="N36" s="640"/>
    </row>
    <row r="37" spans="2:14">
      <c r="B37" s="224"/>
      <c r="C37" s="224"/>
      <c r="D37" s="269"/>
      <c r="E37" s="225"/>
      <c r="F37" s="271" t="str">
        <f>IF(OR(D37="",E37=""),"",ROUND(D37/LOOKUP(E37,SMMLV!$A$2:$A$36,SMMLV!$D$2:$D$103),3))</f>
        <v/>
      </c>
      <c r="K37" s="639"/>
      <c r="L37" s="266">
        <v>2</v>
      </c>
      <c r="M37" s="640" t="str">
        <f t="shared" si="3"/>
        <v>NO APLICA</v>
      </c>
      <c r="N37" s="640"/>
    </row>
    <row r="38" spans="2:14">
      <c r="B38" s="224"/>
      <c r="C38" s="224"/>
      <c r="D38" s="269"/>
      <c r="E38" s="225"/>
      <c r="F38" s="271" t="str">
        <f>IF(OR(D38="",E38=""),"",ROUND(D38/LOOKUP(E38,SMMLV!$A$2:$A$36,SMMLV!$D$2:$D$103),3))</f>
        <v/>
      </c>
      <c r="K38" s="639"/>
      <c r="L38" s="266">
        <v>3</v>
      </c>
      <c r="M38" s="640" t="str">
        <f t="shared" si="3"/>
        <v>NO APLICA</v>
      </c>
      <c r="N38" s="640"/>
    </row>
    <row r="39" spans="2:14">
      <c r="B39" s="224"/>
      <c r="C39" s="224"/>
      <c r="D39" s="269"/>
      <c r="E39" s="225"/>
      <c r="F39" s="271" t="str">
        <f>IF(OR(D39="",E39=""),"",ROUND(D39/LOOKUP(E39,SMMLV!$A$2:$A$36,SMMLV!$D$2:$D$103),3))</f>
        <v/>
      </c>
      <c r="K39" s="639"/>
      <c r="L39" s="266">
        <v>4</v>
      </c>
      <c r="M39" s="640" t="str">
        <f t="shared" si="3"/>
        <v>NO APLICA</v>
      </c>
      <c r="N39" s="640"/>
    </row>
    <row r="40" spans="2:14">
      <c r="B40" s="224"/>
      <c r="C40" s="224"/>
      <c r="D40" s="269"/>
      <c r="E40" s="225"/>
      <c r="F40" s="271" t="str">
        <f>IF(OR(D40="",E40=""),"",ROUND(D40/LOOKUP(E40,SMMLV!$A$2:$A$36,SMMLV!$D$2:$D$103),3))</f>
        <v/>
      </c>
      <c r="K40" s="639"/>
      <c r="L40" s="266">
        <v>5</v>
      </c>
      <c r="M40" s="640" t="str">
        <f t="shared" si="3"/>
        <v>NO APLICA</v>
      </c>
      <c r="N40" s="640"/>
    </row>
    <row r="41" spans="2:14">
      <c r="B41" s="224"/>
      <c r="C41" s="224"/>
      <c r="D41" s="269"/>
      <c r="E41" s="225"/>
      <c r="F41" s="271" t="str">
        <f>IF(OR(D41="",E41=""),"",ROUND(D41/LOOKUP(E41,SMMLV!$A$2:$A$36,SMMLV!$D$2:$D$103),3))</f>
        <v/>
      </c>
      <c r="K41" s="639"/>
      <c r="L41" s="266">
        <v>6</v>
      </c>
      <c r="M41" s="640" t="str">
        <f t="shared" si="3"/>
        <v>NO APLICA</v>
      </c>
      <c r="N41" s="640"/>
    </row>
    <row r="42" spans="2:14">
      <c r="B42" s="224"/>
      <c r="C42" s="224"/>
      <c r="D42" s="269"/>
      <c r="E42" s="225"/>
      <c r="F42" s="271" t="str">
        <f>IF(OR(D42="",E42=""),"",ROUND(D42/LOOKUP(E42,SMMLV!$A$2:$A$36,SMMLV!$D$2:$D$103),3))</f>
        <v/>
      </c>
      <c r="K42" s="639"/>
      <c r="L42" s="266">
        <v>7</v>
      </c>
      <c r="M42" s="640" t="str">
        <f t="shared" si="3"/>
        <v>NO APLICA</v>
      </c>
      <c r="N42" s="640"/>
    </row>
    <row r="43" spans="2:14">
      <c r="B43" s="224"/>
      <c r="C43" s="224"/>
      <c r="D43" s="269"/>
      <c r="E43" s="225"/>
      <c r="F43" s="271" t="str">
        <f>IF(OR(D43="",E43=""),"",ROUND(D43/LOOKUP(E43,SMMLV!$A$2:$A$36,SMMLV!$D$2:$D$103),3))</f>
        <v/>
      </c>
      <c r="K43" s="639"/>
      <c r="L43" s="266">
        <v>8</v>
      </c>
      <c r="M43" s="640" t="str">
        <f t="shared" si="3"/>
        <v>NO APLICA</v>
      </c>
      <c r="N43" s="640"/>
    </row>
    <row r="44" spans="2:14">
      <c r="B44" s="224"/>
      <c r="C44" s="224"/>
      <c r="D44" s="269"/>
      <c r="E44" s="225"/>
      <c r="F44" s="271" t="str">
        <f>IF(OR(D44="",E44=""),"",ROUND(D44/LOOKUP(E44,SMMLV!$A$2:$A$36,SMMLV!$D$2:$D$103),3))</f>
        <v/>
      </c>
      <c r="K44" s="639"/>
      <c r="L44" s="266">
        <v>9</v>
      </c>
      <c r="M44" s="640" t="str">
        <f t="shared" si="3"/>
        <v>NO APLICA</v>
      </c>
      <c r="N44" s="640"/>
    </row>
    <row r="45" spans="2:14">
      <c r="B45" s="224"/>
      <c r="C45" s="224"/>
      <c r="D45" s="269"/>
      <c r="E45" s="225"/>
      <c r="F45" s="271" t="str">
        <f>IF(OR(D45="",E45=""),"",ROUND(D45/LOOKUP(E45,SMMLV!$A$2:$A$36,SMMLV!$D$2:$D$103),3))</f>
        <v/>
      </c>
      <c r="K45" s="639"/>
      <c r="L45" s="266">
        <v>10</v>
      </c>
      <c r="M45" s="640" t="str">
        <f t="shared" si="3"/>
        <v>NO APLICA</v>
      </c>
      <c r="N45" s="640"/>
    </row>
    <row r="46" spans="2:14">
      <c r="B46" s="224"/>
      <c r="C46" s="224"/>
      <c r="D46" s="269"/>
      <c r="E46" s="225"/>
      <c r="F46" s="271" t="str">
        <f>IF(OR(D46="",E46=""),"",ROUND(D46/LOOKUP(E46,SMMLV!$A$2:$A$36,SMMLV!$D$2:$D$103),3))</f>
        <v/>
      </c>
      <c r="K46" s="639">
        <v>5</v>
      </c>
      <c r="L46" s="266">
        <v>1</v>
      </c>
      <c r="M46" s="640" t="str">
        <f t="shared" ref="M46:M55" si="4">IF(SUMIFS($F$5:$F$1200,$B$5:$B$1200,$K$46,$C$5:$C$1200,$L46)=0,"NO APLICA",ROUND(SUMIFS($F$5:$F$1200,$B$5:$B$1200,$K$46,$C$5:$C$1200,$L46),3))</f>
        <v>NO APLICA</v>
      </c>
      <c r="N46" s="640"/>
    </row>
    <row r="47" spans="2:14">
      <c r="B47" s="224"/>
      <c r="C47" s="224"/>
      <c r="D47" s="269"/>
      <c r="E47" s="225"/>
      <c r="F47" s="271" t="str">
        <f>IF(OR(D47="",E47=""),"",ROUND(D47/LOOKUP(E47,SMMLV!$A$2:$A$36,SMMLV!$D$2:$D$103),3))</f>
        <v/>
      </c>
      <c r="K47" s="639"/>
      <c r="L47" s="266">
        <v>2</v>
      </c>
      <c r="M47" s="640" t="str">
        <f t="shared" si="4"/>
        <v>NO APLICA</v>
      </c>
      <c r="N47" s="640"/>
    </row>
    <row r="48" spans="2:14">
      <c r="B48" s="224"/>
      <c r="C48" s="224"/>
      <c r="D48" s="269"/>
      <c r="E48" s="225"/>
      <c r="F48" s="271" t="str">
        <f>IF(OR(D48="",E48=""),"",ROUND(D48/LOOKUP(E48,SMMLV!$A$2:$A$36,SMMLV!$D$2:$D$103),3))</f>
        <v/>
      </c>
      <c r="K48" s="639"/>
      <c r="L48" s="266">
        <v>3</v>
      </c>
      <c r="M48" s="640" t="str">
        <f t="shared" si="4"/>
        <v>NO APLICA</v>
      </c>
      <c r="N48" s="640"/>
    </row>
    <row r="49" spans="2:14">
      <c r="B49" s="224"/>
      <c r="C49" s="224"/>
      <c r="D49" s="269"/>
      <c r="E49" s="225"/>
      <c r="F49" s="271" t="str">
        <f>IF(OR(D49="",E49=""),"",ROUND(D49/LOOKUP(E49,SMMLV!$A$2:$A$36,SMMLV!$D$2:$D$103),3))</f>
        <v/>
      </c>
      <c r="K49" s="639"/>
      <c r="L49" s="266">
        <v>4</v>
      </c>
      <c r="M49" s="640" t="str">
        <f t="shared" si="4"/>
        <v>NO APLICA</v>
      </c>
      <c r="N49" s="640"/>
    </row>
    <row r="50" spans="2:14">
      <c r="B50" s="224"/>
      <c r="C50" s="224"/>
      <c r="D50" s="269"/>
      <c r="E50" s="225"/>
      <c r="F50" s="271" t="str">
        <f>IF(OR(D50="",E50=""),"",ROUND(D50/LOOKUP(E50,SMMLV!$A$2:$A$36,SMMLV!$D$2:$D$103),3))</f>
        <v/>
      </c>
      <c r="K50" s="639"/>
      <c r="L50" s="266">
        <v>5</v>
      </c>
      <c r="M50" s="640" t="str">
        <f t="shared" si="4"/>
        <v>NO APLICA</v>
      </c>
      <c r="N50" s="640"/>
    </row>
    <row r="51" spans="2:14">
      <c r="B51" s="224"/>
      <c r="C51" s="224"/>
      <c r="D51" s="269"/>
      <c r="E51" s="225"/>
      <c r="F51" s="271" t="str">
        <f>IF(OR(D51="",E51=""),"",ROUND(D51/LOOKUP(E51,SMMLV!$A$2:$A$36,SMMLV!$D$2:$D$103),3))</f>
        <v/>
      </c>
      <c r="K51" s="639"/>
      <c r="L51" s="266">
        <v>6</v>
      </c>
      <c r="M51" s="640" t="str">
        <f t="shared" si="4"/>
        <v>NO APLICA</v>
      </c>
      <c r="N51" s="640"/>
    </row>
    <row r="52" spans="2:14">
      <c r="B52" s="224"/>
      <c r="C52" s="224"/>
      <c r="D52" s="269"/>
      <c r="E52" s="225"/>
      <c r="F52" s="271" t="str">
        <f>IF(OR(D52="",E52=""),"",ROUND(D52/LOOKUP(E52,SMMLV!$A$2:$A$36,SMMLV!$D$2:$D$103),3))</f>
        <v/>
      </c>
      <c r="K52" s="639"/>
      <c r="L52" s="266">
        <v>7</v>
      </c>
      <c r="M52" s="640" t="str">
        <f t="shared" si="4"/>
        <v>NO APLICA</v>
      </c>
      <c r="N52" s="640"/>
    </row>
    <row r="53" spans="2:14">
      <c r="B53" s="224"/>
      <c r="C53" s="224"/>
      <c r="D53" s="269"/>
      <c r="E53" s="225"/>
      <c r="F53" s="271" t="str">
        <f>IF(OR(D53="",E53=""),"",ROUND(D53/LOOKUP(E53,SMMLV!$A$2:$A$36,SMMLV!$D$2:$D$103),3))</f>
        <v/>
      </c>
      <c r="K53" s="639"/>
      <c r="L53" s="266">
        <v>8</v>
      </c>
      <c r="M53" s="640" t="str">
        <f t="shared" si="4"/>
        <v>NO APLICA</v>
      </c>
      <c r="N53" s="640"/>
    </row>
    <row r="54" spans="2:14">
      <c r="B54" s="224"/>
      <c r="C54" s="224"/>
      <c r="D54" s="269"/>
      <c r="E54" s="225"/>
      <c r="F54" s="271" t="str">
        <f>IF(OR(D54="",E54=""),"",ROUND(D54/LOOKUP(E54,SMMLV!$A$2:$A$36,SMMLV!$D$2:$D$103),3))</f>
        <v/>
      </c>
      <c r="K54" s="639"/>
      <c r="L54" s="266">
        <v>9</v>
      </c>
      <c r="M54" s="640" t="str">
        <f t="shared" si="4"/>
        <v>NO APLICA</v>
      </c>
      <c r="N54" s="640"/>
    </row>
    <row r="55" spans="2:14">
      <c r="B55" s="224"/>
      <c r="C55" s="224"/>
      <c r="D55" s="269"/>
      <c r="E55" s="225"/>
      <c r="F55" s="271" t="str">
        <f>IF(OR(D55="",E55=""),"",ROUND(D55/LOOKUP(E55,SMMLV!$A$2:$A$36,SMMLV!$D$2:$D$103),3))</f>
        <v/>
      </c>
      <c r="K55" s="639"/>
      <c r="L55" s="266">
        <v>10</v>
      </c>
      <c r="M55" s="640" t="str">
        <f t="shared" si="4"/>
        <v>NO APLICA</v>
      </c>
      <c r="N55" s="640"/>
    </row>
    <row r="56" spans="2:14">
      <c r="B56" s="224"/>
      <c r="C56" s="224"/>
      <c r="D56" s="269"/>
      <c r="E56" s="225"/>
      <c r="F56" s="271" t="str">
        <f>IF(OR(D56="",E56=""),"",ROUND(D56/LOOKUP(E56,SMMLV!$A$2:$A$36,SMMLV!$D$2:$D$103),3))</f>
        <v/>
      </c>
      <c r="K56" s="639">
        <v>6</v>
      </c>
      <c r="L56" s="266">
        <v>1</v>
      </c>
      <c r="M56" s="640" t="str">
        <f t="shared" ref="M56:M65" si="5">IF(SUMIFS($F$5:$F$1200,$B$5:$B$1200,$K$56,$C$5:$C$1200,$L56)=0,"NO APLICA",ROUND(SUMIFS($F$5:$F$1200,$B$5:$B$1200,$K$56,$C$5:$C$1200,$L56),3))</f>
        <v>NO APLICA</v>
      </c>
      <c r="N56" s="640"/>
    </row>
    <row r="57" spans="2:14">
      <c r="B57" s="224"/>
      <c r="C57" s="224"/>
      <c r="D57" s="269"/>
      <c r="E57" s="225"/>
      <c r="F57" s="271" t="str">
        <f>IF(OR(D57="",E57=""),"",ROUND(D57/LOOKUP(E57,SMMLV!$A$2:$A$36,SMMLV!$D$2:$D$103),3))</f>
        <v/>
      </c>
      <c r="K57" s="639"/>
      <c r="L57" s="266">
        <v>2</v>
      </c>
      <c r="M57" s="640" t="str">
        <f t="shared" si="5"/>
        <v>NO APLICA</v>
      </c>
      <c r="N57" s="640"/>
    </row>
    <row r="58" spans="2:14">
      <c r="B58" s="224"/>
      <c r="C58" s="224"/>
      <c r="D58" s="269"/>
      <c r="E58" s="225"/>
      <c r="F58" s="271" t="str">
        <f>IF(OR(D58="",E58=""),"",ROUND(D58/LOOKUP(E58,SMMLV!$A$2:$A$36,SMMLV!$D$2:$D$103),3))</f>
        <v/>
      </c>
      <c r="K58" s="639"/>
      <c r="L58" s="266">
        <v>3</v>
      </c>
      <c r="M58" s="640" t="str">
        <f t="shared" si="5"/>
        <v>NO APLICA</v>
      </c>
      <c r="N58" s="640"/>
    </row>
    <row r="59" spans="2:14">
      <c r="B59" s="224"/>
      <c r="C59" s="224"/>
      <c r="D59" s="269"/>
      <c r="E59" s="225"/>
      <c r="F59" s="271" t="str">
        <f>IF(OR(D59="",E59=""),"",ROUND(D59/LOOKUP(E59,SMMLV!$A$2:$A$36,SMMLV!$D$2:$D$103),3))</f>
        <v/>
      </c>
      <c r="K59" s="639"/>
      <c r="L59" s="266">
        <v>4</v>
      </c>
      <c r="M59" s="640" t="str">
        <f t="shared" si="5"/>
        <v>NO APLICA</v>
      </c>
      <c r="N59" s="640"/>
    </row>
    <row r="60" spans="2:14">
      <c r="B60" s="224"/>
      <c r="C60" s="224"/>
      <c r="D60" s="269"/>
      <c r="E60" s="225"/>
      <c r="F60" s="271" t="str">
        <f>IF(OR(D60="",E60=""),"",ROUND(D60/LOOKUP(E60,SMMLV!$A$2:$A$36,SMMLV!$D$2:$D$103),3))</f>
        <v/>
      </c>
      <c r="K60" s="639"/>
      <c r="L60" s="266">
        <v>5</v>
      </c>
      <c r="M60" s="640" t="str">
        <f t="shared" si="5"/>
        <v>NO APLICA</v>
      </c>
      <c r="N60" s="640"/>
    </row>
    <row r="61" spans="2:14">
      <c r="B61" s="224"/>
      <c r="C61" s="224"/>
      <c r="D61" s="269"/>
      <c r="E61" s="225"/>
      <c r="F61" s="271" t="str">
        <f>IF(OR(D61="",E61=""),"",ROUND(D61/LOOKUP(E61,SMMLV!$A$2:$A$36,SMMLV!$D$2:$D$103),3))</f>
        <v/>
      </c>
      <c r="K61" s="639"/>
      <c r="L61" s="266">
        <v>6</v>
      </c>
      <c r="M61" s="640" t="str">
        <f t="shared" si="5"/>
        <v>NO APLICA</v>
      </c>
      <c r="N61" s="640"/>
    </row>
    <row r="62" spans="2:14">
      <c r="B62" s="224"/>
      <c r="C62" s="224"/>
      <c r="D62" s="269"/>
      <c r="E62" s="225"/>
      <c r="F62" s="271" t="str">
        <f>IF(OR(D62="",E62=""),"",ROUND(D62/LOOKUP(E62,SMMLV!$A$2:$A$36,SMMLV!$D$2:$D$103),3))</f>
        <v/>
      </c>
      <c r="K62" s="639"/>
      <c r="L62" s="266">
        <v>7</v>
      </c>
      <c r="M62" s="640" t="str">
        <f t="shared" si="5"/>
        <v>NO APLICA</v>
      </c>
      <c r="N62" s="640"/>
    </row>
    <row r="63" spans="2:14">
      <c r="B63" s="224"/>
      <c r="C63" s="224"/>
      <c r="D63" s="269"/>
      <c r="E63" s="225"/>
      <c r="F63" s="271" t="str">
        <f>IF(OR(D63="",E63=""),"",ROUND(D63/LOOKUP(E63,SMMLV!$A$2:$A$36,SMMLV!$D$2:$D$103),3))</f>
        <v/>
      </c>
      <c r="K63" s="639"/>
      <c r="L63" s="266">
        <v>8</v>
      </c>
      <c r="M63" s="640" t="str">
        <f t="shared" si="5"/>
        <v>NO APLICA</v>
      </c>
      <c r="N63" s="640"/>
    </row>
    <row r="64" spans="2:14">
      <c r="B64" s="224"/>
      <c r="C64" s="224"/>
      <c r="D64" s="269"/>
      <c r="E64" s="225"/>
      <c r="F64" s="271" t="str">
        <f>IF(OR(D64="",E64=""),"",ROUND(D64/LOOKUP(E64,SMMLV!$A$2:$A$36,SMMLV!$D$2:$D$103),3))</f>
        <v/>
      </c>
      <c r="K64" s="639"/>
      <c r="L64" s="266">
        <v>9</v>
      </c>
      <c r="M64" s="640" t="str">
        <f t="shared" si="5"/>
        <v>NO APLICA</v>
      </c>
      <c r="N64" s="640"/>
    </row>
    <row r="65" spans="2:14">
      <c r="B65" s="224"/>
      <c r="C65" s="224"/>
      <c r="D65" s="269"/>
      <c r="E65" s="225"/>
      <c r="F65" s="271" t="str">
        <f>IF(OR(D65="",E65=""),"",ROUND(D65/LOOKUP(E65,SMMLV!$A$2:$A$36,SMMLV!$D$2:$D$103),3))</f>
        <v/>
      </c>
      <c r="K65" s="639"/>
      <c r="L65" s="266">
        <v>10</v>
      </c>
      <c r="M65" s="640" t="str">
        <f t="shared" si="5"/>
        <v>NO APLICA</v>
      </c>
      <c r="N65" s="640"/>
    </row>
    <row r="66" spans="2:14">
      <c r="B66" s="224"/>
      <c r="C66" s="224"/>
      <c r="D66" s="269"/>
      <c r="E66" s="225"/>
      <c r="F66" s="271" t="str">
        <f>IF(OR(D66="",E66=""),"",ROUND(D66/LOOKUP(E66,SMMLV!$A$2:$A$36,SMMLV!$D$2:$D$103),3))</f>
        <v/>
      </c>
      <c r="K66" s="639">
        <v>7</v>
      </c>
      <c r="L66" s="266">
        <v>1</v>
      </c>
      <c r="M66" s="640" t="str">
        <f t="shared" ref="M66:M75" si="6">IF(SUMIFS($F$5:$F$1200,$B$5:$B$1200,$K$66,$C$5:$C$1200,$L66)=0,"NO APLICA",ROUND(SUMIFS($F$5:$F$1200,$B$5:$B$1200,$K$66,$C$5:$C$1200,$L66),3))</f>
        <v>NO APLICA</v>
      </c>
      <c r="N66" s="640"/>
    </row>
    <row r="67" spans="2:14">
      <c r="B67" s="224"/>
      <c r="C67" s="224"/>
      <c r="D67" s="269"/>
      <c r="E67" s="225"/>
      <c r="F67" s="271" t="str">
        <f>IF(OR(D67="",E67=""),"",ROUND(D67/LOOKUP(E67,SMMLV!$A$2:$A$36,SMMLV!$D$2:$D$103),3))</f>
        <v/>
      </c>
      <c r="K67" s="639"/>
      <c r="L67" s="266">
        <v>2</v>
      </c>
      <c r="M67" s="640" t="str">
        <f t="shared" si="6"/>
        <v>NO APLICA</v>
      </c>
      <c r="N67" s="640"/>
    </row>
    <row r="68" spans="2:14">
      <c r="B68" s="224"/>
      <c r="C68" s="224"/>
      <c r="D68" s="269"/>
      <c r="E68" s="225"/>
      <c r="F68" s="271" t="str">
        <f>IF(OR(D68="",E68=""),"",ROUND(D68/LOOKUP(E68,SMMLV!$A$2:$A$36,SMMLV!$D$2:$D$103),3))</f>
        <v/>
      </c>
      <c r="K68" s="639"/>
      <c r="L68" s="266">
        <v>3</v>
      </c>
      <c r="M68" s="640" t="str">
        <f t="shared" si="6"/>
        <v>NO APLICA</v>
      </c>
      <c r="N68" s="640"/>
    </row>
    <row r="69" spans="2:14">
      <c r="B69" s="224"/>
      <c r="C69" s="224"/>
      <c r="D69" s="269"/>
      <c r="E69" s="225"/>
      <c r="F69" s="271" t="str">
        <f>IF(OR(D69="",E69=""),"",ROUND(D69/LOOKUP(E69,SMMLV!$A$2:$A$36,SMMLV!$D$2:$D$103),3))</f>
        <v/>
      </c>
      <c r="K69" s="639"/>
      <c r="L69" s="266">
        <v>4</v>
      </c>
      <c r="M69" s="640" t="str">
        <f t="shared" si="6"/>
        <v>NO APLICA</v>
      </c>
      <c r="N69" s="640"/>
    </row>
    <row r="70" spans="2:14">
      <c r="B70" s="224"/>
      <c r="C70" s="224"/>
      <c r="D70" s="269"/>
      <c r="E70" s="225"/>
      <c r="F70" s="271" t="str">
        <f>IF(OR(D70="",E70=""),"",ROUND(D70/LOOKUP(E70,SMMLV!$A$2:$A$36,SMMLV!$D$2:$D$103),3))</f>
        <v/>
      </c>
      <c r="K70" s="639"/>
      <c r="L70" s="266">
        <v>5</v>
      </c>
      <c r="M70" s="640" t="str">
        <f t="shared" si="6"/>
        <v>NO APLICA</v>
      </c>
      <c r="N70" s="640"/>
    </row>
    <row r="71" spans="2:14">
      <c r="B71" s="224"/>
      <c r="C71" s="224"/>
      <c r="D71" s="269"/>
      <c r="E71" s="225"/>
      <c r="F71" s="271" t="str">
        <f>IF(OR(D71="",E71=""),"",ROUND(D71/LOOKUP(E71,SMMLV!$A$2:$A$36,SMMLV!$D$2:$D$103),3))</f>
        <v/>
      </c>
      <c r="K71" s="639"/>
      <c r="L71" s="266">
        <v>6</v>
      </c>
      <c r="M71" s="640" t="str">
        <f t="shared" si="6"/>
        <v>NO APLICA</v>
      </c>
      <c r="N71" s="640"/>
    </row>
    <row r="72" spans="2:14">
      <c r="B72" s="224"/>
      <c r="C72" s="224"/>
      <c r="D72" s="269"/>
      <c r="E72" s="225"/>
      <c r="F72" s="271" t="str">
        <f>IF(OR(D72="",E72=""),"",ROUND(D72/LOOKUP(E72,SMMLV!$A$2:$A$36,SMMLV!$D$2:$D$103),3))</f>
        <v/>
      </c>
      <c r="K72" s="639"/>
      <c r="L72" s="266">
        <v>7</v>
      </c>
      <c r="M72" s="640" t="str">
        <f t="shared" si="6"/>
        <v>NO APLICA</v>
      </c>
      <c r="N72" s="640"/>
    </row>
    <row r="73" spans="2:14">
      <c r="B73" s="224"/>
      <c r="C73" s="224"/>
      <c r="D73" s="269"/>
      <c r="E73" s="225"/>
      <c r="F73" s="271" t="str">
        <f>IF(OR(D73="",E73=""),"",ROUND(D73/LOOKUP(E73,SMMLV!$A$2:$A$36,SMMLV!$D$2:$D$103),3))</f>
        <v/>
      </c>
      <c r="K73" s="639"/>
      <c r="L73" s="266">
        <v>8</v>
      </c>
      <c r="M73" s="640" t="str">
        <f t="shared" si="6"/>
        <v>NO APLICA</v>
      </c>
      <c r="N73" s="640"/>
    </row>
    <row r="74" spans="2:14">
      <c r="B74" s="224"/>
      <c r="C74" s="224"/>
      <c r="D74" s="269"/>
      <c r="E74" s="225"/>
      <c r="F74" s="271" t="str">
        <f>IF(OR(D74="",E74=""),"",ROUND(D74/LOOKUP(E74,SMMLV!$A$2:$A$36,SMMLV!$D$2:$D$103),3))</f>
        <v/>
      </c>
      <c r="K74" s="639"/>
      <c r="L74" s="266">
        <v>9</v>
      </c>
      <c r="M74" s="640" t="str">
        <f t="shared" si="6"/>
        <v>NO APLICA</v>
      </c>
      <c r="N74" s="640"/>
    </row>
    <row r="75" spans="2:14">
      <c r="B75" s="224"/>
      <c r="C75" s="224"/>
      <c r="D75" s="269"/>
      <c r="E75" s="225"/>
      <c r="F75" s="271" t="str">
        <f>IF(OR(D75="",E75=""),"",ROUND(D75/LOOKUP(E75,SMMLV!$A$2:$A$36,SMMLV!$D$2:$D$103),3))</f>
        <v/>
      </c>
      <c r="K75" s="639"/>
      <c r="L75" s="266">
        <v>10</v>
      </c>
      <c r="M75" s="640" t="str">
        <f t="shared" si="6"/>
        <v>NO APLICA</v>
      </c>
      <c r="N75" s="640"/>
    </row>
    <row r="76" spans="2:14">
      <c r="B76" s="224"/>
      <c r="C76" s="224"/>
      <c r="D76" s="269"/>
      <c r="E76" s="225"/>
      <c r="F76" s="271" t="str">
        <f>IF(OR(D76="",E76=""),"",ROUND(D76/LOOKUP(E76,SMMLV!$A$2:$A$36,SMMLV!$D$2:$D$103),3))</f>
        <v/>
      </c>
      <c r="K76" s="639">
        <v>8</v>
      </c>
      <c r="L76" s="266">
        <v>1</v>
      </c>
      <c r="M76" s="640" t="str">
        <f t="shared" ref="M76:M85" si="7">IF(SUMIFS($F$5:$F$1200,$B$5:$B$1200,$K$76,$C$5:$C$1200,$L76)=0,"NO APLICA",ROUND(SUMIFS($F$5:$F$1200,$B$5:$B$1200,$K$76,$C$5:$C$1200,$L76),3))</f>
        <v>NO APLICA</v>
      </c>
      <c r="N76" s="640"/>
    </row>
    <row r="77" spans="2:14">
      <c r="B77" s="224"/>
      <c r="C77" s="224"/>
      <c r="D77" s="269"/>
      <c r="E77" s="225"/>
      <c r="F77" s="271" t="str">
        <f>IF(OR(D77="",E77=""),"",ROUND(D77/LOOKUP(E77,SMMLV!$A$2:$A$36,SMMLV!$D$2:$D$103),3))</f>
        <v/>
      </c>
      <c r="K77" s="639"/>
      <c r="L77" s="266">
        <v>2</v>
      </c>
      <c r="M77" s="640" t="str">
        <f t="shared" si="7"/>
        <v>NO APLICA</v>
      </c>
      <c r="N77" s="640"/>
    </row>
    <row r="78" spans="2:14">
      <c r="B78" s="224"/>
      <c r="C78" s="224"/>
      <c r="D78" s="269"/>
      <c r="E78" s="225"/>
      <c r="F78" s="271" t="str">
        <f>IF(OR(D78="",E78=""),"",ROUND(D78/LOOKUP(E78,SMMLV!$A$2:$A$36,SMMLV!$D$2:$D$103),3))</f>
        <v/>
      </c>
      <c r="K78" s="639"/>
      <c r="L78" s="266">
        <v>3</v>
      </c>
      <c r="M78" s="640" t="str">
        <f t="shared" si="7"/>
        <v>NO APLICA</v>
      </c>
      <c r="N78" s="640"/>
    </row>
    <row r="79" spans="2:14">
      <c r="B79" s="224"/>
      <c r="C79" s="224"/>
      <c r="D79" s="269"/>
      <c r="E79" s="225"/>
      <c r="F79" s="271" t="str">
        <f>IF(OR(D79="",E79=""),"",ROUND(D79/LOOKUP(E79,SMMLV!$A$2:$A$36,SMMLV!$D$2:$D$103),3))</f>
        <v/>
      </c>
      <c r="K79" s="639"/>
      <c r="L79" s="266">
        <v>4</v>
      </c>
      <c r="M79" s="640" t="str">
        <f t="shared" si="7"/>
        <v>NO APLICA</v>
      </c>
      <c r="N79" s="640"/>
    </row>
    <row r="80" spans="2:14">
      <c r="B80" s="224"/>
      <c r="C80" s="224"/>
      <c r="D80" s="269"/>
      <c r="E80" s="225"/>
      <c r="F80" s="271" t="str">
        <f>IF(OR(D80="",E80=""),"",ROUND(D80/LOOKUP(E80,SMMLV!$A$2:$A$36,SMMLV!$D$2:$D$103),3))</f>
        <v/>
      </c>
      <c r="K80" s="639"/>
      <c r="L80" s="266">
        <v>5</v>
      </c>
      <c r="M80" s="640" t="str">
        <f t="shared" si="7"/>
        <v>NO APLICA</v>
      </c>
      <c r="N80" s="640"/>
    </row>
    <row r="81" spans="2:14">
      <c r="B81" s="224"/>
      <c r="C81" s="224"/>
      <c r="D81" s="269"/>
      <c r="E81" s="225"/>
      <c r="F81" s="271" t="str">
        <f>IF(OR(D81="",E81=""),"",ROUND(D81/LOOKUP(E81,SMMLV!$A$2:$A$36,SMMLV!$D$2:$D$103),3))</f>
        <v/>
      </c>
      <c r="K81" s="639"/>
      <c r="L81" s="266">
        <v>6</v>
      </c>
      <c r="M81" s="640" t="str">
        <f t="shared" si="7"/>
        <v>NO APLICA</v>
      </c>
      <c r="N81" s="640"/>
    </row>
    <row r="82" spans="2:14">
      <c r="B82" s="224"/>
      <c r="C82" s="224"/>
      <c r="D82" s="269"/>
      <c r="E82" s="225"/>
      <c r="F82" s="271" t="str">
        <f>IF(OR(D82="",E82=""),"",ROUND(D82/LOOKUP(E82,SMMLV!$A$2:$A$36,SMMLV!$D$2:$D$103),3))</f>
        <v/>
      </c>
      <c r="K82" s="639"/>
      <c r="L82" s="266">
        <v>7</v>
      </c>
      <c r="M82" s="640" t="str">
        <f t="shared" si="7"/>
        <v>NO APLICA</v>
      </c>
      <c r="N82" s="640"/>
    </row>
    <row r="83" spans="2:14">
      <c r="B83" s="224"/>
      <c r="C83" s="224"/>
      <c r="D83" s="269"/>
      <c r="E83" s="225"/>
      <c r="F83" s="271" t="str">
        <f>IF(OR(D83="",E83=""),"",ROUND(D83/LOOKUP(E83,SMMLV!$A$2:$A$36,SMMLV!$D$2:$D$103),3))</f>
        <v/>
      </c>
      <c r="K83" s="639"/>
      <c r="L83" s="266">
        <v>8</v>
      </c>
      <c r="M83" s="640" t="str">
        <f t="shared" si="7"/>
        <v>NO APLICA</v>
      </c>
      <c r="N83" s="640"/>
    </row>
    <row r="84" spans="2:14">
      <c r="B84" s="224"/>
      <c r="C84" s="224"/>
      <c r="D84" s="269"/>
      <c r="E84" s="225"/>
      <c r="F84" s="271" t="str">
        <f>IF(OR(D84="",E84=""),"",ROUND(D84/LOOKUP(E84,SMMLV!$A$2:$A$36,SMMLV!$D$2:$D$103),3))</f>
        <v/>
      </c>
      <c r="K84" s="639"/>
      <c r="L84" s="266">
        <v>9</v>
      </c>
      <c r="M84" s="640" t="str">
        <f t="shared" si="7"/>
        <v>NO APLICA</v>
      </c>
      <c r="N84" s="640"/>
    </row>
    <row r="85" spans="2:14">
      <c r="B85" s="224"/>
      <c r="C85" s="224"/>
      <c r="D85" s="269"/>
      <c r="E85" s="225"/>
      <c r="F85" s="271" t="str">
        <f>IF(OR(D85="",E85=""),"",ROUND(D85/LOOKUP(E85,SMMLV!$A$2:$A$36,SMMLV!$D$2:$D$103),3))</f>
        <v/>
      </c>
      <c r="K85" s="639"/>
      <c r="L85" s="266">
        <v>10</v>
      </c>
      <c r="M85" s="640" t="str">
        <f t="shared" si="7"/>
        <v>NO APLICA</v>
      </c>
      <c r="N85" s="640"/>
    </row>
    <row r="86" spans="2:14">
      <c r="B86" s="224"/>
      <c r="C86" s="224"/>
      <c r="D86" s="269"/>
      <c r="E86" s="225"/>
      <c r="F86" s="271" t="str">
        <f>IF(OR(D86="",E86=""),"",ROUND(D86/LOOKUP(E86,SMMLV!$A$2:$A$36,SMMLV!$D$2:$D$103),3))</f>
        <v/>
      </c>
      <c r="K86" s="639">
        <v>9</v>
      </c>
      <c r="L86" s="266">
        <v>1</v>
      </c>
      <c r="M86" s="640" t="str">
        <f t="shared" ref="M86:M95" si="8">IF(SUMIFS($F$5:$F$1200,$B$5:$B$1200,$K$86,$C$5:$C$1200,$L86)=0,"NO APLICA",ROUND(SUMIFS($F$5:$F$1200,$B$5:$B$1200,$K$86,$C$5:$C$1200,$L86),3))</f>
        <v>NO APLICA</v>
      </c>
      <c r="N86" s="640"/>
    </row>
    <row r="87" spans="2:14">
      <c r="B87" s="224"/>
      <c r="C87" s="224"/>
      <c r="D87" s="269"/>
      <c r="E87" s="225"/>
      <c r="F87" s="271" t="str">
        <f>IF(OR(D87="",E87=""),"",ROUND(D87/LOOKUP(E87,SMMLV!$A$2:$A$36,SMMLV!$D$2:$D$103),3))</f>
        <v/>
      </c>
      <c r="K87" s="639"/>
      <c r="L87" s="266">
        <v>2</v>
      </c>
      <c r="M87" s="640" t="str">
        <f t="shared" si="8"/>
        <v>NO APLICA</v>
      </c>
      <c r="N87" s="640"/>
    </row>
    <row r="88" spans="2:14">
      <c r="B88" s="224"/>
      <c r="C88" s="224"/>
      <c r="D88" s="269"/>
      <c r="E88" s="225"/>
      <c r="F88" s="271" t="str">
        <f>IF(OR(D88="",E88=""),"",ROUND(D88/LOOKUP(E88,SMMLV!$A$2:$A$36,SMMLV!$D$2:$D$103),3))</f>
        <v/>
      </c>
      <c r="K88" s="639"/>
      <c r="L88" s="266">
        <v>3</v>
      </c>
      <c r="M88" s="640" t="str">
        <f t="shared" si="8"/>
        <v>NO APLICA</v>
      </c>
      <c r="N88" s="640"/>
    </row>
    <row r="89" spans="2:14">
      <c r="B89" s="224"/>
      <c r="C89" s="224"/>
      <c r="D89" s="269"/>
      <c r="E89" s="225"/>
      <c r="F89" s="271" t="str">
        <f>IF(OR(D89="",E89=""),"",ROUND(D89/LOOKUP(E89,SMMLV!$A$2:$A$36,SMMLV!$D$2:$D$103),3))</f>
        <v/>
      </c>
      <c r="K89" s="639"/>
      <c r="L89" s="266">
        <v>4</v>
      </c>
      <c r="M89" s="640" t="str">
        <f t="shared" si="8"/>
        <v>NO APLICA</v>
      </c>
      <c r="N89" s="640"/>
    </row>
    <row r="90" spans="2:14">
      <c r="B90" s="224"/>
      <c r="C90" s="224"/>
      <c r="D90" s="269"/>
      <c r="E90" s="225"/>
      <c r="F90" s="271" t="str">
        <f>IF(OR(D90="",E90=""),"",ROUND(D90/LOOKUP(E90,SMMLV!$A$2:$A$36,SMMLV!$D$2:$D$103),3))</f>
        <v/>
      </c>
      <c r="K90" s="639"/>
      <c r="L90" s="266">
        <v>5</v>
      </c>
      <c r="M90" s="640" t="str">
        <f t="shared" si="8"/>
        <v>NO APLICA</v>
      </c>
      <c r="N90" s="640"/>
    </row>
    <row r="91" spans="2:14">
      <c r="B91" s="224"/>
      <c r="C91" s="224"/>
      <c r="D91" s="269"/>
      <c r="E91" s="225"/>
      <c r="F91" s="271" t="str">
        <f>IF(OR(D91="",E91=""),"",ROUND(D91/LOOKUP(E91,SMMLV!$A$2:$A$36,SMMLV!$D$2:$D$103),3))</f>
        <v/>
      </c>
      <c r="K91" s="639"/>
      <c r="L91" s="266">
        <v>6</v>
      </c>
      <c r="M91" s="640" t="str">
        <f t="shared" si="8"/>
        <v>NO APLICA</v>
      </c>
      <c r="N91" s="640"/>
    </row>
    <row r="92" spans="2:14">
      <c r="B92" s="224"/>
      <c r="C92" s="224"/>
      <c r="D92" s="269"/>
      <c r="E92" s="225"/>
      <c r="F92" s="271" t="str">
        <f>IF(OR(D92="",E92=""),"",ROUND(D92/LOOKUP(E92,SMMLV!$A$2:$A$36,SMMLV!$D$2:$D$103),3))</f>
        <v/>
      </c>
      <c r="K92" s="639"/>
      <c r="L92" s="266">
        <v>7</v>
      </c>
      <c r="M92" s="640" t="str">
        <f t="shared" si="8"/>
        <v>NO APLICA</v>
      </c>
      <c r="N92" s="640"/>
    </row>
    <row r="93" spans="2:14">
      <c r="B93" s="224"/>
      <c r="C93" s="224"/>
      <c r="D93" s="269"/>
      <c r="E93" s="225"/>
      <c r="F93" s="271" t="str">
        <f>IF(OR(D93="",E93=""),"",ROUND(D93/LOOKUP(E93,SMMLV!$A$2:$A$36,SMMLV!$D$2:$D$103),3))</f>
        <v/>
      </c>
      <c r="K93" s="639"/>
      <c r="L93" s="266">
        <v>8</v>
      </c>
      <c r="M93" s="640" t="str">
        <f t="shared" si="8"/>
        <v>NO APLICA</v>
      </c>
      <c r="N93" s="640"/>
    </row>
    <row r="94" spans="2:14">
      <c r="B94" s="224"/>
      <c r="C94" s="224"/>
      <c r="D94" s="269"/>
      <c r="E94" s="225"/>
      <c r="F94" s="271" t="str">
        <f>IF(OR(D94="",E94=""),"",ROUND(D94/LOOKUP(E94,SMMLV!$A$2:$A$36,SMMLV!$D$2:$D$103),3))</f>
        <v/>
      </c>
      <c r="K94" s="639"/>
      <c r="L94" s="266">
        <v>9</v>
      </c>
      <c r="M94" s="640" t="str">
        <f t="shared" si="8"/>
        <v>NO APLICA</v>
      </c>
      <c r="N94" s="640"/>
    </row>
    <row r="95" spans="2:14">
      <c r="B95" s="224"/>
      <c r="C95" s="224"/>
      <c r="D95" s="269"/>
      <c r="E95" s="225"/>
      <c r="F95" s="271" t="str">
        <f>IF(OR(D95="",E95=""),"",ROUND(D95/LOOKUP(E95,SMMLV!$A$2:$A$36,SMMLV!$D$2:$D$103),3))</f>
        <v/>
      </c>
      <c r="K95" s="639"/>
      <c r="L95" s="266">
        <v>10</v>
      </c>
      <c r="M95" s="640" t="str">
        <f t="shared" si="8"/>
        <v>NO APLICA</v>
      </c>
      <c r="N95" s="640"/>
    </row>
    <row r="96" spans="2:14">
      <c r="B96" s="224"/>
      <c r="C96" s="224"/>
      <c r="D96" s="269"/>
      <c r="E96" s="225"/>
      <c r="F96" s="271" t="str">
        <f>IF(OR(D96="",E96=""),"",ROUND(D96/LOOKUP(E96,SMMLV!$A$2:$A$36,SMMLV!$D$2:$D$103),3))</f>
        <v/>
      </c>
      <c r="K96" s="639">
        <v>10</v>
      </c>
      <c r="L96" s="266">
        <v>1</v>
      </c>
      <c r="M96" s="640" t="str">
        <f t="shared" ref="M96:M105" si="9">IF(SUMIFS($F$5:$F$1200,$B$5:$B$1200,$K$96,$C$5:$C$1200,$L96)=0,"NO APLICA",ROUND(SUMIFS($F$5:$F$1200,$B$5:$B$1200,$K$96,$C$5:$C$1200,$L96),3))</f>
        <v>NO APLICA</v>
      </c>
      <c r="N96" s="640"/>
    </row>
    <row r="97" spans="2:14">
      <c r="B97" s="224"/>
      <c r="C97" s="224"/>
      <c r="D97" s="269"/>
      <c r="E97" s="225"/>
      <c r="F97" s="271" t="str">
        <f>IF(OR(D97="",E97=""),"",ROUND(D97/LOOKUP(E97,SMMLV!$A$2:$A$36,SMMLV!$D$2:$D$103),3))</f>
        <v/>
      </c>
      <c r="K97" s="639"/>
      <c r="L97" s="266">
        <v>2</v>
      </c>
      <c r="M97" s="640" t="str">
        <f t="shared" si="9"/>
        <v>NO APLICA</v>
      </c>
      <c r="N97" s="640"/>
    </row>
    <row r="98" spans="2:14">
      <c r="B98" s="224"/>
      <c r="C98" s="224"/>
      <c r="D98" s="269"/>
      <c r="E98" s="225"/>
      <c r="F98" s="271" t="str">
        <f>IF(OR(D98="",E98=""),"",ROUND(D98/LOOKUP(E98,SMMLV!$A$2:$A$36,SMMLV!$D$2:$D$103),3))</f>
        <v/>
      </c>
      <c r="K98" s="639"/>
      <c r="L98" s="266">
        <v>3</v>
      </c>
      <c r="M98" s="640" t="str">
        <f t="shared" si="9"/>
        <v>NO APLICA</v>
      </c>
      <c r="N98" s="640"/>
    </row>
    <row r="99" spans="2:14">
      <c r="B99" s="224"/>
      <c r="C99" s="224"/>
      <c r="D99" s="269"/>
      <c r="E99" s="225"/>
      <c r="F99" s="271" t="str">
        <f>IF(OR(D99="",E99=""),"",ROUND(D99/LOOKUP(E99,SMMLV!$A$2:$A$36,SMMLV!$D$2:$D$103),3))</f>
        <v/>
      </c>
      <c r="K99" s="639"/>
      <c r="L99" s="266">
        <v>4</v>
      </c>
      <c r="M99" s="640" t="str">
        <f t="shared" si="9"/>
        <v>NO APLICA</v>
      </c>
      <c r="N99" s="640"/>
    </row>
    <row r="100" spans="2:14">
      <c r="B100" s="224"/>
      <c r="C100" s="224"/>
      <c r="D100" s="269"/>
      <c r="E100" s="225"/>
      <c r="F100" s="271" t="str">
        <f>IF(OR(D100="",E100=""),"",ROUND(D100/LOOKUP(E100,SMMLV!$A$2:$A$36,SMMLV!$D$2:$D$103),3))</f>
        <v/>
      </c>
      <c r="K100" s="639"/>
      <c r="L100" s="266">
        <v>5</v>
      </c>
      <c r="M100" s="640" t="str">
        <f t="shared" si="9"/>
        <v>NO APLICA</v>
      </c>
      <c r="N100" s="640"/>
    </row>
    <row r="101" spans="2:14">
      <c r="B101" s="224"/>
      <c r="C101" s="224"/>
      <c r="D101" s="269"/>
      <c r="E101" s="225"/>
      <c r="F101" s="271" t="str">
        <f>IF(OR(D101="",E101=""),"",ROUND(D101/LOOKUP(E101,SMMLV!$A$2:$A$36,SMMLV!$D$2:$D$103),3))</f>
        <v/>
      </c>
      <c r="K101" s="639"/>
      <c r="L101" s="266">
        <v>6</v>
      </c>
      <c r="M101" s="640" t="str">
        <f t="shared" si="9"/>
        <v>NO APLICA</v>
      </c>
      <c r="N101" s="640"/>
    </row>
    <row r="102" spans="2:14">
      <c r="B102" s="224"/>
      <c r="C102" s="224"/>
      <c r="D102" s="269"/>
      <c r="E102" s="225"/>
      <c r="F102" s="271" t="str">
        <f>IF(OR(D102="",E102=""),"",ROUND(D102/LOOKUP(E102,SMMLV!$A$2:$A$36,SMMLV!$D$2:$D$103),3))</f>
        <v/>
      </c>
      <c r="K102" s="639"/>
      <c r="L102" s="266">
        <v>7</v>
      </c>
      <c r="M102" s="640" t="str">
        <f t="shared" si="9"/>
        <v>NO APLICA</v>
      </c>
      <c r="N102" s="640"/>
    </row>
    <row r="103" spans="2:14">
      <c r="B103" s="224"/>
      <c r="C103" s="224"/>
      <c r="D103" s="269"/>
      <c r="E103" s="225"/>
      <c r="F103" s="271" t="str">
        <f>IF(OR(D103="",E103=""),"",ROUND(D103/LOOKUP(E103,SMMLV!$A$2:$A$36,SMMLV!$D$2:$D$103),3))</f>
        <v/>
      </c>
      <c r="K103" s="639"/>
      <c r="L103" s="266">
        <v>8</v>
      </c>
      <c r="M103" s="640" t="str">
        <f t="shared" si="9"/>
        <v>NO APLICA</v>
      </c>
      <c r="N103" s="640"/>
    </row>
    <row r="104" spans="2:14">
      <c r="B104" s="224"/>
      <c r="C104" s="224"/>
      <c r="D104" s="269"/>
      <c r="E104" s="225"/>
      <c r="F104" s="271" t="str">
        <f>IF(OR(D104="",E104=""),"",ROUND(D104/LOOKUP(E104,SMMLV!$A$2:$A$36,SMMLV!$D$2:$D$103),3))</f>
        <v/>
      </c>
      <c r="K104" s="639"/>
      <c r="L104" s="266">
        <v>9</v>
      </c>
      <c r="M104" s="640" t="str">
        <f t="shared" si="9"/>
        <v>NO APLICA</v>
      </c>
      <c r="N104" s="640"/>
    </row>
    <row r="105" spans="2:14">
      <c r="B105" s="224"/>
      <c r="C105" s="224"/>
      <c r="D105" s="269"/>
      <c r="E105" s="225"/>
      <c r="F105" s="271" t="str">
        <f>IF(OR(D105="",E105=""),"",ROUND(D105/LOOKUP(E105,SMMLV!$A$2:$A$36,SMMLV!$D$2:$D$103),3))</f>
        <v/>
      </c>
      <c r="K105" s="639"/>
      <c r="L105" s="266">
        <v>10</v>
      </c>
      <c r="M105" s="640" t="str">
        <f t="shared" si="9"/>
        <v>NO APLICA</v>
      </c>
      <c r="N105" s="640"/>
    </row>
    <row r="106" spans="2:14">
      <c r="B106" s="224"/>
      <c r="C106" s="224"/>
      <c r="D106" s="269"/>
      <c r="E106" s="225"/>
      <c r="F106" s="271" t="str">
        <f>IF(OR(D106="",E106=""),"",ROUND(D106/LOOKUP(E106,SMMLV!$A$2:$A$36,SMMLV!$D$2:$D$103),3))</f>
        <v/>
      </c>
      <c r="K106" s="639">
        <v>11</v>
      </c>
      <c r="L106" s="266">
        <v>1</v>
      </c>
      <c r="M106" s="640" t="str">
        <f t="shared" ref="M106:M115" si="10">IF(SUMIFS($F$5:$F$1200,$B$5:$B$1200,$K$106,$C$5:$C$1200,$L106)=0,"NO APLICA",ROUND(SUMIFS($F$5:$F$1200,$B$5:$B$1200,$K$106,$C$5:$C$1200,$L106),3))</f>
        <v>NO APLICA</v>
      </c>
      <c r="N106" s="640"/>
    </row>
    <row r="107" spans="2:14">
      <c r="B107" s="224"/>
      <c r="C107" s="224"/>
      <c r="D107" s="269"/>
      <c r="E107" s="225"/>
      <c r="F107" s="271" t="str">
        <f>IF(OR(D107="",E107=""),"",ROUND(D107/LOOKUP(E107,SMMLV!$A$2:$A$36,SMMLV!$D$2:$D$103),3))</f>
        <v/>
      </c>
      <c r="K107" s="639"/>
      <c r="L107" s="266">
        <v>2</v>
      </c>
      <c r="M107" s="640" t="str">
        <f t="shared" si="10"/>
        <v>NO APLICA</v>
      </c>
      <c r="N107" s="640"/>
    </row>
    <row r="108" spans="2:14">
      <c r="B108" s="224"/>
      <c r="C108" s="224"/>
      <c r="D108" s="269"/>
      <c r="E108" s="225"/>
      <c r="F108" s="271" t="str">
        <f>IF(OR(D108="",E108=""),"",ROUND(D108/LOOKUP(E108,SMMLV!$A$2:$A$36,SMMLV!$D$2:$D$103),3))</f>
        <v/>
      </c>
      <c r="K108" s="639"/>
      <c r="L108" s="266">
        <v>3</v>
      </c>
      <c r="M108" s="640" t="str">
        <f t="shared" si="10"/>
        <v>NO APLICA</v>
      </c>
      <c r="N108" s="640"/>
    </row>
    <row r="109" spans="2:14">
      <c r="B109" s="224"/>
      <c r="C109" s="224"/>
      <c r="D109" s="269"/>
      <c r="E109" s="225"/>
      <c r="F109" s="271" t="str">
        <f>IF(OR(D109="",E109=""),"",ROUND(D109/LOOKUP(E109,SMMLV!$A$2:$A$36,SMMLV!$D$2:$D$103),3))</f>
        <v/>
      </c>
      <c r="K109" s="639"/>
      <c r="L109" s="266">
        <v>4</v>
      </c>
      <c r="M109" s="640" t="str">
        <f t="shared" si="10"/>
        <v>NO APLICA</v>
      </c>
      <c r="N109" s="640"/>
    </row>
    <row r="110" spans="2:14">
      <c r="B110" s="224"/>
      <c r="C110" s="224"/>
      <c r="D110" s="269"/>
      <c r="E110" s="225"/>
      <c r="F110" s="271" t="str">
        <f>IF(OR(D110="",E110=""),"",ROUND(D110/LOOKUP(E110,SMMLV!$A$2:$A$36,SMMLV!$D$2:$D$103),3))</f>
        <v/>
      </c>
      <c r="K110" s="639"/>
      <c r="L110" s="266">
        <v>5</v>
      </c>
      <c r="M110" s="640" t="str">
        <f t="shared" si="10"/>
        <v>NO APLICA</v>
      </c>
      <c r="N110" s="640"/>
    </row>
    <row r="111" spans="2:14">
      <c r="B111" s="224"/>
      <c r="C111" s="224"/>
      <c r="D111" s="269"/>
      <c r="E111" s="225"/>
      <c r="F111" s="271" t="str">
        <f>IF(OR(D111="",E111=""),"",ROUND(D111/LOOKUP(E111,SMMLV!$A$2:$A$36,SMMLV!$D$2:$D$103),3))</f>
        <v/>
      </c>
      <c r="K111" s="639"/>
      <c r="L111" s="266">
        <v>6</v>
      </c>
      <c r="M111" s="640" t="str">
        <f t="shared" si="10"/>
        <v>NO APLICA</v>
      </c>
      <c r="N111" s="640"/>
    </row>
    <row r="112" spans="2:14">
      <c r="B112" s="224"/>
      <c r="C112" s="224"/>
      <c r="D112" s="269"/>
      <c r="E112" s="225"/>
      <c r="F112" s="271" t="str">
        <f>IF(OR(D112="",E112=""),"",ROUND(D112/LOOKUP(E112,SMMLV!$A$2:$A$36,SMMLV!$D$2:$D$103),3))</f>
        <v/>
      </c>
      <c r="K112" s="639"/>
      <c r="L112" s="266">
        <v>7</v>
      </c>
      <c r="M112" s="640" t="str">
        <f t="shared" si="10"/>
        <v>NO APLICA</v>
      </c>
      <c r="N112" s="640"/>
    </row>
    <row r="113" spans="2:14">
      <c r="B113" s="224"/>
      <c r="C113" s="224"/>
      <c r="D113" s="269"/>
      <c r="E113" s="225"/>
      <c r="F113" s="271" t="str">
        <f>IF(OR(D113="",E113=""),"",ROUND(D113/LOOKUP(E113,SMMLV!$A$2:$A$36,SMMLV!$D$2:$D$103),3))</f>
        <v/>
      </c>
      <c r="K113" s="639"/>
      <c r="L113" s="266">
        <v>8</v>
      </c>
      <c r="M113" s="640" t="str">
        <f t="shared" si="10"/>
        <v>NO APLICA</v>
      </c>
      <c r="N113" s="640"/>
    </row>
    <row r="114" spans="2:14">
      <c r="B114" s="224"/>
      <c r="C114" s="224"/>
      <c r="D114" s="269"/>
      <c r="E114" s="225"/>
      <c r="F114" s="271" t="str">
        <f>IF(OR(D114="",E114=""),"",ROUND(D114/LOOKUP(E114,SMMLV!$A$2:$A$36,SMMLV!$D$2:$D$103),3))</f>
        <v/>
      </c>
      <c r="K114" s="639"/>
      <c r="L114" s="266">
        <v>9</v>
      </c>
      <c r="M114" s="640" t="str">
        <f t="shared" si="10"/>
        <v>NO APLICA</v>
      </c>
      <c r="N114" s="640"/>
    </row>
    <row r="115" spans="2:14">
      <c r="B115" s="224"/>
      <c r="C115" s="224"/>
      <c r="D115" s="269"/>
      <c r="E115" s="225"/>
      <c r="F115" s="271" t="str">
        <f>IF(OR(D115="",E115=""),"",ROUND(D115/LOOKUP(E115,SMMLV!$A$2:$A$36,SMMLV!$D$2:$D$103),3))</f>
        <v/>
      </c>
      <c r="K115" s="639"/>
      <c r="L115" s="266">
        <v>10</v>
      </c>
      <c r="M115" s="640" t="str">
        <f t="shared" si="10"/>
        <v>NO APLICA</v>
      </c>
      <c r="N115" s="640"/>
    </row>
    <row r="116" spans="2:14">
      <c r="B116" s="224"/>
      <c r="C116" s="224"/>
      <c r="D116" s="269"/>
      <c r="E116" s="225"/>
      <c r="F116" s="271" t="str">
        <f>IF(OR(D116="",E116=""),"",ROUND(D116/LOOKUP(E116,SMMLV!$A$2:$A$36,SMMLV!$D$2:$D$103),3))</f>
        <v/>
      </c>
      <c r="K116" s="639">
        <v>12</v>
      </c>
      <c r="L116" s="266">
        <v>1</v>
      </c>
      <c r="M116" s="640" t="str">
        <f t="shared" ref="M116:M125" si="11">IF(SUMIFS($F$5:$F$1200,$B$5:$B$1200,$K$116,$C$5:$C$1200,$L116)=0,"NO APLICA",ROUND(SUMIFS($F$5:$F$1200,$B$5:$B$1200,$K$116,$C$5:$C$1200,$L116),3))</f>
        <v>NO APLICA</v>
      </c>
      <c r="N116" s="640"/>
    </row>
    <row r="117" spans="2:14">
      <c r="B117" s="224"/>
      <c r="C117" s="224"/>
      <c r="D117" s="269"/>
      <c r="E117" s="225"/>
      <c r="F117" s="271" t="str">
        <f>IF(OR(D117="",E117=""),"",ROUND(D117/LOOKUP(E117,SMMLV!$A$2:$A$36,SMMLV!$D$2:$D$103),3))</f>
        <v/>
      </c>
      <c r="K117" s="639"/>
      <c r="L117" s="266">
        <v>2</v>
      </c>
      <c r="M117" s="640" t="str">
        <f t="shared" si="11"/>
        <v>NO APLICA</v>
      </c>
      <c r="N117" s="640"/>
    </row>
    <row r="118" spans="2:14">
      <c r="B118" s="224"/>
      <c r="C118" s="224"/>
      <c r="D118" s="269"/>
      <c r="E118" s="225"/>
      <c r="F118" s="271" t="str">
        <f>IF(OR(D118="",E118=""),"",ROUND(D118/LOOKUP(E118,SMMLV!$A$2:$A$36,SMMLV!$D$2:$D$103),3))</f>
        <v/>
      </c>
      <c r="K118" s="639"/>
      <c r="L118" s="266">
        <v>3</v>
      </c>
      <c r="M118" s="640" t="str">
        <f t="shared" si="11"/>
        <v>NO APLICA</v>
      </c>
      <c r="N118" s="640"/>
    </row>
    <row r="119" spans="2:14">
      <c r="B119" s="224"/>
      <c r="C119" s="224"/>
      <c r="D119" s="269"/>
      <c r="E119" s="225"/>
      <c r="F119" s="271" t="str">
        <f>IF(OR(D119="",E119=""),"",ROUND(D119/LOOKUP(E119,SMMLV!$A$2:$A$36,SMMLV!$D$2:$D$103),3))</f>
        <v/>
      </c>
      <c r="K119" s="639"/>
      <c r="L119" s="266">
        <v>4</v>
      </c>
      <c r="M119" s="640" t="str">
        <f t="shared" si="11"/>
        <v>NO APLICA</v>
      </c>
      <c r="N119" s="640"/>
    </row>
    <row r="120" spans="2:14">
      <c r="B120" s="224"/>
      <c r="C120" s="224"/>
      <c r="D120" s="269"/>
      <c r="E120" s="225"/>
      <c r="F120" s="271" t="str">
        <f>IF(OR(D120="",E120=""),"",ROUND(D120/LOOKUP(E120,SMMLV!$A$2:$A$36,SMMLV!$D$2:$D$103),3))</f>
        <v/>
      </c>
      <c r="K120" s="639"/>
      <c r="L120" s="266">
        <v>5</v>
      </c>
      <c r="M120" s="640" t="str">
        <f t="shared" si="11"/>
        <v>NO APLICA</v>
      </c>
      <c r="N120" s="640"/>
    </row>
    <row r="121" spans="2:14">
      <c r="B121" s="224"/>
      <c r="C121" s="224"/>
      <c r="D121" s="269"/>
      <c r="E121" s="225"/>
      <c r="F121" s="271" t="str">
        <f>IF(OR(D121="",E121=""),"",ROUND(D121/LOOKUP(E121,SMMLV!$A$2:$A$36,SMMLV!$D$2:$D$103),3))</f>
        <v/>
      </c>
      <c r="K121" s="639"/>
      <c r="L121" s="266">
        <v>6</v>
      </c>
      <c r="M121" s="640" t="str">
        <f t="shared" si="11"/>
        <v>NO APLICA</v>
      </c>
      <c r="N121" s="640"/>
    </row>
    <row r="122" spans="2:14">
      <c r="B122" s="224"/>
      <c r="C122" s="224"/>
      <c r="D122" s="269"/>
      <c r="E122" s="225"/>
      <c r="F122" s="271" t="str">
        <f>IF(OR(D122="",E122=""),"",ROUND(D122/LOOKUP(E122,SMMLV!$A$2:$A$36,SMMLV!$D$2:$D$103),3))</f>
        <v/>
      </c>
      <c r="K122" s="639"/>
      <c r="L122" s="266">
        <v>7</v>
      </c>
      <c r="M122" s="640" t="str">
        <f t="shared" si="11"/>
        <v>NO APLICA</v>
      </c>
      <c r="N122" s="640"/>
    </row>
    <row r="123" spans="2:14">
      <c r="B123" s="224"/>
      <c r="C123" s="224"/>
      <c r="D123" s="269"/>
      <c r="E123" s="225"/>
      <c r="F123" s="271" t="str">
        <f>IF(OR(D123="",E123=""),"",ROUND(D123/LOOKUP(E123,SMMLV!$A$2:$A$36,SMMLV!$D$2:$D$103),3))</f>
        <v/>
      </c>
      <c r="K123" s="639"/>
      <c r="L123" s="266">
        <v>8</v>
      </c>
      <c r="M123" s="640" t="str">
        <f t="shared" si="11"/>
        <v>NO APLICA</v>
      </c>
      <c r="N123" s="640"/>
    </row>
    <row r="124" spans="2:14">
      <c r="B124" s="224"/>
      <c r="C124" s="224"/>
      <c r="D124" s="269"/>
      <c r="E124" s="225"/>
      <c r="F124" s="271" t="str">
        <f>IF(OR(D124="",E124=""),"",ROUND(D124/LOOKUP(E124,SMMLV!$A$2:$A$36,SMMLV!$D$2:$D$103),3))</f>
        <v/>
      </c>
      <c r="K124" s="639"/>
      <c r="L124" s="266">
        <v>9</v>
      </c>
      <c r="M124" s="640" t="str">
        <f t="shared" si="11"/>
        <v>NO APLICA</v>
      </c>
      <c r="N124" s="640"/>
    </row>
    <row r="125" spans="2:14">
      <c r="B125" s="224"/>
      <c r="C125" s="224"/>
      <c r="D125" s="269"/>
      <c r="E125" s="225"/>
      <c r="F125" s="271" t="str">
        <f>IF(OR(D125="",E125=""),"",ROUND(D125/LOOKUP(E125,SMMLV!$A$2:$A$36,SMMLV!$D$2:$D$103),3))</f>
        <v/>
      </c>
      <c r="K125" s="639"/>
      <c r="L125" s="266">
        <v>10</v>
      </c>
      <c r="M125" s="640" t="str">
        <f t="shared" si="11"/>
        <v>NO APLICA</v>
      </c>
      <c r="N125" s="640"/>
    </row>
    <row r="126" spans="2:14">
      <c r="B126" s="224"/>
      <c r="C126" s="224"/>
      <c r="D126" s="269"/>
      <c r="E126" s="225"/>
      <c r="F126" s="271" t="str">
        <f>IF(OR(D126="",E126=""),"",ROUND(D126/LOOKUP(E126,SMMLV!$A$2:$A$36,SMMLV!$D$2:$D$103),3))</f>
        <v/>
      </c>
      <c r="K126" s="639">
        <v>13</v>
      </c>
      <c r="L126" s="266">
        <v>1</v>
      </c>
      <c r="M126" s="640" t="str">
        <f t="shared" ref="M126:M135" si="12">IF(SUMIFS($F$5:$F$1200,$B$5:$B$1200,$K$126,$C$5:$C$1200,$L126)=0,"NO APLICA",ROUND(SUMIFS($F$5:$F$1200,$B$5:$B$1200,$K$126,$C$5:$C$1200,$L126),3))</f>
        <v>NO APLICA</v>
      </c>
      <c r="N126" s="640"/>
    </row>
    <row r="127" spans="2:14">
      <c r="B127" s="224"/>
      <c r="C127" s="224"/>
      <c r="D127" s="269"/>
      <c r="E127" s="225"/>
      <c r="F127" s="271" t="str">
        <f>IF(OR(D127="",E127=""),"",ROUND(D127/LOOKUP(E127,SMMLV!$A$2:$A$36,SMMLV!$D$2:$D$103),3))</f>
        <v/>
      </c>
      <c r="K127" s="639"/>
      <c r="L127" s="266">
        <v>2</v>
      </c>
      <c r="M127" s="640" t="str">
        <f t="shared" si="12"/>
        <v>NO APLICA</v>
      </c>
      <c r="N127" s="640"/>
    </row>
    <row r="128" spans="2:14">
      <c r="B128" s="224"/>
      <c r="C128" s="224"/>
      <c r="D128" s="269"/>
      <c r="E128" s="225"/>
      <c r="F128" s="271" t="str">
        <f>IF(OR(D128="",E128=""),"",ROUND(D128/LOOKUP(E128,SMMLV!$A$2:$A$36,SMMLV!$D$2:$D$103),3))</f>
        <v/>
      </c>
      <c r="K128" s="639"/>
      <c r="L128" s="266">
        <v>3</v>
      </c>
      <c r="M128" s="640" t="str">
        <f t="shared" si="12"/>
        <v>NO APLICA</v>
      </c>
      <c r="N128" s="640"/>
    </row>
    <row r="129" spans="2:14">
      <c r="B129" s="224"/>
      <c r="C129" s="224"/>
      <c r="D129" s="269"/>
      <c r="E129" s="225"/>
      <c r="F129" s="271" t="str">
        <f>IF(OR(D129="",E129=""),"",ROUND(D129/LOOKUP(E129,SMMLV!$A$2:$A$36,SMMLV!$D$2:$D$103),3))</f>
        <v/>
      </c>
      <c r="K129" s="639"/>
      <c r="L129" s="266">
        <v>4</v>
      </c>
      <c r="M129" s="640" t="str">
        <f t="shared" si="12"/>
        <v>NO APLICA</v>
      </c>
      <c r="N129" s="640"/>
    </row>
    <row r="130" spans="2:14">
      <c r="B130" s="224"/>
      <c r="C130" s="224"/>
      <c r="D130" s="269"/>
      <c r="E130" s="225"/>
      <c r="F130" s="271" t="str">
        <f>IF(OR(D130="",E130=""),"",ROUND(D130/LOOKUP(E130,SMMLV!$A$2:$A$36,SMMLV!$D$2:$D$103),3))</f>
        <v/>
      </c>
      <c r="K130" s="639"/>
      <c r="L130" s="266">
        <v>5</v>
      </c>
      <c r="M130" s="640" t="str">
        <f t="shared" si="12"/>
        <v>NO APLICA</v>
      </c>
      <c r="N130" s="640"/>
    </row>
    <row r="131" spans="2:14">
      <c r="B131" s="224"/>
      <c r="C131" s="224"/>
      <c r="D131" s="269"/>
      <c r="E131" s="225"/>
      <c r="F131" s="271" t="str">
        <f>IF(OR(D131="",E131=""),"",ROUND(D131/LOOKUP(E131,SMMLV!$A$2:$A$36,SMMLV!$D$2:$D$103),3))</f>
        <v/>
      </c>
      <c r="K131" s="639"/>
      <c r="L131" s="266">
        <v>6</v>
      </c>
      <c r="M131" s="640" t="str">
        <f t="shared" si="12"/>
        <v>NO APLICA</v>
      </c>
      <c r="N131" s="640"/>
    </row>
    <row r="132" spans="2:14">
      <c r="B132" s="224"/>
      <c r="C132" s="224"/>
      <c r="D132" s="269"/>
      <c r="E132" s="225"/>
      <c r="F132" s="271" t="str">
        <f>IF(OR(D132="",E132=""),"",ROUND(D132/LOOKUP(E132,SMMLV!$A$2:$A$36,SMMLV!$D$2:$D$103),3))</f>
        <v/>
      </c>
      <c r="K132" s="639"/>
      <c r="L132" s="266">
        <v>7</v>
      </c>
      <c r="M132" s="640" t="str">
        <f t="shared" si="12"/>
        <v>NO APLICA</v>
      </c>
      <c r="N132" s="640"/>
    </row>
    <row r="133" spans="2:14">
      <c r="B133" s="224"/>
      <c r="C133" s="224"/>
      <c r="D133" s="269"/>
      <c r="E133" s="225"/>
      <c r="F133" s="271" t="str">
        <f>IF(OR(D133="",E133=""),"",ROUND(D133/LOOKUP(E133,SMMLV!$A$2:$A$36,SMMLV!$D$2:$D$103),3))</f>
        <v/>
      </c>
      <c r="K133" s="639"/>
      <c r="L133" s="266">
        <v>8</v>
      </c>
      <c r="M133" s="640" t="str">
        <f t="shared" si="12"/>
        <v>NO APLICA</v>
      </c>
      <c r="N133" s="640"/>
    </row>
    <row r="134" spans="2:14">
      <c r="B134" s="224"/>
      <c r="C134" s="224"/>
      <c r="D134" s="269"/>
      <c r="E134" s="225"/>
      <c r="F134" s="271" t="str">
        <f>IF(OR(D134="",E134=""),"",ROUND(D134/LOOKUP(E134,SMMLV!$A$2:$A$36,SMMLV!$D$2:$D$103),3))</f>
        <v/>
      </c>
      <c r="K134" s="639"/>
      <c r="L134" s="266">
        <v>9</v>
      </c>
      <c r="M134" s="640" t="str">
        <f t="shared" si="12"/>
        <v>NO APLICA</v>
      </c>
      <c r="N134" s="640"/>
    </row>
    <row r="135" spans="2:14">
      <c r="B135" s="224"/>
      <c r="C135" s="224"/>
      <c r="D135" s="269"/>
      <c r="E135" s="225"/>
      <c r="F135" s="271" t="str">
        <f>IF(OR(D135="",E135=""),"",ROUND(D135/LOOKUP(E135,SMMLV!$A$2:$A$36,SMMLV!$D$2:$D$103),3))</f>
        <v/>
      </c>
      <c r="K135" s="639"/>
      <c r="L135" s="266">
        <v>10</v>
      </c>
      <c r="M135" s="640" t="str">
        <f t="shared" si="12"/>
        <v>NO APLICA</v>
      </c>
      <c r="N135" s="640"/>
    </row>
    <row r="136" spans="2:14">
      <c r="B136" s="224"/>
      <c r="C136" s="224"/>
      <c r="D136" s="269"/>
      <c r="E136" s="225"/>
      <c r="F136" s="271" t="str">
        <f>IF(OR(D136="",E136=""),"",ROUND(D136/LOOKUP(E136,SMMLV!$A$2:$A$36,SMMLV!$D$2:$D$103),3))</f>
        <v/>
      </c>
      <c r="K136" s="639">
        <v>14</v>
      </c>
      <c r="L136" s="266">
        <v>1</v>
      </c>
      <c r="M136" s="640" t="str">
        <f t="shared" ref="M136:M145" si="13">IF(SUMIFS($F$5:$F$1200,$B$5:$B$1200,$K$136,$C$5:$C$1200,$L136)=0,"NO APLICA",ROUND(SUMIFS($F$5:$F$1200,$B$5:$B$1200,$K$136,$C$5:$C$1200,$L136),3))</f>
        <v>NO APLICA</v>
      </c>
      <c r="N136" s="640"/>
    </row>
    <row r="137" spans="2:14">
      <c r="B137" s="224"/>
      <c r="C137" s="224"/>
      <c r="D137" s="269"/>
      <c r="E137" s="225"/>
      <c r="F137" s="271" t="str">
        <f>IF(OR(D137="",E137=""),"",ROUND(D137/LOOKUP(E137,SMMLV!$A$2:$A$36,SMMLV!$D$2:$D$103),3))</f>
        <v/>
      </c>
      <c r="K137" s="639"/>
      <c r="L137" s="266">
        <v>2</v>
      </c>
      <c r="M137" s="640" t="str">
        <f t="shared" si="13"/>
        <v>NO APLICA</v>
      </c>
      <c r="N137" s="640"/>
    </row>
    <row r="138" spans="2:14">
      <c r="B138" s="224"/>
      <c r="C138" s="224"/>
      <c r="D138" s="269"/>
      <c r="E138" s="225"/>
      <c r="F138" s="271" t="str">
        <f>IF(OR(D138="",E138=""),"",ROUND(D138/LOOKUP(E138,SMMLV!$A$2:$A$36,SMMLV!$D$2:$D$103),3))</f>
        <v/>
      </c>
      <c r="K138" s="639"/>
      <c r="L138" s="266">
        <v>3</v>
      </c>
      <c r="M138" s="640" t="str">
        <f t="shared" si="13"/>
        <v>NO APLICA</v>
      </c>
      <c r="N138" s="640"/>
    </row>
    <row r="139" spans="2:14">
      <c r="B139" s="224"/>
      <c r="C139" s="224"/>
      <c r="D139" s="269"/>
      <c r="E139" s="225"/>
      <c r="F139" s="271" t="str">
        <f>IF(OR(D139="",E139=""),"",ROUND(D139/LOOKUP(E139,SMMLV!$A$2:$A$36,SMMLV!$D$2:$D$103),3))</f>
        <v/>
      </c>
      <c r="K139" s="639"/>
      <c r="L139" s="266">
        <v>4</v>
      </c>
      <c r="M139" s="640" t="str">
        <f t="shared" si="13"/>
        <v>NO APLICA</v>
      </c>
      <c r="N139" s="640"/>
    </row>
    <row r="140" spans="2:14">
      <c r="B140" s="224"/>
      <c r="C140" s="224"/>
      <c r="D140" s="269"/>
      <c r="E140" s="225"/>
      <c r="F140" s="271" t="str">
        <f>IF(OR(D140="",E140=""),"",ROUND(D140/LOOKUP(E140,SMMLV!$A$2:$A$36,SMMLV!$D$2:$D$103),3))</f>
        <v/>
      </c>
      <c r="K140" s="639"/>
      <c r="L140" s="266">
        <v>5</v>
      </c>
      <c r="M140" s="640" t="str">
        <f t="shared" si="13"/>
        <v>NO APLICA</v>
      </c>
      <c r="N140" s="640"/>
    </row>
    <row r="141" spans="2:14">
      <c r="B141" s="224"/>
      <c r="C141" s="224"/>
      <c r="D141" s="269"/>
      <c r="E141" s="225"/>
      <c r="F141" s="271" t="str">
        <f>IF(OR(D141="",E141=""),"",ROUND(D141/LOOKUP(E141,SMMLV!$A$2:$A$36,SMMLV!$D$2:$D$103),3))</f>
        <v/>
      </c>
      <c r="K141" s="639"/>
      <c r="L141" s="266">
        <v>6</v>
      </c>
      <c r="M141" s="640" t="str">
        <f t="shared" si="13"/>
        <v>NO APLICA</v>
      </c>
      <c r="N141" s="640"/>
    </row>
    <row r="142" spans="2:14">
      <c r="B142" s="224"/>
      <c r="C142" s="224"/>
      <c r="D142" s="269"/>
      <c r="E142" s="225"/>
      <c r="F142" s="271" t="str">
        <f>IF(OR(D142="",E142=""),"",ROUND(D142/LOOKUP(E142,SMMLV!$A$2:$A$36,SMMLV!$D$2:$D$103),3))</f>
        <v/>
      </c>
      <c r="K142" s="639"/>
      <c r="L142" s="266">
        <v>7</v>
      </c>
      <c r="M142" s="640" t="str">
        <f t="shared" si="13"/>
        <v>NO APLICA</v>
      </c>
      <c r="N142" s="640"/>
    </row>
    <row r="143" spans="2:14">
      <c r="B143" s="224"/>
      <c r="C143" s="224"/>
      <c r="D143" s="269"/>
      <c r="E143" s="225"/>
      <c r="F143" s="271" t="str">
        <f>IF(OR(D143="",E143=""),"",ROUND(D143/LOOKUP(E143,SMMLV!$A$2:$A$36,SMMLV!$D$2:$D$103),3))</f>
        <v/>
      </c>
      <c r="K143" s="639"/>
      <c r="L143" s="266">
        <v>8</v>
      </c>
      <c r="M143" s="640" t="str">
        <f t="shared" si="13"/>
        <v>NO APLICA</v>
      </c>
      <c r="N143" s="640"/>
    </row>
    <row r="144" spans="2:14">
      <c r="B144" s="224"/>
      <c r="C144" s="224"/>
      <c r="D144" s="269"/>
      <c r="E144" s="225"/>
      <c r="F144" s="271" t="str">
        <f>IF(OR(D144="",E144=""),"",ROUND(D144/LOOKUP(E144,SMMLV!$A$2:$A$36,SMMLV!$D$2:$D$103),3))</f>
        <v/>
      </c>
      <c r="K144" s="639"/>
      <c r="L144" s="266">
        <v>9</v>
      </c>
      <c r="M144" s="640" t="str">
        <f t="shared" si="13"/>
        <v>NO APLICA</v>
      </c>
      <c r="N144" s="640"/>
    </row>
    <row r="145" spans="2:14">
      <c r="B145" s="224"/>
      <c r="C145" s="224"/>
      <c r="D145" s="269"/>
      <c r="E145" s="225"/>
      <c r="F145" s="271" t="str">
        <f>IF(OR(D145="",E145=""),"",ROUND(D145/LOOKUP(E145,SMMLV!$A$2:$A$36,SMMLV!$D$2:$D$103),3))</f>
        <v/>
      </c>
      <c r="K145" s="639"/>
      <c r="L145" s="266">
        <v>10</v>
      </c>
      <c r="M145" s="640" t="str">
        <f t="shared" si="13"/>
        <v>NO APLICA</v>
      </c>
      <c r="N145" s="640"/>
    </row>
    <row r="146" spans="2:14">
      <c r="B146" s="224"/>
      <c r="C146" s="224"/>
      <c r="D146" s="269"/>
      <c r="E146" s="225"/>
      <c r="F146" s="271" t="str">
        <f>IF(OR(D146="",E146=""),"",ROUND(D146/LOOKUP(E146,SMMLV!$A$2:$A$36,SMMLV!$D$2:$D$103),3))</f>
        <v/>
      </c>
      <c r="K146" s="639">
        <v>15</v>
      </c>
      <c r="L146" s="266">
        <v>1</v>
      </c>
      <c r="M146" s="640" t="str">
        <f t="shared" ref="M146:M155" si="14">IF(SUMIFS($F$5:$F$1200,$B$5:$B$1200,$K$146,$C$5:$C$1200,$L146)=0,"NO APLICA",ROUND(SUMIFS($F$5:$F$1200,$B$5:$B$1200,$K$146,$C$5:$C$1200,$L146),3))</f>
        <v>NO APLICA</v>
      </c>
      <c r="N146" s="640"/>
    </row>
    <row r="147" spans="2:14">
      <c r="B147" s="224"/>
      <c r="C147" s="224"/>
      <c r="D147" s="269"/>
      <c r="E147" s="225"/>
      <c r="F147" s="271" t="str">
        <f>IF(OR(D147="",E147=""),"",ROUND(D147/LOOKUP(E147,SMMLV!$A$2:$A$36,SMMLV!$D$2:$D$103),3))</f>
        <v/>
      </c>
      <c r="K147" s="639"/>
      <c r="L147" s="266">
        <v>2</v>
      </c>
      <c r="M147" s="640" t="str">
        <f t="shared" si="14"/>
        <v>NO APLICA</v>
      </c>
      <c r="N147" s="640"/>
    </row>
    <row r="148" spans="2:14">
      <c r="B148" s="224"/>
      <c r="C148" s="224"/>
      <c r="D148" s="269"/>
      <c r="E148" s="225"/>
      <c r="F148" s="271" t="str">
        <f>IF(OR(D148="",E148=""),"",ROUND(D148/LOOKUP(E148,SMMLV!$A$2:$A$36,SMMLV!$D$2:$D$103),3))</f>
        <v/>
      </c>
      <c r="K148" s="639"/>
      <c r="L148" s="266">
        <v>3</v>
      </c>
      <c r="M148" s="640" t="str">
        <f t="shared" si="14"/>
        <v>NO APLICA</v>
      </c>
      <c r="N148" s="640"/>
    </row>
    <row r="149" spans="2:14">
      <c r="B149" s="224"/>
      <c r="C149" s="224"/>
      <c r="D149" s="269"/>
      <c r="E149" s="225"/>
      <c r="F149" s="271" t="str">
        <f>IF(OR(D149="",E149=""),"",ROUND(D149/LOOKUP(E149,SMMLV!$A$2:$A$36,SMMLV!$D$2:$D$103),3))</f>
        <v/>
      </c>
      <c r="K149" s="639"/>
      <c r="L149" s="266">
        <v>4</v>
      </c>
      <c r="M149" s="640" t="str">
        <f t="shared" si="14"/>
        <v>NO APLICA</v>
      </c>
      <c r="N149" s="640"/>
    </row>
    <row r="150" spans="2:14">
      <c r="B150" s="224"/>
      <c r="C150" s="224"/>
      <c r="D150" s="269"/>
      <c r="E150" s="225"/>
      <c r="F150" s="271" t="str">
        <f>IF(OR(D150="",E150=""),"",ROUND(D150/LOOKUP(E150,SMMLV!$A$2:$A$36,SMMLV!$D$2:$D$103),3))</f>
        <v/>
      </c>
      <c r="K150" s="639"/>
      <c r="L150" s="266">
        <v>5</v>
      </c>
      <c r="M150" s="640" t="str">
        <f t="shared" si="14"/>
        <v>NO APLICA</v>
      </c>
      <c r="N150" s="640"/>
    </row>
    <row r="151" spans="2:14">
      <c r="B151" s="224"/>
      <c r="C151" s="224"/>
      <c r="D151" s="269"/>
      <c r="E151" s="225"/>
      <c r="F151" s="271" t="str">
        <f>IF(OR(D151="",E151=""),"",ROUND(D151/LOOKUP(E151,SMMLV!$A$2:$A$36,SMMLV!$D$2:$D$103),3))</f>
        <v/>
      </c>
      <c r="K151" s="639"/>
      <c r="L151" s="266">
        <v>6</v>
      </c>
      <c r="M151" s="640" t="str">
        <f t="shared" si="14"/>
        <v>NO APLICA</v>
      </c>
      <c r="N151" s="640"/>
    </row>
    <row r="152" spans="2:14">
      <c r="B152" s="224"/>
      <c r="C152" s="224"/>
      <c r="D152" s="269"/>
      <c r="E152" s="225"/>
      <c r="F152" s="271" t="str">
        <f>IF(OR(D152="",E152=""),"",ROUND(D152/LOOKUP(E152,SMMLV!$A$2:$A$36,SMMLV!$D$2:$D$103),3))</f>
        <v/>
      </c>
      <c r="K152" s="639"/>
      <c r="L152" s="266">
        <v>7</v>
      </c>
      <c r="M152" s="640" t="str">
        <f t="shared" si="14"/>
        <v>NO APLICA</v>
      </c>
      <c r="N152" s="640"/>
    </row>
    <row r="153" spans="2:14">
      <c r="B153" s="224"/>
      <c r="C153" s="224"/>
      <c r="D153" s="269"/>
      <c r="E153" s="225"/>
      <c r="F153" s="271" t="str">
        <f>IF(OR(D153="",E153=""),"",ROUND(D153/LOOKUP(E153,SMMLV!$A$2:$A$36,SMMLV!$D$2:$D$103),3))</f>
        <v/>
      </c>
      <c r="K153" s="639"/>
      <c r="L153" s="266">
        <v>8</v>
      </c>
      <c r="M153" s="640" t="str">
        <f t="shared" si="14"/>
        <v>NO APLICA</v>
      </c>
      <c r="N153" s="640"/>
    </row>
    <row r="154" spans="2:14">
      <c r="B154" s="224"/>
      <c r="C154" s="224"/>
      <c r="D154" s="269"/>
      <c r="E154" s="225"/>
      <c r="F154" s="271" t="str">
        <f>IF(OR(D154="",E154=""),"",ROUND(D154/LOOKUP(E154,SMMLV!$A$2:$A$36,SMMLV!$D$2:$D$103),3))</f>
        <v/>
      </c>
      <c r="K154" s="639"/>
      <c r="L154" s="266">
        <v>9</v>
      </c>
      <c r="M154" s="640" t="str">
        <f t="shared" si="14"/>
        <v>NO APLICA</v>
      </c>
      <c r="N154" s="640"/>
    </row>
    <row r="155" spans="2:14">
      <c r="B155" s="224"/>
      <c r="C155" s="224"/>
      <c r="D155" s="269"/>
      <c r="E155" s="225"/>
      <c r="F155" s="271" t="str">
        <f>IF(OR(D155="",E155=""),"",ROUND(D155/LOOKUP(E155,SMMLV!$A$2:$A$36,SMMLV!$D$2:$D$103),3))</f>
        <v/>
      </c>
      <c r="K155" s="639"/>
      <c r="L155" s="266">
        <v>10</v>
      </c>
      <c r="M155" s="640" t="str">
        <f t="shared" si="14"/>
        <v>NO APLICA</v>
      </c>
      <c r="N155" s="640"/>
    </row>
    <row r="156" spans="2:14">
      <c r="B156" s="224"/>
      <c r="C156" s="224"/>
      <c r="D156" s="269"/>
      <c r="E156" s="225"/>
      <c r="F156" s="271" t="str">
        <f>IF(OR(D156="",E156=""),"",ROUND(D156/LOOKUP(E156,SMMLV!$A$2:$A$36,SMMLV!$D$2:$D$103),3))</f>
        <v/>
      </c>
      <c r="K156" s="639">
        <v>16</v>
      </c>
      <c r="L156" s="266">
        <v>1</v>
      </c>
      <c r="M156" s="640" t="str">
        <f t="shared" ref="M156:M165" si="15">IF(SUMIFS($F$5:$F$1200,$B$5:$B$1200,$K$156,$C$5:$C$1200,$L156)=0,"NO APLICA",ROUND(SUMIFS($F$5:$F$1200,$B$5:$B$1200,$K$156,$C$5:$C$1200,$L156),3))</f>
        <v>NO APLICA</v>
      </c>
      <c r="N156" s="640"/>
    </row>
    <row r="157" spans="2:14">
      <c r="B157" s="224"/>
      <c r="C157" s="224"/>
      <c r="D157" s="269"/>
      <c r="E157" s="225"/>
      <c r="F157" s="271" t="str">
        <f>IF(OR(D157="",E157=""),"",ROUND(D157/LOOKUP(E157,SMMLV!$A$2:$A$36,SMMLV!$D$2:$D$103),3))</f>
        <v/>
      </c>
      <c r="K157" s="639"/>
      <c r="L157" s="266">
        <v>2</v>
      </c>
      <c r="M157" s="640" t="str">
        <f t="shared" si="15"/>
        <v>NO APLICA</v>
      </c>
      <c r="N157" s="640"/>
    </row>
    <row r="158" spans="2:14">
      <c r="B158" s="224"/>
      <c r="C158" s="224"/>
      <c r="D158" s="269"/>
      <c r="E158" s="225"/>
      <c r="F158" s="271" t="str">
        <f>IF(OR(D158="",E158=""),"",ROUND(D158/LOOKUP(E158,SMMLV!$A$2:$A$36,SMMLV!$D$2:$D$103),3))</f>
        <v/>
      </c>
      <c r="K158" s="639"/>
      <c r="L158" s="266">
        <v>3</v>
      </c>
      <c r="M158" s="640" t="str">
        <f t="shared" si="15"/>
        <v>NO APLICA</v>
      </c>
      <c r="N158" s="640"/>
    </row>
    <row r="159" spans="2:14">
      <c r="B159" s="224"/>
      <c r="C159" s="224"/>
      <c r="D159" s="269"/>
      <c r="E159" s="225"/>
      <c r="F159" s="271" t="str">
        <f>IF(OR(D159="",E159=""),"",ROUND(D159/LOOKUP(E159,SMMLV!$A$2:$A$36,SMMLV!$D$2:$D$103),3))</f>
        <v/>
      </c>
      <c r="K159" s="639"/>
      <c r="L159" s="266">
        <v>4</v>
      </c>
      <c r="M159" s="640" t="str">
        <f t="shared" si="15"/>
        <v>NO APLICA</v>
      </c>
      <c r="N159" s="640"/>
    </row>
    <row r="160" spans="2:14">
      <c r="B160" s="224"/>
      <c r="C160" s="224"/>
      <c r="D160" s="269"/>
      <c r="E160" s="225"/>
      <c r="F160" s="271" t="str">
        <f>IF(OR(D160="",E160=""),"",ROUND(D160/LOOKUP(E160,SMMLV!$A$2:$A$36,SMMLV!$D$2:$D$103),3))</f>
        <v/>
      </c>
      <c r="K160" s="639"/>
      <c r="L160" s="266">
        <v>5</v>
      </c>
      <c r="M160" s="640" t="str">
        <f t="shared" si="15"/>
        <v>NO APLICA</v>
      </c>
      <c r="N160" s="640"/>
    </row>
    <row r="161" spans="2:14">
      <c r="B161" s="224"/>
      <c r="C161" s="224"/>
      <c r="D161" s="269"/>
      <c r="E161" s="225"/>
      <c r="F161" s="271" t="str">
        <f>IF(OR(D161="",E161=""),"",ROUND(D161/LOOKUP(E161,SMMLV!$A$2:$A$36,SMMLV!$D$2:$D$103),3))</f>
        <v/>
      </c>
      <c r="K161" s="639"/>
      <c r="L161" s="266">
        <v>6</v>
      </c>
      <c r="M161" s="640" t="str">
        <f t="shared" si="15"/>
        <v>NO APLICA</v>
      </c>
      <c r="N161" s="640"/>
    </row>
    <row r="162" spans="2:14">
      <c r="B162" s="224"/>
      <c r="C162" s="224"/>
      <c r="D162" s="269"/>
      <c r="E162" s="225"/>
      <c r="F162" s="271" t="str">
        <f>IF(OR(D162="",E162=""),"",ROUND(D162/LOOKUP(E162,SMMLV!$A$2:$A$36,SMMLV!$D$2:$D$103),3))</f>
        <v/>
      </c>
      <c r="K162" s="639"/>
      <c r="L162" s="266">
        <v>7</v>
      </c>
      <c r="M162" s="640" t="str">
        <f t="shared" si="15"/>
        <v>NO APLICA</v>
      </c>
      <c r="N162" s="640"/>
    </row>
    <row r="163" spans="2:14">
      <c r="B163" s="224"/>
      <c r="C163" s="224"/>
      <c r="D163" s="269"/>
      <c r="E163" s="225"/>
      <c r="F163" s="271" t="str">
        <f>IF(OR(D163="",E163=""),"",ROUND(D163/LOOKUP(E163,SMMLV!$A$2:$A$36,SMMLV!$D$2:$D$103),3))</f>
        <v/>
      </c>
      <c r="K163" s="639"/>
      <c r="L163" s="266">
        <v>8</v>
      </c>
      <c r="M163" s="640" t="str">
        <f t="shared" si="15"/>
        <v>NO APLICA</v>
      </c>
      <c r="N163" s="640"/>
    </row>
    <row r="164" spans="2:14">
      <c r="B164" s="224"/>
      <c r="C164" s="224"/>
      <c r="D164" s="269"/>
      <c r="E164" s="225"/>
      <c r="F164" s="271" t="str">
        <f>IF(OR(D164="",E164=""),"",ROUND(D164/LOOKUP(E164,SMMLV!$A$2:$A$36,SMMLV!$D$2:$D$103),3))</f>
        <v/>
      </c>
      <c r="K164" s="639"/>
      <c r="L164" s="266">
        <v>9</v>
      </c>
      <c r="M164" s="640" t="str">
        <f t="shared" si="15"/>
        <v>NO APLICA</v>
      </c>
      <c r="N164" s="640"/>
    </row>
    <row r="165" spans="2:14">
      <c r="B165" s="224"/>
      <c r="C165" s="224"/>
      <c r="D165" s="269"/>
      <c r="E165" s="225"/>
      <c r="F165" s="271" t="str">
        <f>IF(OR(D165="",E165=""),"",ROUND(D165/LOOKUP(E165,SMMLV!$A$2:$A$36,SMMLV!$D$2:$D$103),3))</f>
        <v/>
      </c>
      <c r="K165" s="639"/>
      <c r="L165" s="266">
        <v>10</v>
      </c>
      <c r="M165" s="640" t="str">
        <f t="shared" si="15"/>
        <v>NO APLICA</v>
      </c>
      <c r="N165" s="640"/>
    </row>
    <row r="166" spans="2:14">
      <c r="B166" s="224"/>
      <c r="C166" s="224"/>
      <c r="D166" s="269"/>
      <c r="E166" s="225"/>
      <c r="F166" s="271" t="str">
        <f>IF(OR(D166="",E166=""),"",ROUND(D166/LOOKUP(E166,SMMLV!$A$2:$A$36,SMMLV!$D$2:$D$103),3))</f>
        <v/>
      </c>
      <c r="K166" s="639">
        <v>17</v>
      </c>
      <c r="L166" s="266">
        <v>1</v>
      </c>
      <c r="M166" s="640" t="str">
        <f t="shared" ref="M166:M175" si="16">IF(SUMIFS($F$5:$F$1200,$B$5:$B$1200,$K$166,$C$5:$C$1200,$L166)=0,"NO APLICA",ROUND(SUMIFS($F$5:$F$1200,$B$5:$B$1200,$K$166,$C$5:$C$1200,$L166),3))</f>
        <v>NO APLICA</v>
      </c>
      <c r="N166" s="640"/>
    </row>
    <row r="167" spans="2:14">
      <c r="B167" s="224"/>
      <c r="C167" s="224"/>
      <c r="D167" s="269"/>
      <c r="E167" s="225"/>
      <c r="F167" s="271" t="str">
        <f>IF(OR(D167="",E167=""),"",ROUND(D167/LOOKUP(E167,SMMLV!$A$2:$A$36,SMMLV!$D$2:$D$103),3))</f>
        <v/>
      </c>
      <c r="K167" s="639"/>
      <c r="L167" s="266">
        <v>2</v>
      </c>
      <c r="M167" s="640" t="str">
        <f t="shared" si="16"/>
        <v>NO APLICA</v>
      </c>
      <c r="N167" s="640"/>
    </row>
    <row r="168" spans="2:14">
      <c r="B168" s="224"/>
      <c r="C168" s="224"/>
      <c r="D168" s="269"/>
      <c r="E168" s="225"/>
      <c r="F168" s="271" t="str">
        <f>IF(OR(D168="",E168=""),"",ROUND(D168/LOOKUP(E168,SMMLV!$A$2:$A$36,SMMLV!$D$2:$D$103),3))</f>
        <v/>
      </c>
      <c r="K168" s="639"/>
      <c r="L168" s="266">
        <v>3</v>
      </c>
      <c r="M168" s="640" t="str">
        <f t="shared" si="16"/>
        <v>NO APLICA</v>
      </c>
      <c r="N168" s="640"/>
    </row>
    <row r="169" spans="2:14">
      <c r="B169" s="224"/>
      <c r="C169" s="224"/>
      <c r="D169" s="269"/>
      <c r="E169" s="225"/>
      <c r="F169" s="271" t="str">
        <f>IF(OR(D169="",E169=""),"",ROUND(D169/LOOKUP(E169,SMMLV!$A$2:$A$36,SMMLV!$D$2:$D$103),3))</f>
        <v/>
      </c>
      <c r="K169" s="639"/>
      <c r="L169" s="266">
        <v>4</v>
      </c>
      <c r="M169" s="640" t="str">
        <f t="shared" si="16"/>
        <v>NO APLICA</v>
      </c>
      <c r="N169" s="640"/>
    </row>
    <row r="170" spans="2:14">
      <c r="B170" s="224"/>
      <c r="C170" s="224"/>
      <c r="D170" s="269"/>
      <c r="E170" s="225"/>
      <c r="F170" s="271" t="str">
        <f>IF(OR(D170="",E170=""),"",ROUND(D170/LOOKUP(E170,SMMLV!$A$2:$A$36,SMMLV!$D$2:$D$103),3))</f>
        <v/>
      </c>
      <c r="K170" s="639"/>
      <c r="L170" s="266">
        <v>5</v>
      </c>
      <c r="M170" s="640" t="str">
        <f t="shared" si="16"/>
        <v>NO APLICA</v>
      </c>
      <c r="N170" s="640"/>
    </row>
    <row r="171" spans="2:14">
      <c r="B171" s="224"/>
      <c r="C171" s="224"/>
      <c r="D171" s="269"/>
      <c r="E171" s="225"/>
      <c r="F171" s="271" t="str">
        <f>IF(OR(D171="",E171=""),"",ROUND(D171/LOOKUP(E171,SMMLV!$A$2:$A$36,SMMLV!$D$2:$D$103),3))</f>
        <v/>
      </c>
      <c r="K171" s="639"/>
      <c r="L171" s="266">
        <v>6</v>
      </c>
      <c r="M171" s="640" t="str">
        <f t="shared" si="16"/>
        <v>NO APLICA</v>
      </c>
      <c r="N171" s="640"/>
    </row>
    <row r="172" spans="2:14">
      <c r="B172" s="224"/>
      <c r="C172" s="224"/>
      <c r="D172" s="269"/>
      <c r="E172" s="225"/>
      <c r="F172" s="271" t="str">
        <f>IF(OR(D172="",E172=""),"",ROUND(D172/LOOKUP(E172,SMMLV!$A$2:$A$36,SMMLV!$D$2:$D$103),3))</f>
        <v/>
      </c>
      <c r="K172" s="639"/>
      <c r="L172" s="266">
        <v>7</v>
      </c>
      <c r="M172" s="640" t="str">
        <f t="shared" si="16"/>
        <v>NO APLICA</v>
      </c>
      <c r="N172" s="640"/>
    </row>
    <row r="173" spans="2:14">
      <c r="B173" s="224"/>
      <c r="C173" s="224"/>
      <c r="D173" s="269"/>
      <c r="E173" s="225"/>
      <c r="F173" s="271" t="str">
        <f>IF(OR(D173="",E173=""),"",ROUND(D173/LOOKUP(E173,SMMLV!$A$2:$A$36,SMMLV!$D$2:$D$103),3))</f>
        <v/>
      </c>
      <c r="K173" s="639"/>
      <c r="L173" s="266">
        <v>8</v>
      </c>
      <c r="M173" s="640" t="str">
        <f t="shared" si="16"/>
        <v>NO APLICA</v>
      </c>
      <c r="N173" s="640"/>
    </row>
    <row r="174" spans="2:14">
      <c r="B174" s="224"/>
      <c r="C174" s="224"/>
      <c r="D174" s="269"/>
      <c r="E174" s="225"/>
      <c r="F174" s="271" t="str">
        <f>IF(OR(D174="",E174=""),"",ROUND(D174/LOOKUP(E174,SMMLV!$A$2:$A$36,SMMLV!$D$2:$D$103),3))</f>
        <v/>
      </c>
      <c r="K174" s="639"/>
      <c r="L174" s="266">
        <v>9</v>
      </c>
      <c r="M174" s="640" t="str">
        <f t="shared" si="16"/>
        <v>NO APLICA</v>
      </c>
      <c r="N174" s="640"/>
    </row>
    <row r="175" spans="2:14">
      <c r="B175" s="224"/>
      <c r="C175" s="224"/>
      <c r="D175" s="269"/>
      <c r="E175" s="225"/>
      <c r="F175" s="271" t="str">
        <f>IF(OR(D175="",E175=""),"",ROUND(D175/LOOKUP(E175,SMMLV!$A$2:$A$36,SMMLV!$D$2:$D$103),3))</f>
        <v/>
      </c>
      <c r="K175" s="639"/>
      <c r="L175" s="266">
        <v>10</v>
      </c>
      <c r="M175" s="640" t="str">
        <f t="shared" si="16"/>
        <v>NO APLICA</v>
      </c>
      <c r="N175" s="640"/>
    </row>
    <row r="176" spans="2:14">
      <c r="B176" s="224"/>
      <c r="C176" s="224"/>
      <c r="D176" s="269"/>
      <c r="E176" s="225"/>
      <c r="F176" s="271" t="str">
        <f>IF(OR(D176="",E176=""),"",ROUND(D176/LOOKUP(E176,SMMLV!$A$2:$A$36,SMMLV!$D$2:$D$103),3))</f>
        <v/>
      </c>
      <c r="K176" s="639">
        <v>18</v>
      </c>
      <c r="L176" s="266">
        <v>1</v>
      </c>
      <c r="M176" s="640" t="str">
        <f t="shared" ref="M176:M185" si="17">IF(SUMIFS($F$5:$F$1200,$B$5:$B$1200,$K$176,$C$5:$C$1200,$L176)=0,"NO APLICA",ROUND(SUMIFS($F$5:$F$1200,$B$5:$B$1200,$K$176,$C$5:$C$1200,$L176),3))</f>
        <v>NO APLICA</v>
      </c>
      <c r="N176" s="640"/>
    </row>
    <row r="177" spans="2:14">
      <c r="B177" s="224"/>
      <c r="C177" s="224"/>
      <c r="D177" s="269"/>
      <c r="E177" s="225"/>
      <c r="F177" s="271" t="str">
        <f>IF(OR(D177="",E177=""),"",ROUND(D177/LOOKUP(E177,SMMLV!$A$2:$A$36,SMMLV!$D$2:$D$103),3))</f>
        <v/>
      </c>
      <c r="K177" s="639"/>
      <c r="L177" s="266">
        <v>2</v>
      </c>
      <c r="M177" s="640" t="str">
        <f t="shared" si="17"/>
        <v>NO APLICA</v>
      </c>
      <c r="N177" s="640"/>
    </row>
    <row r="178" spans="2:14">
      <c r="B178" s="224"/>
      <c r="C178" s="224"/>
      <c r="D178" s="269"/>
      <c r="E178" s="225"/>
      <c r="F178" s="271" t="str">
        <f>IF(OR(D178="",E178=""),"",ROUND(D178/LOOKUP(E178,SMMLV!$A$2:$A$36,SMMLV!$D$2:$D$103),3))</f>
        <v/>
      </c>
      <c r="K178" s="639"/>
      <c r="L178" s="266">
        <v>3</v>
      </c>
      <c r="M178" s="640" t="str">
        <f t="shared" si="17"/>
        <v>NO APLICA</v>
      </c>
      <c r="N178" s="640"/>
    </row>
    <row r="179" spans="2:14">
      <c r="B179" s="224"/>
      <c r="C179" s="224"/>
      <c r="D179" s="269"/>
      <c r="E179" s="225"/>
      <c r="F179" s="271" t="str">
        <f>IF(OR(D179="",E179=""),"",ROUND(D179/LOOKUP(E179,SMMLV!$A$2:$A$36,SMMLV!$D$2:$D$103),3))</f>
        <v/>
      </c>
      <c r="K179" s="639"/>
      <c r="L179" s="266">
        <v>4</v>
      </c>
      <c r="M179" s="640" t="str">
        <f t="shared" si="17"/>
        <v>NO APLICA</v>
      </c>
      <c r="N179" s="640"/>
    </row>
    <row r="180" spans="2:14">
      <c r="B180" s="224"/>
      <c r="C180" s="224"/>
      <c r="D180" s="269"/>
      <c r="E180" s="225"/>
      <c r="F180" s="271" t="str">
        <f>IF(OR(D180="",E180=""),"",ROUND(D180/LOOKUP(E180,SMMLV!$A$2:$A$36,SMMLV!$D$2:$D$103),3))</f>
        <v/>
      </c>
      <c r="K180" s="639"/>
      <c r="L180" s="266">
        <v>5</v>
      </c>
      <c r="M180" s="640" t="str">
        <f t="shared" si="17"/>
        <v>NO APLICA</v>
      </c>
      <c r="N180" s="640"/>
    </row>
    <row r="181" spans="2:14">
      <c r="B181" s="224"/>
      <c r="C181" s="224"/>
      <c r="D181" s="269"/>
      <c r="E181" s="225"/>
      <c r="F181" s="271" t="str">
        <f>IF(OR(D181="",E181=""),"",ROUND(D181/LOOKUP(E181,SMMLV!$A$2:$A$36,SMMLV!$D$2:$D$103),3))</f>
        <v/>
      </c>
      <c r="K181" s="639"/>
      <c r="L181" s="266">
        <v>6</v>
      </c>
      <c r="M181" s="640" t="str">
        <f t="shared" si="17"/>
        <v>NO APLICA</v>
      </c>
      <c r="N181" s="640"/>
    </row>
    <row r="182" spans="2:14">
      <c r="B182" s="224"/>
      <c r="C182" s="224"/>
      <c r="D182" s="269"/>
      <c r="E182" s="225"/>
      <c r="F182" s="271" t="str">
        <f>IF(OR(D182="",E182=""),"",ROUND(D182/LOOKUP(E182,SMMLV!$A$2:$A$36,SMMLV!$D$2:$D$103),3))</f>
        <v/>
      </c>
      <c r="K182" s="639"/>
      <c r="L182" s="266">
        <v>7</v>
      </c>
      <c r="M182" s="640" t="str">
        <f t="shared" si="17"/>
        <v>NO APLICA</v>
      </c>
      <c r="N182" s="640"/>
    </row>
    <row r="183" spans="2:14">
      <c r="B183" s="224"/>
      <c r="C183" s="224"/>
      <c r="D183" s="269"/>
      <c r="E183" s="225"/>
      <c r="F183" s="271" t="str">
        <f>IF(OR(D183="",E183=""),"",ROUND(D183/LOOKUP(E183,SMMLV!$A$2:$A$36,SMMLV!$D$2:$D$103),3))</f>
        <v/>
      </c>
      <c r="K183" s="639"/>
      <c r="L183" s="266">
        <v>8</v>
      </c>
      <c r="M183" s="640" t="str">
        <f t="shared" si="17"/>
        <v>NO APLICA</v>
      </c>
      <c r="N183" s="640"/>
    </row>
    <row r="184" spans="2:14">
      <c r="B184" s="224"/>
      <c r="C184" s="224"/>
      <c r="D184" s="269"/>
      <c r="E184" s="225"/>
      <c r="F184" s="271" t="str">
        <f>IF(OR(D184="",E184=""),"",ROUND(D184/LOOKUP(E184,SMMLV!$A$2:$A$36,SMMLV!$D$2:$D$103),3))</f>
        <v/>
      </c>
      <c r="K184" s="639"/>
      <c r="L184" s="266">
        <v>9</v>
      </c>
      <c r="M184" s="640" t="str">
        <f t="shared" si="17"/>
        <v>NO APLICA</v>
      </c>
      <c r="N184" s="640"/>
    </row>
    <row r="185" spans="2:14">
      <c r="B185" s="224"/>
      <c r="C185" s="224"/>
      <c r="D185" s="269"/>
      <c r="E185" s="225"/>
      <c r="F185" s="271" t="str">
        <f>IF(OR(D185="",E185=""),"",ROUND(D185/LOOKUP(E185,SMMLV!$A$2:$A$36,SMMLV!$D$2:$D$103),3))</f>
        <v/>
      </c>
      <c r="K185" s="639"/>
      <c r="L185" s="266">
        <v>10</v>
      </c>
      <c r="M185" s="640" t="str">
        <f t="shared" si="17"/>
        <v>NO APLICA</v>
      </c>
      <c r="N185" s="640"/>
    </row>
    <row r="186" spans="2:14">
      <c r="B186" s="224"/>
      <c r="C186" s="224"/>
      <c r="D186" s="269"/>
      <c r="E186" s="225"/>
      <c r="F186" s="271" t="str">
        <f>IF(OR(D186="",E186=""),"",ROUND(D186/LOOKUP(E186,SMMLV!$A$2:$A$36,SMMLV!$D$2:$D$103),3))</f>
        <v/>
      </c>
      <c r="K186" s="639">
        <v>19</v>
      </c>
      <c r="L186" s="266">
        <v>1</v>
      </c>
      <c r="M186" s="640" t="str">
        <f t="shared" ref="M186:M195" si="18">IF(SUMIFS($F$5:$F$1200,$B$5:$B$1200,$K$186,$C$5:$C$1200,$L186)=0,"NO APLICA",ROUND(SUMIFS($F$5:$F$1200,$B$5:$B$1200,$K$186,$C$5:$C$1200,$L186),3))</f>
        <v>NO APLICA</v>
      </c>
      <c r="N186" s="640"/>
    </row>
    <row r="187" spans="2:14">
      <c r="B187" s="224"/>
      <c r="C187" s="224"/>
      <c r="D187" s="269"/>
      <c r="E187" s="225"/>
      <c r="F187" s="271" t="str">
        <f>IF(OR(D187="",E187=""),"",ROUND(D187/LOOKUP(E187,SMMLV!$A$2:$A$36,SMMLV!$D$2:$D$103),3))</f>
        <v/>
      </c>
      <c r="K187" s="639"/>
      <c r="L187" s="266">
        <v>2</v>
      </c>
      <c r="M187" s="640" t="str">
        <f t="shared" si="18"/>
        <v>NO APLICA</v>
      </c>
      <c r="N187" s="640"/>
    </row>
    <row r="188" spans="2:14">
      <c r="B188" s="224"/>
      <c r="C188" s="224"/>
      <c r="D188" s="269"/>
      <c r="E188" s="225"/>
      <c r="F188" s="271" t="str">
        <f>IF(OR(D188="",E188=""),"",ROUND(D188/LOOKUP(E188,SMMLV!$A$2:$A$36,SMMLV!$D$2:$D$103),3))</f>
        <v/>
      </c>
      <c r="K188" s="639"/>
      <c r="L188" s="266">
        <v>3</v>
      </c>
      <c r="M188" s="640" t="str">
        <f t="shared" si="18"/>
        <v>NO APLICA</v>
      </c>
      <c r="N188" s="640"/>
    </row>
    <row r="189" spans="2:14">
      <c r="B189" s="224"/>
      <c r="C189" s="224"/>
      <c r="D189" s="269"/>
      <c r="E189" s="225"/>
      <c r="F189" s="271" t="str">
        <f>IF(OR(D189="",E189=""),"",ROUND(D189/LOOKUP(E189,SMMLV!$A$2:$A$36,SMMLV!$D$2:$D$103),3))</f>
        <v/>
      </c>
      <c r="K189" s="639"/>
      <c r="L189" s="266">
        <v>4</v>
      </c>
      <c r="M189" s="640" t="str">
        <f t="shared" si="18"/>
        <v>NO APLICA</v>
      </c>
      <c r="N189" s="640"/>
    </row>
    <row r="190" spans="2:14">
      <c r="B190" s="224"/>
      <c r="C190" s="224"/>
      <c r="D190" s="269"/>
      <c r="E190" s="225"/>
      <c r="F190" s="271" t="str">
        <f>IF(OR(D190="",E190=""),"",ROUND(D190/LOOKUP(E190,SMMLV!$A$2:$A$36,SMMLV!$D$2:$D$103),3))</f>
        <v/>
      </c>
      <c r="K190" s="639"/>
      <c r="L190" s="266">
        <v>5</v>
      </c>
      <c r="M190" s="640" t="str">
        <f t="shared" si="18"/>
        <v>NO APLICA</v>
      </c>
      <c r="N190" s="640"/>
    </row>
    <row r="191" spans="2:14">
      <c r="B191" s="224"/>
      <c r="C191" s="224"/>
      <c r="D191" s="269"/>
      <c r="E191" s="225"/>
      <c r="F191" s="271" t="str">
        <f>IF(OR(D191="",E191=""),"",ROUND(D191/LOOKUP(E191,SMMLV!$A$2:$A$36,SMMLV!$D$2:$D$103),3))</f>
        <v/>
      </c>
      <c r="K191" s="639"/>
      <c r="L191" s="266">
        <v>6</v>
      </c>
      <c r="M191" s="640" t="str">
        <f t="shared" si="18"/>
        <v>NO APLICA</v>
      </c>
      <c r="N191" s="640"/>
    </row>
    <row r="192" spans="2:14">
      <c r="B192" s="224"/>
      <c r="C192" s="224"/>
      <c r="D192" s="269"/>
      <c r="E192" s="225"/>
      <c r="F192" s="271" t="str">
        <f>IF(OR(D192="",E192=""),"",ROUND(D192/LOOKUP(E192,SMMLV!$A$2:$A$36,SMMLV!$D$2:$D$103),3))</f>
        <v/>
      </c>
      <c r="K192" s="639"/>
      <c r="L192" s="266">
        <v>7</v>
      </c>
      <c r="M192" s="640" t="str">
        <f t="shared" si="18"/>
        <v>NO APLICA</v>
      </c>
      <c r="N192" s="640"/>
    </row>
    <row r="193" spans="2:14">
      <c r="B193" s="224"/>
      <c r="C193" s="224"/>
      <c r="D193" s="269"/>
      <c r="E193" s="225"/>
      <c r="F193" s="271" t="str">
        <f>IF(OR(D193="",E193=""),"",ROUND(D193/LOOKUP(E193,SMMLV!$A$2:$A$36,SMMLV!$D$2:$D$103),3))</f>
        <v/>
      </c>
      <c r="K193" s="639"/>
      <c r="L193" s="266">
        <v>8</v>
      </c>
      <c r="M193" s="640" t="str">
        <f t="shared" si="18"/>
        <v>NO APLICA</v>
      </c>
      <c r="N193" s="640"/>
    </row>
    <row r="194" spans="2:14">
      <c r="B194" s="224"/>
      <c r="C194" s="224"/>
      <c r="D194" s="269"/>
      <c r="E194" s="225"/>
      <c r="F194" s="271" t="str">
        <f>IF(OR(D194="",E194=""),"",ROUND(D194/LOOKUP(E194,SMMLV!$A$2:$A$36,SMMLV!$D$2:$D$103),3))</f>
        <v/>
      </c>
      <c r="K194" s="639"/>
      <c r="L194" s="266">
        <v>9</v>
      </c>
      <c r="M194" s="640" t="str">
        <f t="shared" si="18"/>
        <v>NO APLICA</v>
      </c>
      <c r="N194" s="640"/>
    </row>
    <row r="195" spans="2:14">
      <c r="B195" s="224"/>
      <c r="C195" s="224"/>
      <c r="D195" s="269"/>
      <c r="E195" s="225"/>
      <c r="F195" s="271" t="str">
        <f>IF(OR(D195="",E195=""),"",ROUND(D195/LOOKUP(E195,SMMLV!$A$2:$A$36,SMMLV!$D$2:$D$103),3))</f>
        <v/>
      </c>
      <c r="K195" s="639"/>
      <c r="L195" s="266">
        <v>10</v>
      </c>
      <c r="M195" s="640" t="str">
        <f t="shared" si="18"/>
        <v>NO APLICA</v>
      </c>
      <c r="N195" s="640"/>
    </row>
    <row r="196" spans="2:14">
      <c r="B196" s="224"/>
      <c r="C196" s="224"/>
      <c r="D196" s="269"/>
      <c r="E196" s="225"/>
      <c r="F196" s="271" t="str">
        <f>IF(OR(D196="",E196=""),"",ROUND(D196/LOOKUP(E196,SMMLV!$A$2:$A$36,SMMLV!$D$2:$D$103),3))</f>
        <v/>
      </c>
      <c r="K196" s="639">
        <v>20</v>
      </c>
      <c r="L196" s="266">
        <v>1</v>
      </c>
      <c r="M196" s="640" t="str">
        <f t="shared" ref="M196:M205" si="19">IF(SUMIFS($F$5:$F$1200,$B$5:$B$1200,$K$196,$C$5:$C$1200,$L196)=0,"NO APLICA",ROUND(SUMIFS($F$5:$F$1200,$B$5:$B$1200,$K$196,$C$5:$C$1200,$L196),3))</f>
        <v>NO APLICA</v>
      </c>
      <c r="N196" s="640"/>
    </row>
    <row r="197" spans="2:14">
      <c r="B197" s="224"/>
      <c r="C197" s="224"/>
      <c r="D197" s="269"/>
      <c r="E197" s="225"/>
      <c r="F197" s="271" t="str">
        <f>IF(OR(D197="",E197=""),"",ROUND(D197/LOOKUP(E197,SMMLV!$A$2:$A$36,SMMLV!$D$2:$D$103),3))</f>
        <v/>
      </c>
      <c r="K197" s="639"/>
      <c r="L197" s="266">
        <v>2</v>
      </c>
      <c r="M197" s="640" t="str">
        <f t="shared" si="19"/>
        <v>NO APLICA</v>
      </c>
      <c r="N197" s="640"/>
    </row>
    <row r="198" spans="2:14">
      <c r="B198" s="224"/>
      <c r="C198" s="224"/>
      <c r="D198" s="269"/>
      <c r="E198" s="225"/>
      <c r="F198" s="271" t="str">
        <f>IF(OR(D198="",E198=""),"",ROUND(D198/LOOKUP(E198,SMMLV!$A$2:$A$36,SMMLV!$D$2:$D$103),3))</f>
        <v/>
      </c>
      <c r="K198" s="639"/>
      <c r="L198" s="266">
        <v>3</v>
      </c>
      <c r="M198" s="640" t="str">
        <f t="shared" si="19"/>
        <v>NO APLICA</v>
      </c>
      <c r="N198" s="640"/>
    </row>
    <row r="199" spans="2:14">
      <c r="B199" s="224"/>
      <c r="C199" s="224"/>
      <c r="D199" s="269"/>
      <c r="E199" s="225"/>
      <c r="F199" s="271" t="str">
        <f>IF(OR(D199="",E199=""),"",ROUND(D199/LOOKUP(E199,SMMLV!$A$2:$A$36,SMMLV!$D$2:$D$103),3))</f>
        <v/>
      </c>
      <c r="K199" s="639"/>
      <c r="L199" s="266">
        <v>4</v>
      </c>
      <c r="M199" s="640" t="str">
        <f t="shared" si="19"/>
        <v>NO APLICA</v>
      </c>
      <c r="N199" s="640"/>
    </row>
    <row r="200" spans="2:14">
      <c r="B200" s="224"/>
      <c r="C200" s="224"/>
      <c r="D200" s="269"/>
      <c r="E200" s="225"/>
      <c r="F200" s="271" t="str">
        <f>IF(OR(D200="",E200=""),"",ROUND(D200/LOOKUP(E200,SMMLV!$A$2:$A$36,SMMLV!$D$2:$D$103),3))</f>
        <v/>
      </c>
      <c r="K200" s="639"/>
      <c r="L200" s="266">
        <v>5</v>
      </c>
      <c r="M200" s="640" t="str">
        <f t="shared" si="19"/>
        <v>NO APLICA</v>
      </c>
      <c r="N200" s="640"/>
    </row>
    <row r="201" spans="2:14">
      <c r="B201" s="224"/>
      <c r="C201" s="224"/>
      <c r="D201" s="269"/>
      <c r="E201" s="225"/>
      <c r="F201" s="271" t="str">
        <f>IF(OR(D201="",E201=""),"",ROUND(D201/LOOKUP(E201,SMMLV!$A$2:$A$36,SMMLV!$D$2:$D$103),3))</f>
        <v/>
      </c>
      <c r="K201" s="639"/>
      <c r="L201" s="266">
        <v>6</v>
      </c>
      <c r="M201" s="640" t="str">
        <f t="shared" si="19"/>
        <v>NO APLICA</v>
      </c>
      <c r="N201" s="640"/>
    </row>
    <row r="202" spans="2:14">
      <c r="B202" s="224"/>
      <c r="C202" s="224"/>
      <c r="D202" s="269"/>
      <c r="E202" s="225"/>
      <c r="F202" s="271" t="str">
        <f>IF(OR(D202="",E202=""),"",ROUND(D202/LOOKUP(E202,SMMLV!$A$2:$A$36,SMMLV!$D$2:$D$103),3))</f>
        <v/>
      </c>
      <c r="K202" s="639"/>
      <c r="L202" s="266">
        <v>7</v>
      </c>
      <c r="M202" s="640" t="str">
        <f t="shared" si="19"/>
        <v>NO APLICA</v>
      </c>
      <c r="N202" s="640"/>
    </row>
    <row r="203" spans="2:14">
      <c r="B203" s="224"/>
      <c r="C203" s="224"/>
      <c r="D203" s="269"/>
      <c r="E203" s="225"/>
      <c r="F203" s="271" t="str">
        <f>IF(OR(D203="",E203=""),"",ROUND(D203/LOOKUP(E203,SMMLV!$A$2:$A$36,SMMLV!$D$2:$D$103),3))</f>
        <v/>
      </c>
      <c r="K203" s="639"/>
      <c r="L203" s="266">
        <v>8</v>
      </c>
      <c r="M203" s="640" t="str">
        <f t="shared" si="19"/>
        <v>NO APLICA</v>
      </c>
      <c r="N203" s="640"/>
    </row>
    <row r="204" spans="2:14">
      <c r="B204" s="224"/>
      <c r="C204" s="224"/>
      <c r="D204" s="269"/>
      <c r="E204" s="225"/>
      <c r="F204" s="271" t="str">
        <f>IF(OR(D204="",E204=""),"",ROUND(D204/LOOKUP(E204,SMMLV!$A$2:$A$36,SMMLV!$D$2:$D$103),3))</f>
        <v/>
      </c>
      <c r="K204" s="639"/>
      <c r="L204" s="266">
        <v>9</v>
      </c>
      <c r="M204" s="640" t="str">
        <f t="shared" si="19"/>
        <v>NO APLICA</v>
      </c>
      <c r="N204" s="640"/>
    </row>
    <row r="205" spans="2:14">
      <c r="B205" s="224"/>
      <c r="C205" s="224"/>
      <c r="D205" s="269"/>
      <c r="E205" s="225"/>
      <c r="F205" s="271" t="str">
        <f>IF(OR(D205="",E205=""),"",ROUND(D205/LOOKUP(E205,SMMLV!$A$2:$A$36,SMMLV!$D$2:$D$103),3))</f>
        <v/>
      </c>
      <c r="K205" s="639"/>
      <c r="L205" s="266">
        <v>10</v>
      </c>
      <c r="M205" s="640" t="str">
        <f t="shared" si="19"/>
        <v>NO APLICA</v>
      </c>
      <c r="N205" s="640"/>
    </row>
    <row r="206" spans="2:14">
      <c r="B206" s="224"/>
      <c r="C206" s="224"/>
      <c r="D206" s="269"/>
      <c r="E206" s="225"/>
      <c r="F206" s="271" t="str">
        <f>IF(OR(D206="",E206=""),"",ROUND(D206/LOOKUP(E206,SMMLV!$A$2:$A$36,SMMLV!$D$2:$D$103),3))</f>
        <v/>
      </c>
      <c r="K206" s="639">
        <v>21</v>
      </c>
      <c r="L206" s="266">
        <v>1</v>
      </c>
      <c r="M206" s="640" t="str">
        <f t="shared" ref="M206:M215" si="20">IF(SUMIFS($F$5:$F$1200,$B$5:$B$1200,$K$206,$C$5:$C$1200,$L206)=0,"NO APLICA",ROUND(SUMIFS($F$5:$F$1200,$B$5:$B$1200,$K$206,$C$5:$C$1200,$L206),3))</f>
        <v>NO APLICA</v>
      </c>
      <c r="N206" s="640"/>
    </row>
    <row r="207" spans="2:14">
      <c r="B207" s="224"/>
      <c r="C207" s="224"/>
      <c r="D207" s="269"/>
      <c r="E207" s="225"/>
      <c r="F207" s="271" t="str">
        <f>IF(OR(D207="",E207=""),"",ROUND(D207/LOOKUP(E207,SMMLV!$A$2:$A$36,SMMLV!$D$2:$D$103),3))</f>
        <v/>
      </c>
      <c r="K207" s="639"/>
      <c r="L207" s="266">
        <v>2</v>
      </c>
      <c r="M207" s="640" t="str">
        <f t="shared" si="20"/>
        <v>NO APLICA</v>
      </c>
      <c r="N207" s="640"/>
    </row>
    <row r="208" spans="2:14">
      <c r="B208" s="224"/>
      <c r="C208" s="224"/>
      <c r="D208" s="269"/>
      <c r="E208" s="225"/>
      <c r="F208" s="271" t="str">
        <f>IF(OR(D208="",E208=""),"",ROUND(D208/LOOKUP(E208,SMMLV!$A$2:$A$36,SMMLV!$D$2:$D$103),3))</f>
        <v/>
      </c>
      <c r="K208" s="639"/>
      <c r="L208" s="266">
        <v>3</v>
      </c>
      <c r="M208" s="640" t="str">
        <f t="shared" si="20"/>
        <v>NO APLICA</v>
      </c>
      <c r="N208" s="640"/>
    </row>
    <row r="209" spans="2:14">
      <c r="B209" s="224"/>
      <c r="C209" s="224"/>
      <c r="D209" s="269"/>
      <c r="E209" s="225"/>
      <c r="F209" s="271" t="str">
        <f>IF(OR(D209="",E209=""),"",ROUND(D209/LOOKUP(E209,SMMLV!$A$2:$A$36,SMMLV!$D$2:$D$103),3))</f>
        <v/>
      </c>
      <c r="K209" s="639"/>
      <c r="L209" s="266">
        <v>4</v>
      </c>
      <c r="M209" s="640" t="str">
        <f t="shared" si="20"/>
        <v>NO APLICA</v>
      </c>
      <c r="N209" s="640"/>
    </row>
    <row r="210" spans="2:14">
      <c r="B210" s="224"/>
      <c r="C210" s="224"/>
      <c r="D210" s="269"/>
      <c r="E210" s="225"/>
      <c r="F210" s="271" t="str">
        <f>IF(OR(D210="",E210=""),"",ROUND(D210/LOOKUP(E210,SMMLV!$A$2:$A$36,SMMLV!$D$2:$D$103),3))</f>
        <v/>
      </c>
      <c r="K210" s="639"/>
      <c r="L210" s="266">
        <v>5</v>
      </c>
      <c r="M210" s="640" t="str">
        <f t="shared" si="20"/>
        <v>NO APLICA</v>
      </c>
      <c r="N210" s="640"/>
    </row>
    <row r="211" spans="2:14">
      <c r="B211" s="224"/>
      <c r="C211" s="224"/>
      <c r="D211" s="269"/>
      <c r="E211" s="225"/>
      <c r="F211" s="271" t="str">
        <f>IF(OR(D211="",E211=""),"",ROUND(D211/LOOKUP(E211,SMMLV!$A$2:$A$36,SMMLV!$D$2:$D$103),3))</f>
        <v/>
      </c>
      <c r="K211" s="639"/>
      <c r="L211" s="266">
        <v>6</v>
      </c>
      <c r="M211" s="640" t="str">
        <f t="shared" si="20"/>
        <v>NO APLICA</v>
      </c>
      <c r="N211" s="640"/>
    </row>
    <row r="212" spans="2:14">
      <c r="B212" s="224"/>
      <c r="C212" s="224"/>
      <c r="D212" s="269"/>
      <c r="E212" s="225"/>
      <c r="F212" s="271" t="str">
        <f>IF(OR(D212="",E212=""),"",ROUND(D212/LOOKUP(E212,SMMLV!$A$2:$A$36,SMMLV!$D$2:$D$103),3))</f>
        <v/>
      </c>
      <c r="K212" s="639"/>
      <c r="L212" s="266">
        <v>7</v>
      </c>
      <c r="M212" s="640" t="str">
        <f t="shared" si="20"/>
        <v>NO APLICA</v>
      </c>
      <c r="N212" s="640"/>
    </row>
    <row r="213" spans="2:14">
      <c r="B213" s="224"/>
      <c r="C213" s="224"/>
      <c r="D213" s="269"/>
      <c r="E213" s="225"/>
      <c r="F213" s="271" t="str">
        <f>IF(OR(D213="",E213=""),"",ROUND(D213/LOOKUP(E213,SMMLV!$A$2:$A$36,SMMLV!$D$2:$D$103),3))</f>
        <v/>
      </c>
      <c r="K213" s="639"/>
      <c r="L213" s="266">
        <v>8</v>
      </c>
      <c r="M213" s="640" t="str">
        <f t="shared" si="20"/>
        <v>NO APLICA</v>
      </c>
      <c r="N213" s="640"/>
    </row>
    <row r="214" spans="2:14">
      <c r="B214" s="224"/>
      <c r="C214" s="224"/>
      <c r="D214" s="269"/>
      <c r="E214" s="225"/>
      <c r="F214" s="271" t="str">
        <f>IF(OR(D214="",E214=""),"",ROUND(D214/LOOKUP(E214,SMMLV!$A$2:$A$36,SMMLV!$D$2:$D$103),3))</f>
        <v/>
      </c>
      <c r="K214" s="639"/>
      <c r="L214" s="266">
        <v>9</v>
      </c>
      <c r="M214" s="640" t="str">
        <f t="shared" si="20"/>
        <v>NO APLICA</v>
      </c>
      <c r="N214" s="640"/>
    </row>
    <row r="215" spans="2:14">
      <c r="B215" s="224"/>
      <c r="C215" s="224"/>
      <c r="D215" s="269"/>
      <c r="E215" s="225"/>
      <c r="F215" s="271" t="str">
        <f>IF(OR(D215="",E215=""),"",ROUND(D215/LOOKUP(E215,SMMLV!$A$2:$A$36,SMMLV!$D$2:$D$103),3))</f>
        <v/>
      </c>
      <c r="K215" s="639"/>
      <c r="L215" s="266">
        <v>10</v>
      </c>
      <c r="M215" s="640" t="str">
        <f t="shared" si="20"/>
        <v>NO APLICA</v>
      </c>
      <c r="N215" s="640"/>
    </row>
    <row r="216" spans="2:14">
      <c r="B216" s="224"/>
      <c r="C216" s="224"/>
      <c r="D216" s="269"/>
      <c r="E216" s="225"/>
      <c r="F216" s="271" t="str">
        <f>IF(OR(D216="",E216=""),"",ROUND(D216/LOOKUP(E216,SMMLV!$A$2:$A$36,SMMLV!$D$2:$D$103),3))</f>
        <v/>
      </c>
      <c r="K216" s="639">
        <v>22</v>
      </c>
      <c r="L216" s="266">
        <v>1</v>
      </c>
      <c r="M216" s="640" t="str">
        <f t="shared" ref="M216:M225" si="21">IF(SUMIFS($F$5:$F$1200,$B$5:$B$1200,$K$216,$C$5:$C$1200,$L216)=0,"NO APLICA",ROUND(SUMIFS($F$5:$F$1200,$B$5:$B$1200,$K$216,$C$5:$C$1200,$L216),3))</f>
        <v>NO APLICA</v>
      </c>
      <c r="N216" s="640"/>
    </row>
    <row r="217" spans="2:14">
      <c r="B217" s="224"/>
      <c r="C217" s="224"/>
      <c r="D217" s="269"/>
      <c r="E217" s="225"/>
      <c r="F217" s="271" t="str">
        <f>IF(OR(D217="",E217=""),"",ROUND(D217/LOOKUP(E217,SMMLV!$A$2:$A$36,SMMLV!$D$2:$D$103),3))</f>
        <v/>
      </c>
      <c r="K217" s="639"/>
      <c r="L217" s="266">
        <v>2</v>
      </c>
      <c r="M217" s="640" t="str">
        <f t="shared" si="21"/>
        <v>NO APLICA</v>
      </c>
      <c r="N217" s="640"/>
    </row>
    <row r="218" spans="2:14">
      <c r="B218" s="224"/>
      <c r="C218" s="224"/>
      <c r="D218" s="269"/>
      <c r="E218" s="225"/>
      <c r="F218" s="271" t="str">
        <f>IF(OR(D218="",E218=""),"",ROUND(D218/LOOKUP(E218,SMMLV!$A$2:$A$36,SMMLV!$D$2:$D$103),3))</f>
        <v/>
      </c>
      <c r="K218" s="639"/>
      <c r="L218" s="266">
        <v>3</v>
      </c>
      <c r="M218" s="640" t="str">
        <f t="shared" si="21"/>
        <v>NO APLICA</v>
      </c>
      <c r="N218" s="640"/>
    </row>
    <row r="219" spans="2:14">
      <c r="B219" s="224"/>
      <c r="C219" s="224"/>
      <c r="D219" s="269"/>
      <c r="E219" s="225"/>
      <c r="F219" s="271" t="str">
        <f>IF(OR(D219="",E219=""),"",ROUND(D219/LOOKUP(E219,SMMLV!$A$2:$A$36,SMMLV!$D$2:$D$103),3))</f>
        <v/>
      </c>
      <c r="K219" s="639"/>
      <c r="L219" s="266">
        <v>4</v>
      </c>
      <c r="M219" s="640" t="str">
        <f t="shared" si="21"/>
        <v>NO APLICA</v>
      </c>
      <c r="N219" s="640"/>
    </row>
    <row r="220" spans="2:14">
      <c r="B220" s="224"/>
      <c r="C220" s="224"/>
      <c r="D220" s="269"/>
      <c r="E220" s="225"/>
      <c r="F220" s="271" t="str">
        <f>IF(OR(D220="",E220=""),"",ROUND(D220/LOOKUP(E220,SMMLV!$A$2:$A$36,SMMLV!$D$2:$D$103),3))</f>
        <v/>
      </c>
      <c r="K220" s="639"/>
      <c r="L220" s="266">
        <v>5</v>
      </c>
      <c r="M220" s="640" t="str">
        <f t="shared" si="21"/>
        <v>NO APLICA</v>
      </c>
      <c r="N220" s="640"/>
    </row>
    <row r="221" spans="2:14">
      <c r="B221" s="224"/>
      <c r="C221" s="224"/>
      <c r="D221" s="269"/>
      <c r="E221" s="225"/>
      <c r="F221" s="271" t="str">
        <f>IF(OR(D221="",E221=""),"",ROUND(D221/LOOKUP(E221,SMMLV!$A$2:$A$36,SMMLV!$D$2:$D$103),3))</f>
        <v/>
      </c>
      <c r="K221" s="639"/>
      <c r="L221" s="266">
        <v>6</v>
      </c>
      <c r="M221" s="640" t="str">
        <f t="shared" si="21"/>
        <v>NO APLICA</v>
      </c>
      <c r="N221" s="640"/>
    </row>
    <row r="222" spans="2:14">
      <c r="B222" s="224"/>
      <c r="C222" s="224"/>
      <c r="D222" s="269"/>
      <c r="E222" s="225"/>
      <c r="F222" s="271" t="str">
        <f>IF(OR(D222="",E222=""),"",ROUND(D222/LOOKUP(E222,SMMLV!$A$2:$A$36,SMMLV!$D$2:$D$103),3))</f>
        <v/>
      </c>
      <c r="K222" s="639"/>
      <c r="L222" s="266">
        <v>7</v>
      </c>
      <c r="M222" s="640" t="str">
        <f t="shared" si="21"/>
        <v>NO APLICA</v>
      </c>
      <c r="N222" s="640"/>
    </row>
    <row r="223" spans="2:14">
      <c r="B223" s="224"/>
      <c r="C223" s="224"/>
      <c r="D223" s="269"/>
      <c r="E223" s="225"/>
      <c r="F223" s="271" t="str">
        <f>IF(OR(D223="",E223=""),"",ROUND(D223/LOOKUP(E223,SMMLV!$A$2:$A$36,SMMLV!$D$2:$D$103),3))</f>
        <v/>
      </c>
      <c r="K223" s="639"/>
      <c r="L223" s="266">
        <v>8</v>
      </c>
      <c r="M223" s="640" t="str">
        <f t="shared" si="21"/>
        <v>NO APLICA</v>
      </c>
      <c r="N223" s="640"/>
    </row>
    <row r="224" spans="2:14">
      <c r="B224" s="224"/>
      <c r="C224" s="224"/>
      <c r="D224" s="269"/>
      <c r="E224" s="225"/>
      <c r="F224" s="271" t="str">
        <f>IF(OR(D224="",E224=""),"",ROUND(D224/LOOKUP(E224,SMMLV!$A$2:$A$36,SMMLV!$D$2:$D$103),3))</f>
        <v/>
      </c>
      <c r="K224" s="639"/>
      <c r="L224" s="266">
        <v>9</v>
      </c>
      <c r="M224" s="640" t="str">
        <f t="shared" si="21"/>
        <v>NO APLICA</v>
      </c>
      <c r="N224" s="640"/>
    </row>
    <row r="225" spans="2:14">
      <c r="B225" s="224"/>
      <c r="C225" s="224"/>
      <c r="D225" s="269"/>
      <c r="E225" s="225"/>
      <c r="F225" s="271" t="str">
        <f>IF(OR(D225="",E225=""),"",ROUND(D225/LOOKUP(E225,SMMLV!$A$2:$A$36,SMMLV!$D$2:$D$103),3))</f>
        <v/>
      </c>
      <c r="K225" s="639"/>
      <c r="L225" s="266">
        <v>10</v>
      </c>
      <c r="M225" s="640" t="str">
        <f t="shared" si="21"/>
        <v>NO APLICA</v>
      </c>
      <c r="N225" s="640"/>
    </row>
    <row r="226" spans="2:14">
      <c r="B226" s="224"/>
      <c r="C226" s="224"/>
      <c r="D226" s="269"/>
      <c r="E226" s="225"/>
      <c r="F226" s="271" t="str">
        <f>IF(OR(D226="",E226=""),"",ROUND(D226/LOOKUP(E226,SMMLV!$A$2:$A$36,SMMLV!$D$2:$D$103),3))</f>
        <v/>
      </c>
      <c r="K226" s="639">
        <v>23</v>
      </c>
      <c r="L226" s="266">
        <v>1</v>
      </c>
      <c r="M226" s="640" t="str">
        <f t="shared" ref="M226:M235" si="22">IF(SUMIFS($F$5:$F$1200,$B$5:$B$1200,$K$226,$C$5:$C$1200,$L226)=0,"NO APLICA",ROUND(SUMIFS($F$5:$F$1200,$B$5:$B$1200,$K$226,$C$5:$C$1200,$L226),3))</f>
        <v>NO APLICA</v>
      </c>
      <c r="N226" s="640"/>
    </row>
    <row r="227" spans="2:14">
      <c r="B227" s="224"/>
      <c r="C227" s="224"/>
      <c r="D227" s="269"/>
      <c r="E227" s="225"/>
      <c r="F227" s="271" t="str">
        <f>IF(OR(D227="",E227=""),"",ROUND(D227/LOOKUP(E227,SMMLV!$A$2:$A$36,SMMLV!$D$2:$D$103),3))</f>
        <v/>
      </c>
      <c r="K227" s="639"/>
      <c r="L227" s="266">
        <v>2</v>
      </c>
      <c r="M227" s="640" t="str">
        <f t="shared" si="22"/>
        <v>NO APLICA</v>
      </c>
      <c r="N227" s="640"/>
    </row>
    <row r="228" spans="2:14">
      <c r="B228" s="224"/>
      <c r="C228" s="224"/>
      <c r="D228" s="269"/>
      <c r="E228" s="225"/>
      <c r="F228" s="271" t="str">
        <f>IF(OR(D228="",E228=""),"",ROUND(D228/LOOKUP(E228,SMMLV!$A$2:$A$36,SMMLV!$D$2:$D$103),3))</f>
        <v/>
      </c>
      <c r="K228" s="639"/>
      <c r="L228" s="266">
        <v>3</v>
      </c>
      <c r="M228" s="640" t="str">
        <f t="shared" si="22"/>
        <v>NO APLICA</v>
      </c>
      <c r="N228" s="640"/>
    </row>
    <row r="229" spans="2:14">
      <c r="B229" s="224"/>
      <c r="C229" s="224"/>
      <c r="D229" s="269"/>
      <c r="E229" s="225"/>
      <c r="F229" s="271" t="str">
        <f>IF(OR(D229="",E229=""),"",ROUND(D229/LOOKUP(E229,SMMLV!$A$2:$A$36,SMMLV!$D$2:$D$103),3))</f>
        <v/>
      </c>
      <c r="K229" s="639"/>
      <c r="L229" s="266">
        <v>4</v>
      </c>
      <c r="M229" s="640" t="str">
        <f t="shared" si="22"/>
        <v>NO APLICA</v>
      </c>
      <c r="N229" s="640"/>
    </row>
    <row r="230" spans="2:14">
      <c r="B230" s="224"/>
      <c r="C230" s="224"/>
      <c r="D230" s="269"/>
      <c r="E230" s="225"/>
      <c r="F230" s="271" t="str">
        <f>IF(OR(D230="",E230=""),"",ROUND(D230/LOOKUP(E230,SMMLV!$A$2:$A$36,SMMLV!$D$2:$D$103),3))</f>
        <v/>
      </c>
      <c r="K230" s="639"/>
      <c r="L230" s="266">
        <v>5</v>
      </c>
      <c r="M230" s="640" t="str">
        <f t="shared" si="22"/>
        <v>NO APLICA</v>
      </c>
      <c r="N230" s="640"/>
    </row>
    <row r="231" spans="2:14">
      <c r="B231" s="224"/>
      <c r="C231" s="224"/>
      <c r="D231" s="269"/>
      <c r="E231" s="225"/>
      <c r="F231" s="271" t="str">
        <f>IF(OR(D231="",E231=""),"",ROUND(D231/LOOKUP(E231,SMMLV!$A$2:$A$36,SMMLV!$D$2:$D$103),3))</f>
        <v/>
      </c>
      <c r="K231" s="639"/>
      <c r="L231" s="266">
        <v>6</v>
      </c>
      <c r="M231" s="640" t="str">
        <f t="shared" si="22"/>
        <v>NO APLICA</v>
      </c>
      <c r="N231" s="640"/>
    </row>
    <row r="232" spans="2:14">
      <c r="B232" s="224"/>
      <c r="C232" s="224"/>
      <c r="D232" s="269"/>
      <c r="E232" s="225"/>
      <c r="F232" s="271" t="str">
        <f>IF(OR(D232="",E232=""),"",ROUND(D232/LOOKUP(E232,SMMLV!$A$2:$A$36,SMMLV!$D$2:$D$103),3))</f>
        <v/>
      </c>
      <c r="K232" s="639"/>
      <c r="L232" s="266">
        <v>7</v>
      </c>
      <c r="M232" s="640" t="str">
        <f t="shared" si="22"/>
        <v>NO APLICA</v>
      </c>
      <c r="N232" s="640"/>
    </row>
    <row r="233" spans="2:14">
      <c r="B233" s="224"/>
      <c r="C233" s="224"/>
      <c r="D233" s="269"/>
      <c r="E233" s="225"/>
      <c r="F233" s="271" t="str">
        <f>IF(OR(D233="",E233=""),"",ROUND(D233/LOOKUP(E233,SMMLV!$A$2:$A$36,SMMLV!$D$2:$D$103),3))</f>
        <v/>
      </c>
      <c r="K233" s="639"/>
      <c r="L233" s="266">
        <v>8</v>
      </c>
      <c r="M233" s="640" t="str">
        <f t="shared" si="22"/>
        <v>NO APLICA</v>
      </c>
      <c r="N233" s="640"/>
    </row>
    <row r="234" spans="2:14">
      <c r="B234" s="224"/>
      <c r="C234" s="224"/>
      <c r="D234" s="269"/>
      <c r="E234" s="225"/>
      <c r="F234" s="271" t="str">
        <f>IF(OR(D234="",E234=""),"",ROUND(D234/LOOKUP(E234,SMMLV!$A$2:$A$36,SMMLV!$D$2:$D$103),3))</f>
        <v/>
      </c>
      <c r="K234" s="639"/>
      <c r="L234" s="266">
        <v>9</v>
      </c>
      <c r="M234" s="640" t="str">
        <f t="shared" si="22"/>
        <v>NO APLICA</v>
      </c>
      <c r="N234" s="640"/>
    </row>
    <row r="235" spans="2:14">
      <c r="B235" s="224"/>
      <c r="C235" s="224"/>
      <c r="D235" s="269"/>
      <c r="E235" s="225"/>
      <c r="F235" s="271" t="str">
        <f>IF(OR(D235="",E235=""),"",ROUND(D235/LOOKUP(E235,SMMLV!$A$2:$A$36,SMMLV!$D$2:$D$103),3))</f>
        <v/>
      </c>
      <c r="K235" s="639"/>
      <c r="L235" s="266">
        <v>10</v>
      </c>
      <c r="M235" s="640" t="str">
        <f t="shared" si="22"/>
        <v>NO APLICA</v>
      </c>
      <c r="N235" s="640"/>
    </row>
    <row r="236" spans="2:14">
      <c r="B236" s="224"/>
      <c r="C236" s="224"/>
      <c r="D236" s="269"/>
      <c r="E236" s="225"/>
      <c r="F236" s="271" t="str">
        <f>IF(OR(D236="",E236=""),"",ROUND(D236/LOOKUP(E236,SMMLV!$A$2:$A$36,SMMLV!$D$2:$D$103),3))</f>
        <v/>
      </c>
      <c r="K236" s="639">
        <v>24</v>
      </c>
      <c r="L236" s="266">
        <v>1</v>
      </c>
      <c r="M236" s="640" t="str">
        <f t="shared" ref="M236:M245" si="23">IF(SUMIFS($F$5:$F$1200,$B$5:$B$1200,$K$236,$C$5:$C$1200,$L236)=0,"NO APLICA",ROUND(SUMIFS($F$5:$F$1200,$B$5:$B$1200,$K$236,$C$5:$C$1200,$L236),3))</f>
        <v>NO APLICA</v>
      </c>
      <c r="N236" s="640"/>
    </row>
    <row r="237" spans="2:14">
      <c r="B237" s="224"/>
      <c r="C237" s="224"/>
      <c r="D237" s="269"/>
      <c r="E237" s="225"/>
      <c r="F237" s="271" t="str">
        <f>IF(OR(D237="",E237=""),"",ROUND(D237/LOOKUP(E237,SMMLV!$A$2:$A$36,SMMLV!$D$2:$D$103),3))</f>
        <v/>
      </c>
      <c r="K237" s="639"/>
      <c r="L237" s="266">
        <v>2</v>
      </c>
      <c r="M237" s="640" t="str">
        <f t="shared" si="23"/>
        <v>NO APLICA</v>
      </c>
      <c r="N237" s="640"/>
    </row>
    <row r="238" spans="2:14">
      <c r="B238" s="224"/>
      <c r="C238" s="224"/>
      <c r="D238" s="269"/>
      <c r="E238" s="225"/>
      <c r="F238" s="271" t="str">
        <f>IF(OR(D238="",E238=""),"",ROUND(D238/LOOKUP(E238,SMMLV!$A$2:$A$36,SMMLV!$D$2:$D$103),3))</f>
        <v/>
      </c>
      <c r="K238" s="639"/>
      <c r="L238" s="266">
        <v>3</v>
      </c>
      <c r="M238" s="640" t="str">
        <f t="shared" si="23"/>
        <v>NO APLICA</v>
      </c>
      <c r="N238" s="640"/>
    </row>
    <row r="239" spans="2:14">
      <c r="B239" s="224"/>
      <c r="C239" s="224"/>
      <c r="D239" s="269"/>
      <c r="E239" s="225"/>
      <c r="F239" s="271" t="str">
        <f>IF(OR(D239="",E239=""),"",ROUND(D239/LOOKUP(E239,SMMLV!$A$2:$A$36,SMMLV!$D$2:$D$103),3))</f>
        <v/>
      </c>
      <c r="K239" s="639"/>
      <c r="L239" s="266">
        <v>4</v>
      </c>
      <c r="M239" s="640" t="str">
        <f t="shared" si="23"/>
        <v>NO APLICA</v>
      </c>
      <c r="N239" s="640"/>
    </row>
    <row r="240" spans="2:14">
      <c r="B240" s="224"/>
      <c r="C240" s="224"/>
      <c r="D240" s="269"/>
      <c r="E240" s="225"/>
      <c r="F240" s="271" t="str">
        <f>IF(OR(D240="",E240=""),"",ROUND(D240/LOOKUP(E240,SMMLV!$A$2:$A$36,SMMLV!$D$2:$D$103),3))</f>
        <v/>
      </c>
      <c r="K240" s="639"/>
      <c r="L240" s="266">
        <v>5</v>
      </c>
      <c r="M240" s="640" t="str">
        <f t="shared" si="23"/>
        <v>NO APLICA</v>
      </c>
      <c r="N240" s="640"/>
    </row>
    <row r="241" spans="2:14">
      <c r="B241" s="224"/>
      <c r="C241" s="224"/>
      <c r="D241" s="269"/>
      <c r="E241" s="225"/>
      <c r="F241" s="271" t="str">
        <f>IF(OR(D241="",E241=""),"",ROUND(D241/LOOKUP(E241,SMMLV!$A$2:$A$36,SMMLV!$D$2:$D$103),3))</f>
        <v/>
      </c>
      <c r="K241" s="639"/>
      <c r="L241" s="266">
        <v>6</v>
      </c>
      <c r="M241" s="640" t="str">
        <f t="shared" si="23"/>
        <v>NO APLICA</v>
      </c>
      <c r="N241" s="640"/>
    </row>
    <row r="242" spans="2:14">
      <c r="B242" s="224"/>
      <c r="C242" s="224"/>
      <c r="D242" s="269"/>
      <c r="E242" s="225"/>
      <c r="F242" s="271" t="str">
        <f>IF(OR(D242="",E242=""),"",ROUND(D242/LOOKUP(E242,SMMLV!$A$2:$A$36,SMMLV!$D$2:$D$103),3))</f>
        <v/>
      </c>
      <c r="K242" s="639"/>
      <c r="L242" s="266">
        <v>7</v>
      </c>
      <c r="M242" s="640" t="str">
        <f t="shared" si="23"/>
        <v>NO APLICA</v>
      </c>
      <c r="N242" s="640"/>
    </row>
    <row r="243" spans="2:14">
      <c r="B243" s="224"/>
      <c r="C243" s="224"/>
      <c r="D243" s="269"/>
      <c r="E243" s="225"/>
      <c r="F243" s="271" t="str">
        <f>IF(OR(D243="",E243=""),"",ROUND(D243/LOOKUP(E243,SMMLV!$A$2:$A$36,SMMLV!$D$2:$D$103),3))</f>
        <v/>
      </c>
      <c r="K243" s="639"/>
      <c r="L243" s="266">
        <v>8</v>
      </c>
      <c r="M243" s="640" t="str">
        <f t="shared" si="23"/>
        <v>NO APLICA</v>
      </c>
      <c r="N243" s="640"/>
    </row>
    <row r="244" spans="2:14">
      <c r="B244" s="224"/>
      <c r="C244" s="224"/>
      <c r="D244" s="269"/>
      <c r="E244" s="225"/>
      <c r="F244" s="271" t="str">
        <f>IF(OR(D244="",E244=""),"",ROUND(D244/LOOKUP(E244,SMMLV!$A$2:$A$36,SMMLV!$D$2:$D$103),3))</f>
        <v/>
      </c>
      <c r="K244" s="639"/>
      <c r="L244" s="266">
        <v>9</v>
      </c>
      <c r="M244" s="640" t="str">
        <f t="shared" si="23"/>
        <v>NO APLICA</v>
      </c>
      <c r="N244" s="640"/>
    </row>
    <row r="245" spans="2:14">
      <c r="B245" s="224"/>
      <c r="C245" s="224"/>
      <c r="D245" s="269"/>
      <c r="E245" s="225"/>
      <c r="F245" s="271" t="str">
        <f>IF(OR(D245="",E245=""),"",ROUND(D245/LOOKUP(E245,SMMLV!$A$2:$A$36,SMMLV!$D$2:$D$103),3))</f>
        <v/>
      </c>
      <c r="K245" s="639"/>
      <c r="L245" s="266">
        <v>10</v>
      </c>
      <c r="M245" s="640" t="str">
        <f t="shared" si="23"/>
        <v>NO APLICA</v>
      </c>
      <c r="N245" s="640"/>
    </row>
    <row r="246" spans="2:14">
      <c r="B246" s="224"/>
      <c r="C246" s="224"/>
      <c r="D246" s="269"/>
      <c r="E246" s="225"/>
      <c r="F246" s="271" t="str">
        <f>IF(OR(D246="",E246=""),"",ROUND(D246/LOOKUP(E246,SMMLV!$A$2:$A$36,SMMLV!$D$2:$D$103),3))</f>
        <v/>
      </c>
      <c r="K246" s="639">
        <v>25</v>
      </c>
      <c r="L246" s="266">
        <v>1</v>
      </c>
      <c r="M246" s="642" t="str">
        <f t="shared" ref="M246:M255" si="24">IF(SUMIFS($F$5:$F$1200,$B$5:$B$1200,$K$246,$C$5:$C$1200,$L246)=0,"NO APLICA",ROUND(SUMIFS($F$5:$F$1200,$B$5:$B$1200,$K$246,$C$5:$C$1200,$L246),3))</f>
        <v>NO APLICA</v>
      </c>
      <c r="N246" s="643"/>
    </row>
    <row r="247" spans="2:14">
      <c r="B247" s="224"/>
      <c r="C247" s="224"/>
      <c r="D247" s="269"/>
      <c r="E247" s="225"/>
      <c r="F247" s="271" t="str">
        <f>IF(OR(D247="",E247=""),"",ROUND(D247/LOOKUP(E247,SMMLV!$A$2:$A$36,SMMLV!$D$2:$D$103),3))</f>
        <v/>
      </c>
      <c r="K247" s="639"/>
      <c r="L247" s="266">
        <v>2</v>
      </c>
      <c r="M247" s="642" t="str">
        <f t="shared" si="24"/>
        <v>NO APLICA</v>
      </c>
      <c r="N247" s="643"/>
    </row>
    <row r="248" spans="2:14">
      <c r="B248" s="224"/>
      <c r="C248" s="224"/>
      <c r="D248" s="269"/>
      <c r="E248" s="225"/>
      <c r="F248" s="271" t="str">
        <f>IF(OR(D248="",E248=""),"",ROUND(D248/LOOKUP(E248,SMMLV!$A$2:$A$36,SMMLV!$D$2:$D$103),3))</f>
        <v/>
      </c>
      <c r="K248" s="639"/>
      <c r="L248" s="266">
        <v>3</v>
      </c>
      <c r="M248" s="642" t="str">
        <f t="shared" si="24"/>
        <v>NO APLICA</v>
      </c>
      <c r="N248" s="643"/>
    </row>
    <row r="249" spans="2:14">
      <c r="B249" s="224"/>
      <c r="C249" s="224"/>
      <c r="D249" s="269"/>
      <c r="E249" s="225"/>
      <c r="F249" s="271" t="str">
        <f>IF(OR(D249="",E249=""),"",ROUND(D249/LOOKUP(E249,SMMLV!$A$2:$A$36,SMMLV!$D$2:$D$103),3))</f>
        <v/>
      </c>
      <c r="K249" s="639"/>
      <c r="L249" s="266">
        <v>4</v>
      </c>
      <c r="M249" s="642" t="str">
        <f t="shared" si="24"/>
        <v>NO APLICA</v>
      </c>
      <c r="N249" s="643"/>
    </row>
    <row r="250" spans="2:14">
      <c r="B250" s="224"/>
      <c r="C250" s="224"/>
      <c r="D250" s="269"/>
      <c r="E250" s="225"/>
      <c r="F250" s="271" t="str">
        <f>IF(OR(D250="",E250=""),"",ROUND(D250/LOOKUP(E250,SMMLV!$A$2:$A$36,SMMLV!$D$2:$D$103),3))</f>
        <v/>
      </c>
      <c r="K250" s="639"/>
      <c r="L250" s="266">
        <v>5</v>
      </c>
      <c r="M250" s="642" t="str">
        <f t="shared" si="24"/>
        <v>NO APLICA</v>
      </c>
      <c r="N250" s="643"/>
    </row>
    <row r="251" spans="2:14">
      <c r="B251" s="224"/>
      <c r="C251" s="224"/>
      <c r="D251" s="269"/>
      <c r="E251" s="225"/>
      <c r="F251" s="271" t="str">
        <f>IF(OR(D251="",E251=""),"",ROUND(D251/LOOKUP(E251,SMMLV!$A$2:$A$36,SMMLV!$D$2:$D$103),3))</f>
        <v/>
      </c>
      <c r="K251" s="639"/>
      <c r="L251" s="266">
        <v>6</v>
      </c>
      <c r="M251" s="642" t="str">
        <f t="shared" si="24"/>
        <v>NO APLICA</v>
      </c>
      <c r="N251" s="643"/>
    </row>
    <row r="252" spans="2:14">
      <c r="B252" s="224"/>
      <c r="C252" s="224"/>
      <c r="D252" s="269"/>
      <c r="E252" s="225"/>
      <c r="F252" s="271" t="str">
        <f>IF(OR(D252="",E252=""),"",ROUND(D252/LOOKUP(E252,SMMLV!$A$2:$A$36,SMMLV!$D$2:$D$103),3))</f>
        <v/>
      </c>
      <c r="K252" s="639"/>
      <c r="L252" s="266">
        <v>7</v>
      </c>
      <c r="M252" s="642" t="str">
        <f t="shared" si="24"/>
        <v>NO APLICA</v>
      </c>
      <c r="N252" s="643"/>
    </row>
    <row r="253" spans="2:14">
      <c r="B253" s="224"/>
      <c r="C253" s="224"/>
      <c r="D253" s="269"/>
      <c r="E253" s="225"/>
      <c r="F253" s="271" t="str">
        <f>IF(OR(D253="",E253=""),"",ROUND(D253/LOOKUP(E253,SMMLV!$A$2:$A$36,SMMLV!$D$2:$D$103),3))</f>
        <v/>
      </c>
      <c r="K253" s="639"/>
      <c r="L253" s="266">
        <v>8</v>
      </c>
      <c r="M253" s="642" t="str">
        <f t="shared" si="24"/>
        <v>NO APLICA</v>
      </c>
      <c r="N253" s="643"/>
    </row>
    <row r="254" spans="2:14">
      <c r="B254" s="224"/>
      <c r="C254" s="224"/>
      <c r="D254" s="269"/>
      <c r="E254" s="225"/>
      <c r="F254" s="271" t="str">
        <f>IF(OR(D254="",E254=""),"",ROUND(D254/LOOKUP(E254,SMMLV!$A$2:$A$36,SMMLV!$D$2:$D$103),3))</f>
        <v/>
      </c>
      <c r="K254" s="639"/>
      <c r="L254" s="266">
        <v>9</v>
      </c>
      <c r="M254" s="642" t="str">
        <f t="shared" si="24"/>
        <v>NO APLICA</v>
      </c>
      <c r="N254" s="643"/>
    </row>
    <row r="255" spans="2:14">
      <c r="B255" s="224"/>
      <c r="C255" s="224"/>
      <c r="D255" s="269"/>
      <c r="E255" s="225"/>
      <c r="F255" s="271" t="str">
        <f>IF(OR(D255="",E255=""),"",ROUND(D255/LOOKUP(E255,SMMLV!$A$2:$A$36,SMMLV!$D$2:$D$103),3))</f>
        <v/>
      </c>
      <c r="K255" s="639"/>
      <c r="L255" s="266">
        <v>10</v>
      </c>
      <c r="M255" s="640" t="str">
        <f t="shared" si="24"/>
        <v>NO APLICA</v>
      </c>
      <c r="N255" s="640"/>
    </row>
    <row r="256" spans="2:14">
      <c r="B256" s="224"/>
      <c r="C256" s="224"/>
      <c r="D256" s="269"/>
      <c r="E256" s="225"/>
      <c r="F256" s="271" t="str">
        <f>IF(OR(D256="",E256=""),"",ROUND(D256/LOOKUP(E256,SMMLV!$A$2:$A$36,SMMLV!$D$2:$D$103),3))</f>
        <v/>
      </c>
      <c r="K256" s="639">
        <v>26</v>
      </c>
      <c r="L256" s="266">
        <v>1</v>
      </c>
      <c r="M256" s="640" t="str">
        <f t="shared" ref="M256:M265" si="25">IF(SUMIFS($F$5:$F$1200,$B$5:$B$1200,$K$256,$C$5:$C$1200,$L256)=0,"NO APLICA",ROUND(SUMIFS($F$5:$F$1200,$B$5:$B$1200,$K$256,$C$5:$C$1200,$L256),3))</f>
        <v>NO APLICA</v>
      </c>
      <c r="N256" s="640"/>
    </row>
    <row r="257" spans="2:14">
      <c r="B257" s="224"/>
      <c r="C257" s="224"/>
      <c r="D257" s="269"/>
      <c r="E257" s="225"/>
      <c r="F257" s="271" t="str">
        <f>IF(OR(D257="",E257=""),"",ROUND(D257/LOOKUP(E257,SMMLV!$A$2:$A$36,SMMLV!$D$2:$D$103),3))</f>
        <v/>
      </c>
      <c r="K257" s="639"/>
      <c r="L257" s="266">
        <v>2</v>
      </c>
      <c r="M257" s="640" t="str">
        <f t="shared" si="25"/>
        <v>NO APLICA</v>
      </c>
      <c r="N257" s="640"/>
    </row>
    <row r="258" spans="2:14">
      <c r="B258" s="224"/>
      <c r="C258" s="224"/>
      <c r="D258" s="269"/>
      <c r="E258" s="225"/>
      <c r="F258" s="271" t="str">
        <f>IF(OR(D258="",E258=""),"",ROUND(D258/LOOKUP(E258,SMMLV!$A$2:$A$36,SMMLV!$D$2:$D$103),3))</f>
        <v/>
      </c>
      <c r="K258" s="639"/>
      <c r="L258" s="266">
        <v>3</v>
      </c>
      <c r="M258" s="640" t="str">
        <f t="shared" si="25"/>
        <v>NO APLICA</v>
      </c>
      <c r="N258" s="640"/>
    </row>
    <row r="259" spans="2:14">
      <c r="B259" s="224"/>
      <c r="C259" s="224"/>
      <c r="D259" s="269"/>
      <c r="E259" s="225"/>
      <c r="F259" s="271" t="str">
        <f>IF(OR(D259="",E259=""),"",ROUND(D259/LOOKUP(E259,SMMLV!$A$2:$A$36,SMMLV!$D$2:$D$103),3))</f>
        <v/>
      </c>
      <c r="K259" s="639"/>
      <c r="L259" s="266">
        <v>4</v>
      </c>
      <c r="M259" s="640" t="str">
        <f t="shared" si="25"/>
        <v>NO APLICA</v>
      </c>
      <c r="N259" s="640"/>
    </row>
    <row r="260" spans="2:14">
      <c r="B260" s="224"/>
      <c r="C260" s="224"/>
      <c r="D260" s="269"/>
      <c r="E260" s="225"/>
      <c r="F260" s="271" t="str">
        <f>IF(OR(D260="",E260=""),"",ROUND(D260/LOOKUP(E260,SMMLV!$A$2:$A$36,SMMLV!$D$2:$D$103),3))</f>
        <v/>
      </c>
      <c r="K260" s="639"/>
      <c r="L260" s="266">
        <v>5</v>
      </c>
      <c r="M260" s="640" t="str">
        <f t="shared" si="25"/>
        <v>NO APLICA</v>
      </c>
      <c r="N260" s="640"/>
    </row>
    <row r="261" spans="2:14">
      <c r="B261" s="224"/>
      <c r="C261" s="224"/>
      <c r="D261" s="269"/>
      <c r="E261" s="225"/>
      <c r="F261" s="271" t="str">
        <f>IF(OR(D261="",E261=""),"",ROUND(D261/LOOKUP(E261,SMMLV!$A$2:$A$36,SMMLV!$D$2:$D$103),3))</f>
        <v/>
      </c>
      <c r="K261" s="639"/>
      <c r="L261" s="266">
        <v>6</v>
      </c>
      <c r="M261" s="640" t="str">
        <f t="shared" si="25"/>
        <v>NO APLICA</v>
      </c>
      <c r="N261" s="640"/>
    </row>
    <row r="262" spans="2:14">
      <c r="B262" s="224"/>
      <c r="C262" s="224"/>
      <c r="D262" s="269"/>
      <c r="E262" s="225"/>
      <c r="F262" s="271" t="str">
        <f>IF(OR(D262="",E262=""),"",ROUND(D262/LOOKUP(E262,SMMLV!$A$2:$A$36,SMMLV!$D$2:$D$103),3))</f>
        <v/>
      </c>
      <c r="K262" s="639"/>
      <c r="L262" s="266">
        <v>7</v>
      </c>
      <c r="M262" s="640" t="str">
        <f t="shared" si="25"/>
        <v>NO APLICA</v>
      </c>
      <c r="N262" s="640"/>
    </row>
    <row r="263" spans="2:14">
      <c r="B263" s="224"/>
      <c r="C263" s="224"/>
      <c r="D263" s="269"/>
      <c r="E263" s="225"/>
      <c r="F263" s="271" t="str">
        <f>IF(OR(D263="",E263=""),"",ROUND(D263/LOOKUP(E263,SMMLV!$A$2:$A$36,SMMLV!$D$2:$D$103),3))</f>
        <v/>
      </c>
      <c r="K263" s="639"/>
      <c r="L263" s="266">
        <v>8</v>
      </c>
      <c r="M263" s="640" t="str">
        <f t="shared" si="25"/>
        <v>NO APLICA</v>
      </c>
      <c r="N263" s="640"/>
    </row>
    <row r="264" spans="2:14">
      <c r="B264" s="224"/>
      <c r="C264" s="224"/>
      <c r="D264" s="269"/>
      <c r="E264" s="225"/>
      <c r="F264" s="271" t="str">
        <f>IF(OR(D264="",E264=""),"",ROUND(D264/LOOKUP(E264,SMMLV!$A$2:$A$36,SMMLV!$D$2:$D$103),3))</f>
        <v/>
      </c>
      <c r="K264" s="639"/>
      <c r="L264" s="266">
        <v>9</v>
      </c>
      <c r="M264" s="640" t="str">
        <f t="shared" si="25"/>
        <v>NO APLICA</v>
      </c>
      <c r="N264" s="640"/>
    </row>
    <row r="265" spans="2:14">
      <c r="B265" s="224"/>
      <c r="C265" s="224"/>
      <c r="D265" s="269"/>
      <c r="E265" s="225"/>
      <c r="F265" s="271" t="str">
        <f>IF(OR(D265="",E265=""),"",ROUND(D265/LOOKUP(E265,SMMLV!$A$2:$A$36,SMMLV!$D$2:$D$103),3))</f>
        <v/>
      </c>
      <c r="K265" s="639"/>
      <c r="L265" s="266">
        <v>10</v>
      </c>
      <c r="M265" s="640" t="str">
        <f t="shared" si="25"/>
        <v>NO APLICA</v>
      </c>
      <c r="N265" s="640"/>
    </row>
    <row r="266" spans="2:14">
      <c r="B266" s="224"/>
      <c r="C266" s="224"/>
      <c r="D266" s="269"/>
      <c r="E266" s="225"/>
      <c r="F266" s="271" t="str">
        <f>IF(OR(D266="",E266=""),"",ROUND(D266/LOOKUP(E266,SMMLV!$A$2:$A$36,SMMLV!$D$2:$D$103),3))</f>
        <v/>
      </c>
      <c r="K266" s="639">
        <v>27</v>
      </c>
      <c r="L266" s="266">
        <v>1</v>
      </c>
      <c r="M266" s="640" t="str">
        <f t="shared" ref="M266:M275" si="26">IF(SUMIFS($F$5:$F$1200,$B$5:$B$1200,$K$266,$C$5:$C$1200,$L266)=0,"NO APLICA",ROUND(SUMIFS($F$5:$F$1200,$B$5:$B$1200,$K$266,$C$5:$C$1200,$L266),3))</f>
        <v>NO APLICA</v>
      </c>
      <c r="N266" s="640"/>
    </row>
    <row r="267" spans="2:14">
      <c r="B267" s="224"/>
      <c r="C267" s="224"/>
      <c r="D267" s="269"/>
      <c r="E267" s="225"/>
      <c r="F267" s="271" t="str">
        <f>IF(OR(D267="",E267=""),"",ROUND(D267/LOOKUP(E267,SMMLV!$A$2:$A$36,SMMLV!$D$2:$D$103),3))</f>
        <v/>
      </c>
      <c r="K267" s="639"/>
      <c r="L267" s="266">
        <v>2</v>
      </c>
      <c r="M267" s="640" t="str">
        <f t="shared" si="26"/>
        <v>NO APLICA</v>
      </c>
      <c r="N267" s="640"/>
    </row>
    <row r="268" spans="2:14">
      <c r="B268" s="224"/>
      <c r="C268" s="224"/>
      <c r="D268" s="269"/>
      <c r="E268" s="225"/>
      <c r="F268" s="271" t="str">
        <f>IF(OR(D268="",E268=""),"",ROUND(D268/LOOKUP(E268,SMMLV!$A$2:$A$36,SMMLV!$D$2:$D$103),3))</f>
        <v/>
      </c>
      <c r="K268" s="639"/>
      <c r="L268" s="266">
        <v>3</v>
      </c>
      <c r="M268" s="640" t="str">
        <f t="shared" si="26"/>
        <v>NO APLICA</v>
      </c>
      <c r="N268" s="640"/>
    </row>
    <row r="269" spans="2:14">
      <c r="B269" s="224"/>
      <c r="C269" s="224"/>
      <c r="D269" s="269"/>
      <c r="E269" s="225"/>
      <c r="F269" s="271" t="str">
        <f>IF(OR(D269="",E269=""),"",ROUND(D269/LOOKUP(E269,SMMLV!$A$2:$A$36,SMMLV!$D$2:$D$103),3))</f>
        <v/>
      </c>
      <c r="K269" s="639"/>
      <c r="L269" s="266">
        <v>4</v>
      </c>
      <c r="M269" s="640" t="str">
        <f t="shared" si="26"/>
        <v>NO APLICA</v>
      </c>
      <c r="N269" s="640"/>
    </row>
    <row r="270" spans="2:14">
      <c r="B270" s="224"/>
      <c r="C270" s="224"/>
      <c r="D270" s="269"/>
      <c r="E270" s="225"/>
      <c r="F270" s="271" t="str">
        <f>IF(OR(D270="",E270=""),"",ROUND(D270/LOOKUP(E270,SMMLV!$A$2:$A$36,SMMLV!$D$2:$D$103),3))</f>
        <v/>
      </c>
      <c r="K270" s="639"/>
      <c r="L270" s="266">
        <v>5</v>
      </c>
      <c r="M270" s="640" t="str">
        <f t="shared" si="26"/>
        <v>NO APLICA</v>
      </c>
      <c r="N270" s="640"/>
    </row>
    <row r="271" spans="2:14">
      <c r="B271" s="224"/>
      <c r="C271" s="224"/>
      <c r="D271" s="269"/>
      <c r="E271" s="225"/>
      <c r="F271" s="271" t="str">
        <f>IF(OR(D271="",E271=""),"",ROUND(D271/LOOKUP(E271,SMMLV!$A$2:$A$36,SMMLV!$D$2:$D$103),3))</f>
        <v/>
      </c>
      <c r="K271" s="639"/>
      <c r="L271" s="266">
        <v>6</v>
      </c>
      <c r="M271" s="640" t="str">
        <f t="shared" si="26"/>
        <v>NO APLICA</v>
      </c>
      <c r="N271" s="640"/>
    </row>
    <row r="272" spans="2:14">
      <c r="B272" s="224"/>
      <c r="C272" s="224"/>
      <c r="D272" s="269"/>
      <c r="E272" s="225"/>
      <c r="F272" s="271" t="str">
        <f>IF(OR(D272="",E272=""),"",ROUND(D272/LOOKUP(E272,SMMLV!$A$2:$A$36,SMMLV!$D$2:$D$103),3))</f>
        <v/>
      </c>
      <c r="K272" s="639"/>
      <c r="L272" s="266">
        <v>7</v>
      </c>
      <c r="M272" s="640" t="str">
        <f t="shared" si="26"/>
        <v>NO APLICA</v>
      </c>
      <c r="N272" s="640"/>
    </row>
    <row r="273" spans="2:14">
      <c r="B273" s="224"/>
      <c r="C273" s="224"/>
      <c r="D273" s="269"/>
      <c r="E273" s="225"/>
      <c r="F273" s="271" t="str">
        <f>IF(OR(D273="",E273=""),"",ROUND(D273/LOOKUP(E273,SMMLV!$A$2:$A$36,SMMLV!$D$2:$D$103),3))</f>
        <v/>
      </c>
      <c r="K273" s="639"/>
      <c r="L273" s="266">
        <v>8</v>
      </c>
      <c r="M273" s="640" t="str">
        <f t="shared" si="26"/>
        <v>NO APLICA</v>
      </c>
      <c r="N273" s="640"/>
    </row>
    <row r="274" spans="2:14">
      <c r="B274" s="224"/>
      <c r="C274" s="224"/>
      <c r="D274" s="269"/>
      <c r="E274" s="225"/>
      <c r="F274" s="271" t="str">
        <f>IF(OR(D274="",E274=""),"",ROUND(D274/LOOKUP(E274,SMMLV!$A$2:$A$36,SMMLV!$D$2:$D$103),3))</f>
        <v/>
      </c>
      <c r="K274" s="639"/>
      <c r="L274" s="266">
        <v>9</v>
      </c>
      <c r="M274" s="640" t="str">
        <f t="shared" si="26"/>
        <v>NO APLICA</v>
      </c>
      <c r="N274" s="640"/>
    </row>
    <row r="275" spans="2:14">
      <c r="B275" s="224"/>
      <c r="C275" s="224"/>
      <c r="D275" s="269"/>
      <c r="E275" s="225"/>
      <c r="F275" s="271" t="str">
        <f>IF(OR(D275="",E275=""),"",ROUND(D275/LOOKUP(E275,SMMLV!$A$2:$A$36,SMMLV!$D$2:$D$103),3))</f>
        <v/>
      </c>
      <c r="K275" s="639"/>
      <c r="L275" s="266">
        <v>10</v>
      </c>
      <c r="M275" s="640" t="str">
        <f t="shared" si="26"/>
        <v>NO APLICA</v>
      </c>
      <c r="N275" s="640"/>
    </row>
    <row r="276" spans="2:14">
      <c r="B276" s="224"/>
      <c r="C276" s="224"/>
      <c r="D276" s="269"/>
      <c r="E276" s="225"/>
      <c r="F276" s="271" t="str">
        <f>IF(OR(D276="",E276=""),"",ROUND(D276/LOOKUP(E276,SMMLV!$A$2:$A$36,SMMLV!$D$2:$D$103),3))</f>
        <v/>
      </c>
      <c r="K276" s="639">
        <v>28</v>
      </c>
      <c r="L276" s="266">
        <v>1</v>
      </c>
      <c r="M276" s="640" t="str">
        <f t="shared" ref="M276:M285" si="27">IF(SUMIFS($F$5:$F$1200,$B$5:$B$1200,$K$276,$C$5:$C$1200,$L276)=0,"NO APLICA",ROUND(SUMIFS($F$5:$F$1200,$B$5:$B$1200,$K$276,$C$5:$C$1200,$L276),3))</f>
        <v>NO APLICA</v>
      </c>
      <c r="N276" s="640"/>
    </row>
    <row r="277" spans="2:14">
      <c r="B277" s="224"/>
      <c r="C277" s="224"/>
      <c r="D277" s="269"/>
      <c r="E277" s="225"/>
      <c r="F277" s="271" t="str">
        <f>IF(OR(D277="",E277=""),"",ROUND(D277/LOOKUP(E277,SMMLV!$A$2:$A$36,SMMLV!$D$2:$D$103),3))</f>
        <v/>
      </c>
      <c r="K277" s="639"/>
      <c r="L277" s="266">
        <v>2</v>
      </c>
      <c r="M277" s="640" t="str">
        <f t="shared" si="27"/>
        <v>NO APLICA</v>
      </c>
      <c r="N277" s="640"/>
    </row>
    <row r="278" spans="2:14">
      <c r="B278" s="224"/>
      <c r="C278" s="224"/>
      <c r="D278" s="269"/>
      <c r="E278" s="225"/>
      <c r="F278" s="271" t="str">
        <f>IF(OR(D278="",E278=""),"",ROUND(D278/LOOKUP(E278,SMMLV!$A$2:$A$36,SMMLV!$D$2:$D$103),3))</f>
        <v/>
      </c>
      <c r="K278" s="639"/>
      <c r="L278" s="266">
        <v>3</v>
      </c>
      <c r="M278" s="640" t="str">
        <f t="shared" si="27"/>
        <v>NO APLICA</v>
      </c>
      <c r="N278" s="640"/>
    </row>
    <row r="279" spans="2:14">
      <c r="B279" s="224"/>
      <c r="C279" s="224"/>
      <c r="D279" s="269"/>
      <c r="E279" s="225"/>
      <c r="F279" s="271" t="str">
        <f>IF(OR(D279="",E279=""),"",ROUND(D279/LOOKUP(E279,SMMLV!$A$2:$A$36,SMMLV!$D$2:$D$103),3))</f>
        <v/>
      </c>
      <c r="K279" s="639"/>
      <c r="L279" s="266">
        <v>4</v>
      </c>
      <c r="M279" s="640" t="str">
        <f t="shared" si="27"/>
        <v>NO APLICA</v>
      </c>
      <c r="N279" s="640"/>
    </row>
    <row r="280" spans="2:14">
      <c r="B280" s="224"/>
      <c r="C280" s="224"/>
      <c r="D280" s="269"/>
      <c r="E280" s="225"/>
      <c r="F280" s="271" t="str">
        <f>IF(OR(D280="",E280=""),"",ROUND(D280/LOOKUP(E280,SMMLV!$A$2:$A$36,SMMLV!$D$2:$D$103),3))</f>
        <v/>
      </c>
      <c r="K280" s="639"/>
      <c r="L280" s="266">
        <v>5</v>
      </c>
      <c r="M280" s="640" t="str">
        <f t="shared" si="27"/>
        <v>NO APLICA</v>
      </c>
      <c r="N280" s="640"/>
    </row>
    <row r="281" spans="2:14">
      <c r="B281" s="224"/>
      <c r="C281" s="224"/>
      <c r="D281" s="269"/>
      <c r="E281" s="225"/>
      <c r="F281" s="271" t="str">
        <f>IF(OR(D281="",E281=""),"",ROUND(D281/LOOKUP(E281,SMMLV!$A$2:$A$36,SMMLV!$D$2:$D$103),3))</f>
        <v/>
      </c>
      <c r="K281" s="639"/>
      <c r="L281" s="266">
        <v>6</v>
      </c>
      <c r="M281" s="640" t="str">
        <f t="shared" si="27"/>
        <v>NO APLICA</v>
      </c>
      <c r="N281" s="640"/>
    </row>
    <row r="282" spans="2:14">
      <c r="B282" s="224"/>
      <c r="C282" s="224"/>
      <c r="D282" s="269"/>
      <c r="E282" s="225"/>
      <c r="F282" s="271" t="str">
        <f>IF(OR(D282="",E282=""),"",ROUND(D282/LOOKUP(E282,SMMLV!$A$2:$A$36,SMMLV!$D$2:$D$103),3))</f>
        <v/>
      </c>
      <c r="K282" s="639"/>
      <c r="L282" s="266">
        <v>7</v>
      </c>
      <c r="M282" s="640" t="str">
        <f t="shared" si="27"/>
        <v>NO APLICA</v>
      </c>
      <c r="N282" s="640"/>
    </row>
    <row r="283" spans="2:14">
      <c r="B283" s="224"/>
      <c r="C283" s="224"/>
      <c r="D283" s="269"/>
      <c r="E283" s="225"/>
      <c r="F283" s="271" t="str">
        <f>IF(OR(D283="",E283=""),"",ROUND(D283/LOOKUP(E283,SMMLV!$A$2:$A$36,SMMLV!$D$2:$D$103),3))</f>
        <v/>
      </c>
      <c r="K283" s="639"/>
      <c r="L283" s="266">
        <v>8</v>
      </c>
      <c r="M283" s="640" t="str">
        <f t="shared" si="27"/>
        <v>NO APLICA</v>
      </c>
      <c r="N283" s="640"/>
    </row>
    <row r="284" spans="2:14">
      <c r="B284" s="224"/>
      <c r="C284" s="224"/>
      <c r="D284" s="269"/>
      <c r="E284" s="225"/>
      <c r="F284" s="271" t="str">
        <f>IF(OR(D284="",E284=""),"",ROUND(D284/LOOKUP(E284,SMMLV!$A$2:$A$36,SMMLV!$D$2:$D$103),3))</f>
        <v/>
      </c>
      <c r="K284" s="639"/>
      <c r="L284" s="266">
        <v>9</v>
      </c>
      <c r="M284" s="640" t="str">
        <f t="shared" si="27"/>
        <v>NO APLICA</v>
      </c>
      <c r="N284" s="640"/>
    </row>
    <row r="285" spans="2:14">
      <c r="B285" s="224"/>
      <c r="C285" s="224"/>
      <c r="D285" s="269"/>
      <c r="E285" s="225"/>
      <c r="F285" s="271" t="str">
        <f>IF(OR(D285="",E285=""),"",ROUND(D285/LOOKUP(E285,SMMLV!$A$2:$A$36,SMMLV!$D$2:$D$103),3))</f>
        <v/>
      </c>
      <c r="K285" s="639"/>
      <c r="L285" s="266">
        <v>10</v>
      </c>
      <c r="M285" s="640" t="str">
        <f t="shared" si="27"/>
        <v>NO APLICA</v>
      </c>
      <c r="N285" s="640"/>
    </row>
    <row r="286" spans="2:14">
      <c r="B286" s="224"/>
      <c r="C286" s="224"/>
      <c r="D286" s="269"/>
      <c r="E286" s="225"/>
      <c r="F286" s="271" t="str">
        <f>IF(OR(D286="",E286=""),"",ROUND(D286/LOOKUP(E286,SMMLV!$A$2:$A$36,SMMLV!$D$2:$D$103),3))</f>
        <v/>
      </c>
      <c r="K286" s="639">
        <v>29</v>
      </c>
      <c r="L286" s="266">
        <v>1</v>
      </c>
      <c r="M286" s="640" t="str">
        <f t="shared" ref="M286:M295" si="28">IF(SUMIFS($F$5:$F$1200,$B$5:$B$1200,$K$286,$C$5:$C$1200,$L286)=0,"NO APLICA",ROUND(SUMIFS($F$5:$F$1200,$B$5:$B$1200,$K$286,$C$5:$C$1200,$L286),3))</f>
        <v>NO APLICA</v>
      </c>
      <c r="N286" s="640"/>
    </row>
    <row r="287" spans="2:14">
      <c r="B287" s="224"/>
      <c r="C287" s="224"/>
      <c r="D287" s="269"/>
      <c r="E287" s="225"/>
      <c r="F287" s="271" t="str">
        <f>IF(OR(D287="",E287=""),"",ROUND(D287/LOOKUP(E287,SMMLV!$A$2:$A$36,SMMLV!$D$2:$D$103),3))</f>
        <v/>
      </c>
      <c r="K287" s="639"/>
      <c r="L287" s="266">
        <v>2</v>
      </c>
      <c r="M287" s="640" t="str">
        <f t="shared" si="28"/>
        <v>NO APLICA</v>
      </c>
      <c r="N287" s="640"/>
    </row>
    <row r="288" spans="2:14">
      <c r="B288" s="224"/>
      <c r="C288" s="224"/>
      <c r="D288" s="269"/>
      <c r="E288" s="225"/>
      <c r="F288" s="271" t="str">
        <f>IF(OR(D288="",E288=""),"",ROUND(D288/LOOKUP(E288,SMMLV!$A$2:$A$36,SMMLV!$D$2:$D$103),3))</f>
        <v/>
      </c>
      <c r="K288" s="639"/>
      <c r="L288" s="266">
        <v>3</v>
      </c>
      <c r="M288" s="640" t="str">
        <f t="shared" si="28"/>
        <v>NO APLICA</v>
      </c>
      <c r="N288" s="640"/>
    </row>
    <row r="289" spans="2:14">
      <c r="B289" s="224"/>
      <c r="C289" s="224"/>
      <c r="D289" s="269"/>
      <c r="E289" s="225"/>
      <c r="F289" s="271" t="str">
        <f>IF(OR(D289="",E289=""),"",ROUND(D289/LOOKUP(E289,SMMLV!$A$2:$A$36,SMMLV!$D$2:$D$103),3))</f>
        <v/>
      </c>
      <c r="K289" s="639"/>
      <c r="L289" s="266">
        <v>4</v>
      </c>
      <c r="M289" s="640" t="str">
        <f t="shared" si="28"/>
        <v>NO APLICA</v>
      </c>
      <c r="N289" s="640"/>
    </row>
    <row r="290" spans="2:14">
      <c r="B290" s="224"/>
      <c r="C290" s="224"/>
      <c r="D290" s="269"/>
      <c r="E290" s="225"/>
      <c r="F290" s="271" t="str">
        <f>IF(OR(D290="",E290=""),"",ROUND(D290/LOOKUP(E290,SMMLV!$A$2:$A$36,SMMLV!$D$2:$D$103),3))</f>
        <v/>
      </c>
      <c r="K290" s="639"/>
      <c r="L290" s="266">
        <v>5</v>
      </c>
      <c r="M290" s="640" t="str">
        <f t="shared" si="28"/>
        <v>NO APLICA</v>
      </c>
      <c r="N290" s="640"/>
    </row>
    <row r="291" spans="2:14">
      <c r="B291" s="224"/>
      <c r="C291" s="224"/>
      <c r="D291" s="269"/>
      <c r="E291" s="225"/>
      <c r="F291" s="271" t="str">
        <f>IF(OR(D291="",E291=""),"",ROUND(D291/LOOKUP(E291,SMMLV!$A$2:$A$36,SMMLV!$D$2:$D$103),3))</f>
        <v/>
      </c>
      <c r="K291" s="639"/>
      <c r="L291" s="266">
        <v>6</v>
      </c>
      <c r="M291" s="640" t="str">
        <f t="shared" si="28"/>
        <v>NO APLICA</v>
      </c>
      <c r="N291" s="640"/>
    </row>
    <row r="292" spans="2:14">
      <c r="B292" s="224"/>
      <c r="C292" s="224"/>
      <c r="D292" s="269"/>
      <c r="E292" s="225"/>
      <c r="F292" s="271" t="str">
        <f>IF(OR(D292="",E292=""),"",ROUND(D292/LOOKUP(E292,SMMLV!$A$2:$A$36,SMMLV!$D$2:$D$103),3))</f>
        <v/>
      </c>
      <c r="K292" s="639"/>
      <c r="L292" s="266">
        <v>7</v>
      </c>
      <c r="M292" s="640" t="str">
        <f t="shared" si="28"/>
        <v>NO APLICA</v>
      </c>
      <c r="N292" s="640"/>
    </row>
    <row r="293" spans="2:14">
      <c r="B293" s="224"/>
      <c r="C293" s="224"/>
      <c r="D293" s="269"/>
      <c r="E293" s="225"/>
      <c r="F293" s="271" t="str">
        <f>IF(OR(D293="",E293=""),"",ROUND(D293/LOOKUP(E293,SMMLV!$A$2:$A$36,SMMLV!$D$2:$D$103),3))</f>
        <v/>
      </c>
      <c r="K293" s="639"/>
      <c r="L293" s="266">
        <v>8</v>
      </c>
      <c r="M293" s="640" t="str">
        <f t="shared" si="28"/>
        <v>NO APLICA</v>
      </c>
      <c r="N293" s="640"/>
    </row>
    <row r="294" spans="2:14">
      <c r="B294" s="224"/>
      <c r="C294" s="224"/>
      <c r="D294" s="269"/>
      <c r="E294" s="225"/>
      <c r="F294" s="271" t="str">
        <f>IF(OR(D294="",E294=""),"",ROUND(D294/LOOKUP(E294,SMMLV!$A$2:$A$36,SMMLV!$D$2:$D$103),3))</f>
        <v/>
      </c>
      <c r="K294" s="639"/>
      <c r="L294" s="266">
        <v>9</v>
      </c>
      <c r="M294" s="640" t="str">
        <f t="shared" si="28"/>
        <v>NO APLICA</v>
      </c>
      <c r="N294" s="640"/>
    </row>
    <row r="295" spans="2:14">
      <c r="B295" s="224"/>
      <c r="C295" s="224"/>
      <c r="D295" s="269"/>
      <c r="E295" s="225"/>
      <c r="F295" s="271" t="str">
        <f>IF(OR(D295="",E295=""),"",ROUND(D295/LOOKUP(E295,SMMLV!$A$2:$A$36,SMMLV!$D$2:$D$103),3))</f>
        <v/>
      </c>
      <c r="K295" s="639"/>
      <c r="L295" s="266">
        <v>10</v>
      </c>
      <c r="M295" s="640" t="str">
        <f t="shared" si="28"/>
        <v>NO APLICA</v>
      </c>
      <c r="N295" s="640"/>
    </row>
    <row r="296" spans="2:14">
      <c r="B296" s="224"/>
      <c r="C296" s="224"/>
      <c r="D296" s="269"/>
      <c r="E296" s="225"/>
      <c r="F296" s="271" t="str">
        <f>IF(OR(D296="",E296=""),"",ROUND(D296/LOOKUP(E296,SMMLV!$A$2:$A$36,SMMLV!$D$2:$D$103),3))</f>
        <v/>
      </c>
      <c r="K296" s="639">
        <v>30</v>
      </c>
      <c r="L296" s="266">
        <v>1</v>
      </c>
      <c r="M296" s="640" t="str">
        <f t="shared" ref="M296:M305" si="29">IF(SUMIFS($F$5:$F$1200,$B$5:$B$1200,$K$296,$C$5:$C$1200,$L296)=0,"NO APLICA",ROUND(SUMIFS($F$5:$F$1200,$B$5:$B$1200,$K$296,$C$5:$C$1200,$L296),3))</f>
        <v>NO APLICA</v>
      </c>
      <c r="N296" s="640"/>
    </row>
    <row r="297" spans="2:14">
      <c r="B297" s="224"/>
      <c r="C297" s="224"/>
      <c r="D297" s="269"/>
      <c r="E297" s="225"/>
      <c r="F297" s="271" t="str">
        <f>IF(OR(D297="",E297=""),"",ROUND(D297/LOOKUP(E297,SMMLV!$A$2:$A$36,SMMLV!$D$2:$D$103),3))</f>
        <v/>
      </c>
      <c r="K297" s="639"/>
      <c r="L297" s="266">
        <v>2</v>
      </c>
      <c r="M297" s="640" t="str">
        <f t="shared" si="29"/>
        <v>NO APLICA</v>
      </c>
      <c r="N297" s="640"/>
    </row>
    <row r="298" spans="2:14">
      <c r="B298" s="224"/>
      <c r="C298" s="224"/>
      <c r="D298" s="269"/>
      <c r="E298" s="225"/>
      <c r="F298" s="271" t="str">
        <f>IF(OR(D298="",E298=""),"",ROUND(D298/LOOKUP(E298,SMMLV!$A$2:$A$36,SMMLV!$D$2:$D$103),3))</f>
        <v/>
      </c>
      <c r="K298" s="639"/>
      <c r="L298" s="266">
        <v>3</v>
      </c>
      <c r="M298" s="640" t="str">
        <f t="shared" si="29"/>
        <v>NO APLICA</v>
      </c>
      <c r="N298" s="640"/>
    </row>
    <row r="299" spans="2:14">
      <c r="B299" s="224"/>
      <c r="C299" s="224"/>
      <c r="D299" s="269"/>
      <c r="E299" s="225"/>
      <c r="F299" s="271" t="str">
        <f>IF(OR(D299="",E299=""),"",ROUND(D299/LOOKUP(E299,SMMLV!$A$2:$A$36,SMMLV!$D$2:$D$103),3))</f>
        <v/>
      </c>
      <c r="K299" s="639"/>
      <c r="L299" s="266">
        <v>4</v>
      </c>
      <c r="M299" s="640" t="str">
        <f t="shared" si="29"/>
        <v>NO APLICA</v>
      </c>
      <c r="N299" s="640"/>
    </row>
    <row r="300" spans="2:14">
      <c r="B300" s="224"/>
      <c r="C300" s="224"/>
      <c r="D300" s="269"/>
      <c r="E300" s="225"/>
      <c r="F300" s="271" t="str">
        <f>IF(OR(D300="",E300=""),"",ROUND(D300/LOOKUP(E300,SMMLV!$A$2:$A$36,SMMLV!$D$2:$D$103),3))</f>
        <v/>
      </c>
      <c r="K300" s="639"/>
      <c r="L300" s="266">
        <v>5</v>
      </c>
      <c r="M300" s="640" t="str">
        <f t="shared" si="29"/>
        <v>NO APLICA</v>
      </c>
      <c r="N300" s="640"/>
    </row>
    <row r="301" spans="2:14">
      <c r="B301" s="224"/>
      <c r="C301" s="224"/>
      <c r="D301" s="269"/>
      <c r="E301" s="225"/>
      <c r="F301" s="271" t="str">
        <f>IF(OR(D301="",E301=""),"",ROUND(D301/LOOKUP(E301,SMMLV!$A$2:$A$36,SMMLV!$D$2:$D$103),3))</f>
        <v/>
      </c>
      <c r="K301" s="639"/>
      <c r="L301" s="266">
        <v>6</v>
      </c>
      <c r="M301" s="640" t="str">
        <f t="shared" si="29"/>
        <v>NO APLICA</v>
      </c>
      <c r="N301" s="640"/>
    </row>
    <row r="302" spans="2:14">
      <c r="B302" s="224"/>
      <c r="C302" s="224"/>
      <c r="D302" s="269"/>
      <c r="E302" s="225"/>
      <c r="F302" s="271" t="str">
        <f>IF(OR(D302="",E302=""),"",ROUND(D302/LOOKUP(E302,SMMLV!$A$2:$A$36,SMMLV!$D$2:$D$103),3))</f>
        <v/>
      </c>
      <c r="K302" s="639"/>
      <c r="L302" s="266">
        <v>7</v>
      </c>
      <c r="M302" s="640" t="str">
        <f t="shared" si="29"/>
        <v>NO APLICA</v>
      </c>
      <c r="N302" s="640"/>
    </row>
    <row r="303" spans="2:14">
      <c r="B303" s="224"/>
      <c r="C303" s="224"/>
      <c r="D303" s="269"/>
      <c r="E303" s="225"/>
      <c r="F303" s="271" t="str">
        <f>IF(OR(D303="",E303=""),"",ROUND(D303/LOOKUP(E303,SMMLV!$A$2:$A$36,SMMLV!$D$2:$D$103),3))</f>
        <v/>
      </c>
      <c r="K303" s="639"/>
      <c r="L303" s="266">
        <v>8</v>
      </c>
      <c r="M303" s="640" t="str">
        <f t="shared" si="29"/>
        <v>NO APLICA</v>
      </c>
      <c r="N303" s="640"/>
    </row>
    <row r="304" spans="2:14">
      <c r="B304" s="224"/>
      <c r="C304" s="224"/>
      <c r="D304" s="269"/>
      <c r="E304" s="225"/>
      <c r="F304" s="271" t="str">
        <f>IF(OR(D304="",E304=""),"",ROUND(D304/LOOKUP(E304,SMMLV!$A$2:$A$36,SMMLV!$D$2:$D$103),3))</f>
        <v/>
      </c>
      <c r="K304" s="639"/>
      <c r="L304" s="266">
        <v>9</v>
      </c>
      <c r="M304" s="640" t="str">
        <f t="shared" si="29"/>
        <v>NO APLICA</v>
      </c>
      <c r="N304" s="640"/>
    </row>
    <row r="305" spans="2:14">
      <c r="B305" s="224"/>
      <c r="C305" s="224"/>
      <c r="D305" s="269"/>
      <c r="E305" s="225"/>
      <c r="F305" s="271" t="str">
        <f>IF(OR(D305="",E305=""),"",ROUND(D305/LOOKUP(E305,SMMLV!$A$2:$A$36,SMMLV!$D$2:$D$103),3))</f>
        <v/>
      </c>
      <c r="K305" s="639"/>
      <c r="L305" s="266">
        <v>10</v>
      </c>
      <c r="M305" s="640" t="str">
        <f t="shared" si="29"/>
        <v>NO APLICA</v>
      </c>
      <c r="N305" s="640"/>
    </row>
    <row r="306" spans="2:14">
      <c r="B306" s="224"/>
      <c r="C306" s="224"/>
      <c r="D306" s="269"/>
      <c r="E306" s="225"/>
      <c r="F306" s="271" t="str">
        <f>IF(OR(D306="",E306=""),"",ROUND(D306/LOOKUP(E306,SMMLV!$A$2:$A$36,SMMLV!$D$2:$D$103),3))</f>
        <v/>
      </c>
      <c r="K306" s="639">
        <v>31</v>
      </c>
      <c r="L306" s="266">
        <v>1</v>
      </c>
      <c r="M306" s="640" t="str">
        <f t="shared" ref="M306:M315" si="30">IF(SUMIFS($F$5:$F$1200,$B$5:$B$1200,$K$306,$C$5:$C$1200,$L306)=0,"NO APLICA",ROUND(SUMIFS($F$5:$F$1200,$B$5:$B$1200,$K$306,$C$5:$C$1200,$L306),3))</f>
        <v>NO APLICA</v>
      </c>
      <c r="N306" s="640"/>
    </row>
    <row r="307" spans="2:14">
      <c r="B307" s="224"/>
      <c r="C307" s="224"/>
      <c r="D307" s="269"/>
      <c r="E307" s="225"/>
      <c r="F307" s="271" t="str">
        <f>IF(OR(D307="",E307=""),"",ROUND(D307/LOOKUP(E307,SMMLV!$A$2:$A$36,SMMLV!$D$2:$D$103),3))</f>
        <v/>
      </c>
      <c r="K307" s="639"/>
      <c r="L307" s="266">
        <v>2</v>
      </c>
      <c r="M307" s="640" t="str">
        <f t="shared" si="30"/>
        <v>NO APLICA</v>
      </c>
      <c r="N307" s="640"/>
    </row>
    <row r="308" spans="2:14">
      <c r="B308" s="224"/>
      <c r="C308" s="224"/>
      <c r="D308" s="269"/>
      <c r="E308" s="225"/>
      <c r="F308" s="271" t="str">
        <f>IF(OR(D308="",E308=""),"",ROUND(D308/LOOKUP(E308,SMMLV!$A$2:$A$36,SMMLV!$D$2:$D$103),3))</f>
        <v/>
      </c>
      <c r="K308" s="639"/>
      <c r="L308" s="266">
        <v>3</v>
      </c>
      <c r="M308" s="640" t="str">
        <f t="shared" si="30"/>
        <v>NO APLICA</v>
      </c>
      <c r="N308" s="640"/>
    </row>
    <row r="309" spans="2:14">
      <c r="B309" s="224"/>
      <c r="C309" s="224"/>
      <c r="D309" s="269"/>
      <c r="E309" s="225"/>
      <c r="F309" s="271" t="str">
        <f>IF(OR(D309="",E309=""),"",ROUND(D309/LOOKUP(E309,SMMLV!$A$2:$A$36,SMMLV!$D$2:$D$103),3))</f>
        <v/>
      </c>
      <c r="K309" s="639"/>
      <c r="L309" s="266">
        <v>4</v>
      </c>
      <c r="M309" s="640" t="str">
        <f t="shared" si="30"/>
        <v>NO APLICA</v>
      </c>
      <c r="N309" s="640"/>
    </row>
    <row r="310" spans="2:14">
      <c r="B310" s="224"/>
      <c r="C310" s="224"/>
      <c r="D310" s="269"/>
      <c r="E310" s="225"/>
      <c r="F310" s="271" t="str">
        <f>IF(OR(D310="",E310=""),"",ROUND(D310/LOOKUP(E310,SMMLV!$A$2:$A$36,SMMLV!$D$2:$D$103),3))</f>
        <v/>
      </c>
      <c r="K310" s="639"/>
      <c r="L310" s="266">
        <v>5</v>
      </c>
      <c r="M310" s="640" t="str">
        <f t="shared" si="30"/>
        <v>NO APLICA</v>
      </c>
      <c r="N310" s="640"/>
    </row>
    <row r="311" spans="2:14">
      <c r="B311" s="224"/>
      <c r="C311" s="224"/>
      <c r="D311" s="269"/>
      <c r="E311" s="225"/>
      <c r="F311" s="271" t="str">
        <f>IF(OR(D311="",E311=""),"",ROUND(D311/LOOKUP(E311,SMMLV!$A$2:$A$36,SMMLV!$D$2:$D$103),3))</f>
        <v/>
      </c>
      <c r="K311" s="639"/>
      <c r="L311" s="266">
        <v>6</v>
      </c>
      <c r="M311" s="640" t="str">
        <f t="shared" si="30"/>
        <v>NO APLICA</v>
      </c>
      <c r="N311" s="640"/>
    </row>
    <row r="312" spans="2:14">
      <c r="B312" s="224"/>
      <c r="C312" s="224"/>
      <c r="D312" s="269"/>
      <c r="E312" s="225"/>
      <c r="F312" s="271" t="str">
        <f>IF(OR(D312="",E312=""),"",ROUND(D312/LOOKUP(E312,SMMLV!$A$2:$A$36,SMMLV!$D$2:$D$103),3))</f>
        <v/>
      </c>
      <c r="K312" s="639"/>
      <c r="L312" s="266">
        <v>7</v>
      </c>
      <c r="M312" s="640" t="str">
        <f t="shared" si="30"/>
        <v>NO APLICA</v>
      </c>
      <c r="N312" s="640"/>
    </row>
    <row r="313" spans="2:14">
      <c r="B313" s="224"/>
      <c r="C313" s="224"/>
      <c r="D313" s="269"/>
      <c r="E313" s="225"/>
      <c r="F313" s="271" t="str">
        <f>IF(OR(D313="",E313=""),"",ROUND(D313/LOOKUP(E313,SMMLV!$A$2:$A$36,SMMLV!$D$2:$D$103),3))</f>
        <v/>
      </c>
      <c r="K313" s="639"/>
      <c r="L313" s="266">
        <v>8</v>
      </c>
      <c r="M313" s="640" t="str">
        <f t="shared" si="30"/>
        <v>NO APLICA</v>
      </c>
      <c r="N313" s="640"/>
    </row>
    <row r="314" spans="2:14">
      <c r="B314" s="224"/>
      <c r="C314" s="224"/>
      <c r="D314" s="269"/>
      <c r="E314" s="225"/>
      <c r="F314" s="271" t="str">
        <f>IF(OR(D314="",E314=""),"",ROUND(D314/LOOKUP(E314,SMMLV!$A$2:$A$36,SMMLV!$D$2:$D$103),3))</f>
        <v/>
      </c>
      <c r="K314" s="639"/>
      <c r="L314" s="266">
        <v>9</v>
      </c>
      <c r="M314" s="640" t="str">
        <f t="shared" si="30"/>
        <v>NO APLICA</v>
      </c>
      <c r="N314" s="640"/>
    </row>
    <row r="315" spans="2:14">
      <c r="B315" s="224"/>
      <c r="C315" s="224"/>
      <c r="D315" s="269"/>
      <c r="E315" s="225"/>
      <c r="F315" s="271" t="str">
        <f>IF(OR(D315="",E315=""),"",ROUND(D315/LOOKUP(E315,SMMLV!$A$2:$A$36,SMMLV!$D$2:$D$103),3))</f>
        <v/>
      </c>
      <c r="K315" s="639"/>
      <c r="L315" s="266">
        <v>10</v>
      </c>
      <c r="M315" s="640" t="str">
        <f t="shared" si="30"/>
        <v>NO APLICA</v>
      </c>
      <c r="N315" s="640"/>
    </row>
    <row r="316" spans="2:14">
      <c r="B316" s="224"/>
      <c r="C316" s="224"/>
      <c r="D316" s="269"/>
      <c r="E316" s="225"/>
      <c r="F316" s="271" t="str">
        <f>IF(OR(D316="",E316=""),"",ROUND(D316/LOOKUP(E316,SMMLV!$A$2:$A$36,SMMLV!$D$2:$D$103),3))</f>
        <v/>
      </c>
      <c r="K316" s="639">
        <v>32</v>
      </c>
      <c r="L316" s="266">
        <v>1</v>
      </c>
      <c r="M316" s="640" t="str">
        <f t="shared" ref="M316:M325" si="31">IF(SUMIFS($F$5:$F$1200,$B$5:$B$1200,$K$316,$C$5:$C$1200,$L316)=0,"NO APLICA",ROUND(SUMIFS($F$5:$F$1200,$B$5:$B$1200,$K$316,$C$5:$C$1200,$L316),3))</f>
        <v>NO APLICA</v>
      </c>
      <c r="N316" s="640"/>
    </row>
    <row r="317" spans="2:14">
      <c r="B317" s="224"/>
      <c r="C317" s="224"/>
      <c r="D317" s="269"/>
      <c r="E317" s="225"/>
      <c r="F317" s="271" t="str">
        <f>IF(OR(D317="",E317=""),"",ROUND(D317/LOOKUP(E317,SMMLV!$A$2:$A$36,SMMLV!$D$2:$D$103),3))</f>
        <v/>
      </c>
      <c r="K317" s="639"/>
      <c r="L317" s="266">
        <v>2</v>
      </c>
      <c r="M317" s="640" t="str">
        <f t="shared" si="31"/>
        <v>NO APLICA</v>
      </c>
      <c r="N317" s="640"/>
    </row>
    <row r="318" spans="2:14">
      <c r="B318" s="224"/>
      <c r="C318" s="224"/>
      <c r="D318" s="269"/>
      <c r="E318" s="225"/>
      <c r="F318" s="271" t="str">
        <f>IF(OR(D318="",E318=""),"",ROUND(D318/LOOKUP(E318,SMMLV!$A$2:$A$36,SMMLV!$D$2:$D$103),3))</f>
        <v/>
      </c>
      <c r="K318" s="639"/>
      <c r="L318" s="266">
        <v>3</v>
      </c>
      <c r="M318" s="640" t="str">
        <f t="shared" si="31"/>
        <v>NO APLICA</v>
      </c>
      <c r="N318" s="640"/>
    </row>
    <row r="319" spans="2:14">
      <c r="B319" s="224"/>
      <c r="C319" s="224"/>
      <c r="D319" s="269"/>
      <c r="E319" s="225"/>
      <c r="F319" s="271" t="str">
        <f>IF(OR(D319="",E319=""),"",ROUND(D319/LOOKUP(E319,SMMLV!$A$2:$A$36,SMMLV!$D$2:$D$103),3))</f>
        <v/>
      </c>
      <c r="K319" s="639"/>
      <c r="L319" s="266">
        <v>4</v>
      </c>
      <c r="M319" s="640" t="str">
        <f t="shared" si="31"/>
        <v>NO APLICA</v>
      </c>
      <c r="N319" s="640"/>
    </row>
    <row r="320" spans="2:14">
      <c r="B320" s="224"/>
      <c r="C320" s="224"/>
      <c r="D320" s="269"/>
      <c r="E320" s="225"/>
      <c r="F320" s="271" t="str">
        <f>IF(OR(D320="",E320=""),"",ROUND(D320/LOOKUP(E320,SMMLV!$A$2:$A$36,SMMLV!$D$2:$D$103),3))</f>
        <v/>
      </c>
      <c r="K320" s="639"/>
      <c r="L320" s="266">
        <v>5</v>
      </c>
      <c r="M320" s="640" t="str">
        <f t="shared" si="31"/>
        <v>NO APLICA</v>
      </c>
      <c r="N320" s="640"/>
    </row>
    <row r="321" spans="2:14">
      <c r="B321" s="224"/>
      <c r="C321" s="224"/>
      <c r="D321" s="269"/>
      <c r="E321" s="225"/>
      <c r="F321" s="271" t="str">
        <f>IF(OR(D321="",E321=""),"",ROUND(D321/LOOKUP(E321,SMMLV!$A$2:$A$36,SMMLV!$D$2:$D$103),3))</f>
        <v/>
      </c>
      <c r="K321" s="639"/>
      <c r="L321" s="266">
        <v>6</v>
      </c>
      <c r="M321" s="640" t="str">
        <f t="shared" si="31"/>
        <v>NO APLICA</v>
      </c>
      <c r="N321" s="640"/>
    </row>
    <row r="322" spans="2:14">
      <c r="B322" s="224"/>
      <c r="C322" s="224"/>
      <c r="D322" s="269"/>
      <c r="E322" s="225"/>
      <c r="F322" s="271" t="str">
        <f>IF(OR(D322="",E322=""),"",ROUND(D322/LOOKUP(E322,SMMLV!$A$2:$A$36,SMMLV!$D$2:$D$103),3))</f>
        <v/>
      </c>
      <c r="K322" s="639"/>
      <c r="L322" s="266">
        <v>7</v>
      </c>
      <c r="M322" s="640" t="str">
        <f t="shared" si="31"/>
        <v>NO APLICA</v>
      </c>
      <c r="N322" s="640"/>
    </row>
    <row r="323" spans="2:14">
      <c r="B323" s="224"/>
      <c r="C323" s="224"/>
      <c r="D323" s="269"/>
      <c r="E323" s="225"/>
      <c r="F323" s="271" t="str">
        <f>IF(OR(D323="",E323=""),"",ROUND(D323/LOOKUP(E323,SMMLV!$A$2:$A$36,SMMLV!$D$2:$D$103),3))</f>
        <v/>
      </c>
      <c r="K323" s="639"/>
      <c r="L323" s="266">
        <v>8</v>
      </c>
      <c r="M323" s="640" t="str">
        <f t="shared" si="31"/>
        <v>NO APLICA</v>
      </c>
      <c r="N323" s="640"/>
    </row>
    <row r="324" spans="2:14">
      <c r="B324" s="224"/>
      <c r="C324" s="224"/>
      <c r="D324" s="269"/>
      <c r="E324" s="225"/>
      <c r="F324" s="271" t="str">
        <f>IF(OR(D324="",E324=""),"",ROUND(D324/LOOKUP(E324,SMMLV!$A$2:$A$36,SMMLV!$D$2:$D$103),3))</f>
        <v/>
      </c>
      <c r="K324" s="639"/>
      <c r="L324" s="266">
        <v>9</v>
      </c>
      <c r="M324" s="640" t="str">
        <f t="shared" si="31"/>
        <v>NO APLICA</v>
      </c>
      <c r="N324" s="640"/>
    </row>
    <row r="325" spans="2:14">
      <c r="B325" s="224"/>
      <c r="C325" s="224"/>
      <c r="D325" s="269"/>
      <c r="E325" s="225"/>
      <c r="F325" s="271" t="str">
        <f>IF(OR(D325="",E325=""),"",ROUND(D325/LOOKUP(E325,SMMLV!$A$2:$A$36,SMMLV!$D$2:$D$103),3))</f>
        <v/>
      </c>
      <c r="K325" s="639"/>
      <c r="L325" s="266">
        <v>10</v>
      </c>
      <c r="M325" s="640" t="str">
        <f t="shared" si="31"/>
        <v>NO APLICA</v>
      </c>
      <c r="N325" s="640"/>
    </row>
    <row r="326" spans="2:14">
      <c r="B326" s="224"/>
      <c r="C326" s="224"/>
      <c r="D326" s="269"/>
      <c r="E326" s="225"/>
      <c r="F326" s="271" t="str">
        <f>IF(OR(D326="",E326=""),"",ROUND(D326/LOOKUP(E326,SMMLV!$A$2:$A$36,SMMLV!$D$2:$D$103),3))</f>
        <v/>
      </c>
      <c r="K326" s="639">
        <v>33</v>
      </c>
      <c r="L326" s="266">
        <v>1</v>
      </c>
      <c r="M326" s="640" t="str">
        <f t="shared" ref="M326:M335" si="32">IF(SUMIFS($F$5:$F$1200,$B$5:$B$1200,$K$326,$C$5:$C$1200,$L326)=0,"NO APLICA",ROUND(SUMIFS($F$5:$F$1200,$B$5:$B$1200,$K$326,$C$5:$C$1200,$L326),3))</f>
        <v>NO APLICA</v>
      </c>
      <c r="N326" s="640"/>
    </row>
    <row r="327" spans="2:14">
      <c r="B327" s="224"/>
      <c r="C327" s="224"/>
      <c r="D327" s="269"/>
      <c r="E327" s="225"/>
      <c r="F327" s="271" t="str">
        <f>IF(OR(D327="",E327=""),"",ROUND(D327/LOOKUP(E327,SMMLV!$A$2:$A$36,SMMLV!$D$2:$D$103),3))</f>
        <v/>
      </c>
      <c r="K327" s="639"/>
      <c r="L327" s="266">
        <v>2</v>
      </c>
      <c r="M327" s="640" t="str">
        <f t="shared" si="32"/>
        <v>NO APLICA</v>
      </c>
      <c r="N327" s="640"/>
    </row>
    <row r="328" spans="2:14">
      <c r="B328" s="224"/>
      <c r="C328" s="224"/>
      <c r="D328" s="269"/>
      <c r="E328" s="225"/>
      <c r="F328" s="271" t="str">
        <f>IF(OR(D328="",E328=""),"",ROUND(D328/LOOKUP(E328,SMMLV!$A$2:$A$36,SMMLV!$D$2:$D$103),3))</f>
        <v/>
      </c>
      <c r="K328" s="639"/>
      <c r="L328" s="266">
        <v>3</v>
      </c>
      <c r="M328" s="640" t="str">
        <f t="shared" si="32"/>
        <v>NO APLICA</v>
      </c>
      <c r="N328" s="640"/>
    </row>
    <row r="329" spans="2:14">
      <c r="B329" s="224"/>
      <c r="C329" s="224"/>
      <c r="D329" s="269"/>
      <c r="E329" s="225"/>
      <c r="F329" s="271" t="str">
        <f>IF(OR(D329="",E329=""),"",ROUND(D329/LOOKUP(E329,SMMLV!$A$2:$A$36,SMMLV!$D$2:$D$103),3))</f>
        <v/>
      </c>
      <c r="K329" s="639"/>
      <c r="L329" s="266">
        <v>4</v>
      </c>
      <c r="M329" s="640" t="str">
        <f t="shared" si="32"/>
        <v>NO APLICA</v>
      </c>
      <c r="N329" s="640"/>
    </row>
    <row r="330" spans="2:14">
      <c r="B330" s="224"/>
      <c r="C330" s="224"/>
      <c r="D330" s="269"/>
      <c r="E330" s="225"/>
      <c r="F330" s="271" t="str">
        <f>IF(OR(D330="",E330=""),"",ROUND(D330/LOOKUP(E330,SMMLV!$A$2:$A$36,SMMLV!$D$2:$D$103),3))</f>
        <v/>
      </c>
      <c r="K330" s="639"/>
      <c r="L330" s="266">
        <v>5</v>
      </c>
      <c r="M330" s="640" t="str">
        <f t="shared" si="32"/>
        <v>NO APLICA</v>
      </c>
      <c r="N330" s="640"/>
    </row>
    <row r="331" spans="2:14">
      <c r="B331" s="224"/>
      <c r="C331" s="224"/>
      <c r="D331" s="269"/>
      <c r="E331" s="225"/>
      <c r="F331" s="271" t="str">
        <f>IF(OR(D331="",E331=""),"",ROUND(D331/LOOKUP(E331,SMMLV!$A$2:$A$36,SMMLV!$D$2:$D$103),3))</f>
        <v/>
      </c>
      <c r="K331" s="639"/>
      <c r="L331" s="266">
        <v>6</v>
      </c>
      <c r="M331" s="640" t="str">
        <f t="shared" si="32"/>
        <v>NO APLICA</v>
      </c>
      <c r="N331" s="640"/>
    </row>
    <row r="332" spans="2:14">
      <c r="B332" s="224"/>
      <c r="C332" s="224"/>
      <c r="D332" s="269"/>
      <c r="E332" s="225"/>
      <c r="F332" s="271" t="str">
        <f>IF(OR(D332="",E332=""),"",ROUND(D332/LOOKUP(E332,SMMLV!$A$2:$A$36,SMMLV!$D$2:$D$103),3))</f>
        <v/>
      </c>
      <c r="K332" s="639"/>
      <c r="L332" s="266">
        <v>7</v>
      </c>
      <c r="M332" s="640" t="str">
        <f t="shared" si="32"/>
        <v>NO APLICA</v>
      </c>
      <c r="N332" s="640"/>
    </row>
    <row r="333" spans="2:14">
      <c r="B333" s="224"/>
      <c r="C333" s="224"/>
      <c r="D333" s="269"/>
      <c r="E333" s="225"/>
      <c r="F333" s="271" t="str">
        <f>IF(OR(D333="",E333=""),"",ROUND(D333/LOOKUP(E333,SMMLV!$A$2:$A$36,SMMLV!$D$2:$D$103),3))</f>
        <v/>
      </c>
      <c r="K333" s="639"/>
      <c r="L333" s="266">
        <v>8</v>
      </c>
      <c r="M333" s="640" t="str">
        <f t="shared" si="32"/>
        <v>NO APLICA</v>
      </c>
      <c r="N333" s="640"/>
    </row>
    <row r="334" spans="2:14">
      <c r="B334" s="224"/>
      <c r="C334" s="224"/>
      <c r="D334" s="269"/>
      <c r="E334" s="225"/>
      <c r="F334" s="271" t="str">
        <f>IF(OR(D334="",E334=""),"",ROUND(D334/LOOKUP(E334,SMMLV!$A$2:$A$36,SMMLV!$D$2:$D$103),3))</f>
        <v/>
      </c>
      <c r="K334" s="639"/>
      <c r="L334" s="266">
        <v>9</v>
      </c>
      <c r="M334" s="640" t="str">
        <f t="shared" si="32"/>
        <v>NO APLICA</v>
      </c>
      <c r="N334" s="640"/>
    </row>
    <row r="335" spans="2:14">
      <c r="B335" s="224"/>
      <c r="C335" s="224"/>
      <c r="D335" s="269"/>
      <c r="E335" s="225"/>
      <c r="F335" s="271" t="str">
        <f>IF(OR(D335="",E335=""),"",ROUND(D335/LOOKUP(E335,SMMLV!$A$2:$A$36,SMMLV!$D$2:$D$103),3))</f>
        <v/>
      </c>
      <c r="K335" s="639"/>
      <c r="L335" s="266">
        <v>10</v>
      </c>
      <c r="M335" s="640" t="str">
        <f t="shared" si="32"/>
        <v>NO APLICA</v>
      </c>
      <c r="N335" s="640"/>
    </row>
    <row r="336" spans="2:14">
      <c r="B336" s="224"/>
      <c r="C336" s="224"/>
      <c r="D336" s="269"/>
      <c r="E336" s="225"/>
      <c r="F336" s="271" t="str">
        <f>IF(OR(D336="",E336=""),"",ROUND(D336/LOOKUP(E336,SMMLV!$A$2:$A$36,SMMLV!$D$2:$D$103),3))</f>
        <v/>
      </c>
      <c r="K336" s="639">
        <v>34</v>
      </c>
      <c r="L336" s="266">
        <v>1</v>
      </c>
      <c r="M336" s="640" t="str">
        <f t="shared" ref="M336:M345" si="33">IF(SUMIFS($F$5:$F$1200,$B$5:$B$1200,$K$336,$C$5:$C$1200,$L336)=0,"NO APLICA",ROUND(SUMIFS($F$5:$F$1200,$B$5:$B$1200,$K$336,$C$5:$C$1200,$L336),3))</f>
        <v>NO APLICA</v>
      </c>
      <c r="N336" s="640"/>
    </row>
    <row r="337" spans="2:14">
      <c r="B337" s="224"/>
      <c r="C337" s="224"/>
      <c r="D337" s="269"/>
      <c r="E337" s="225"/>
      <c r="F337" s="271" t="str">
        <f>IF(OR(D337="",E337=""),"",ROUND(D337/LOOKUP(E337,SMMLV!$A$2:$A$36,SMMLV!$D$2:$D$103),3))</f>
        <v/>
      </c>
      <c r="K337" s="639"/>
      <c r="L337" s="266">
        <v>2</v>
      </c>
      <c r="M337" s="640" t="str">
        <f t="shared" si="33"/>
        <v>NO APLICA</v>
      </c>
      <c r="N337" s="640"/>
    </row>
    <row r="338" spans="2:14">
      <c r="B338" s="224"/>
      <c r="C338" s="224"/>
      <c r="D338" s="269"/>
      <c r="E338" s="225"/>
      <c r="F338" s="271" t="str">
        <f>IF(OR(D338="",E338=""),"",ROUND(D338/LOOKUP(E338,SMMLV!$A$2:$A$36,SMMLV!$D$2:$D$103),3))</f>
        <v/>
      </c>
      <c r="K338" s="639"/>
      <c r="L338" s="266">
        <v>3</v>
      </c>
      <c r="M338" s="640" t="str">
        <f t="shared" si="33"/>
        <v>NO APLICA</v>
      </c>
      <c r="N338" s="640"/>
    </row>
    <row r="339" spans="2:14">
      <c r="B339" s="224"/>
      <c r="C339" s="224"/>
      <c r="D339" s="269"/>
      <c r="E339" s="225"/>
      <c r="F339" s="271" t="str">
        <f>IF(OR(D339="",E339=""),"",ROUND(D339/LOOKUP(E339,SMMLV!$A$2:$A$36,SMMLV!$D$2:$D$103),3))</f>
        <v/>
      </c>
      <c r="K339" s="639"/>
      <c r="L339" s="266">
        <v>4</v>
      </c>
      <c r="M339" s="640" t="str">
        <f t="shared" si="33"/>
        <v>NO APLICA</v>
      </c>
      <c r="N339" s="640"/>
    </row>
    <row r="340" spans="2:14">
      <c r="B340" s="224"/>
      <c r="C340" s="224"/>
      <c r="D340" s="269"/>
      <c r="E340" s="225"/>
      <c r="F340" s="271" t="str">
        <f>IF(OR(D340="",E340=""),"",ROUND(D340/LOOKUP(E340,SMMLV!$A$2:$A$36,SMMLV!$D$2:$D$103),3))</f>
        <v/>
      </c>
      <c r="K340" s="639"/>
      <c r="L340" s="266">
        <v>5</v>
      </c>
      <c r="M340" s="640" t="str">
        <f t="shared" si="33"/>
        <v>NO APLICA</v>
      </c>
      <c r="N340" s="640"/>
    </row>
    <row r="341" spans="2:14">
      <c r="B341" s="224"/>
      <c r="C341" s="224"/>
      <c r="D341" s="269"/>
      <c r="E341" s="225"/>
      <c r="F341" s="271" t="str">
        <f>IF(OR(D341="",E341=""),"",ROUND(D341/LOOKUP(E341,SMMLV!$A$2:$A$36,SMMLV!$D$2:$D$103),3))</f>
        <v/>
      </c>
      <c r="K341" s="639"/>
      <c r="L341" s="266">
        <v>6</v>
      </c>
      <c r="M341" s="640" t="str">
        <f t="shared" si="33"/>
        <v>NO APLICA</v>
      </c>
      <c r="N341" s="640"/>
    </row>
    <row r="342" spans="2:14">
      <c r="B342" s="224"/>
      <c r="C342" s="224"/>
      <c r="D342" s="269"/>
      <c r="E342" s="225"/>
      <c r="F342" s="271" t="str">
        <f>IF(OR(D342="",E342=""),"",ROUND(D342/LOOKUP(E342,SMMLV!$A$2:$A$36,SMMLV!$D$2:$D$103),3))</f>
        <v/>
      </c>
      <c r="K342" s="639"/>
      <c r="L342" s="266">
        <v>7</v>
      </c>
      <c r="M342" s="640" t="str">
        <f t="shared" si="33"/>
        <v>NO APLICA</v>
      </c>
      <c r="N342" s="640"/>
    </row>
    <row r="343" spans="2:14">
      <c r="B343" s="224"/>
      <c r="C343" s="224"/>
      <c r="D343" s="269"/>
      <c r="E343" s="225"/>
      <c r="F343" s="271" t="str">
        <f>IF(OR(D343="",E343=""),"",ROUND(D343/LOOKUP(E343,SMMLV!$A$2:$A$36,SMMLV!$D$2:$D$103),3))</f>
        <v/>
      </c>
      <c r="K343" s="639"/>
      <c r="L343" s="266">
        <v>8</v>
      </c>
      <c r="M343" s="640" t="str">
        <f t="shared" si="33"/>
        <v>NO APLICA</v>
      </c>
      <c r="N343" s="640"/>
    </row>
    <row r="344" spans="2:14">
      <c r="B344" s="224"/>
      <c r="C344" s="224"/>
      <c r="D344" s="269"/>
      <c r="E344" s="225"/>
      <c r="F344" s="271" t="str">
        <f>IF(OR(D344="",E344=""),"",ROUND(D344/LOOKUP(E344,SMMLV!$A$2:$A$36,SMMLV!$D$2:$D$103),3))</f>
        <v/>
      </c>
      <c r="K344" s="639"/>
      <c r="L344" s="266">
        <v>9</v>
      </c>
      <c r="M344" s="640" t="str">
        <f t="shared" si="33"/>
        <v>NO APLICA</v>
      </c>
      <c r="N344" s="640"/>
    </row>
    <row r="345" spans="2:14">
      <c r="B345" s="224"/>
      <c r="C345" s="224"/>
      <c r="D345" s="269"/>
      <c r="E345" s="225"/>
      <c r="F345" s="271" t="str">
        <f>IF(OR(D345="",E345=""),"",ROUND(D345/LOOKUP(E345,SMMLV!$A$2:$A$36,SMMLV!$D$2:$D$103),3))</f>
        <v/>
      </c>
      <c r="K345" s="639"/>
      <c r="L345" s="266">
        <v>10</v>
      </c>
      <c r="M345" s="640" t="str">
        <f t="shared" si="33"/>
        <v>NO APLICA</v>
      </c>
      <c r="N345" s="640"/>
    </row>
    <row r="346" spans="2:14">
      <c r="B346" s="224"/>
      <c r="C346" s="224"/>
      <c r="D346" s="269"/>
      <c r="E346" s="225"/>
      <c r="F346" s="271" t="str">
        <f>IF(OR(D346="",E346=""),"",ROUND(D346/LOOKUP(E346,SMMLV!$A$2:$A$36,SMMLV!$D$2:$D$103),3))</f>
        <v/>
      </c>
      <c r="K346" s="639">
        <v>35</v>
      </c>
      <c r="L346" s="266">
        <v>1</v>
      </c>
      <c r="M346" s="640" t="str">
        <f t="shared" ref="M346:M355" si="34">IF(SUMIFS($F$5:$F$1200,$B$5:$B$1200,$K$346,$C$5:$C$1200,$L346)=0,"NO APLICA",ROUND(SUMIFS($F$5:$F$1200,$B$5:$B$1200,$K$346,$C$5:$C$1200,$L346),3))</f>
        <v>NO APLICA</v>
      </c>
      <c r="N346" s="640"/>
    </row>
    <row r="347" spans="2:14">
      <c r="B347" s="224"/>
      <c r="C347" s="224"/>
      <c r="D347" s="269"/>
      <c r="E347" s="225"/>
      <c r="F347" s="271" t="str">
        <f>IF(OR(D347="",E347=""),"",ROUND(D347/LOOKUP(E347,SMMLV!$A$2:$A$36,SMMLV!$D$2:$D$103),3))</f>
        <v/>
      </c>
      <c r="K347" s="639"/>
      <c r="L347" s="266">
        <v>2</v>
      </c>
      <c r="M347" s="640" t="str">
        <f t="shared" si="34"/>
        <v>NO APLICA</v>
      </c>
      <c r="N347" s="640"/>
    </row>
    <row r="348" spans="2:14">
      <c r="B348" s="224"/>
      <c r="C348" s="224"/>
      <c r="D348" s="269"/>
      <c r="E348" s="225"/>
      <c r="F348" s="271" t="str">
        <f>IF(OR(D348="",E348=""),"",ROUND(D348/LOOKUP(E348,SMMLV!$A$2:$A$36,SMMLV!$D$2:$D$103),3))</f>
        <v/>
      </c>
      <c r="K348" s="639"/>
      <c r="L348" s="266">
        <v>3</v>
      </c>
      <c r="M348" s="640" t="str">
        <f t="shared" si="34"/>
        <v>NO APLICA</v>
      </c>
      <c r="N348" s="640"/>
    </row>
    <row r="349" spans="2:14">
      <c r="B349" s="224"/>
      <c r="C349" s="224"/>
      <c r="D349" s="269"/>
      <c r="E349" s="225"/>
      <c r="F349" s="271" t="str">
        <f>IF(OR(D349="",E349=""),"",ROUND(D349/LOOKUP(E349,SMMLV!$A$2:$A$36,SMMLV!$D$2:$D$103),3))</f>
        <v/>
      </c>
      <c r="K349" s="639"/>
      <c r="L349" s="266">
        <v>4</v>
      </c>
      <c r="M349" s="640" t="str">
        <f t="shared" si="34"/>
        <v>NO APLICA</v>
      </c>
      <c r="N349" s="640"/>
    </row>
    <row r="350" spans="2:14">
      <c r="B350" s="224"/>
      <c r="C350" s="224"/>
      <c r="D350" s="269"/>
      <c r="E350" s="225"/>
      <c r="F350" s="271" t="str">
        <f>IF(OR(D350="",E350=""),"",ROUND(D350/LOOKUP(E350,SMMLV!$A$2:$A$36,SMMLV!$D$2:$D$103),3))</f>
        <v/>
      </c>
      <c r="K350" s="639"/>
      <c r="L350" s="266">
        <v>5</v>
      </c>
      <c r="M350" s="640" t="str">
        <f t="shared" si="34"/>
        <v>NO APLICA</v>
      </c>
      <c r="N350" s="640"/>
    </row>
    <row r="351" spans="2:14">
      <c r="B351" s="224"/>
      <c r="C351" s="224"/>
      <c r="D351" s="269"/>
      <c r="E351" s="225"/>
      <c r="F351" s="271" t="str">
        <f>IF(OR(D351="",E351=""),"",ROUND(D351/LOOKUP(E351,SMMLV!$A$2:$A$36,SMMLV!$D$2:$D$103),3))</f>
        <v/>
      </c>
      <c r="K351" s="639"/>
      <c r="L351" s="266">
        <v>6</v>
      </c>
      <c r="M351" s="640" t="str">
        <f t="shared" si="34"/>
        <v>NO APLICA</v>
      </c>
      <c r="N351" s="640"/>
    </row>
    <row r="352" spans="2:14">
      <c r="B352" s="224"/>
      <c r="C352" s="224"/>
      <c r="D352" s="269"/>
      <c r="E352" s="225"/>
      <c r="F352" s="271" t="str">
        <f>IF(OR(D352="",E352=""),"",ROUND(D352/LOOKUP(E352,SMMLV!$A$2:$A$36,SMMLV!$D$2:$D$103),3))</f>
        <v/>
      </c>
      <c r="K352" s="639"/>
      <c r="L352" s="266">
        <v>7</v>
      </c>
      <c r="M352" s="640" t="str">
        <f t="shared" si="34"/>
        <v>NO APLICA</v>
      </c>
      <c r="N352" s="640"/>
    </row>
    <row r="353" spans="2:14">
      <c r="B353" s="224"/>
      <c r="C353" s="224"/>
      <c r="D353" s="269"/>
      <c r="E353" s="225"/>
      <c r="F353" s="271" t="str">
        <f>IF(OR(D353="",E353=""),"",ROUND(D353/LOOKUP(E353,SMMLV!$A$2:$A$36,SMMLV!$D$2:$D$103),3))</f>
        <v/>
      </c>
      <c r="K353" s="639"/>
      <c r="L353" s="266">
        <v>8</v>
      </c>
      <c r="M353" s="640" t="str">
        <f t="shared" si="34"/>
        <v>NO APLICA</v>
      </c>
      <c r="N353" s="640"/>
    </row>
    <row r="354" spans="2:14">
      <c r="B354" s="224"/>
      <c r="C354" s="224"/>
      <c r="D354" s="269"/>
      <c r="E354" s="225"/>
      <c r="F354" s="271" t="str">
        <f>IF(OR(D354="",E354=""),"",ROUND(D354/LOOKUP(E354,SMMLV!$A$2:$A$36,SMMLV!$D$2:$D$103),3))</f>
        <v/>
      </c>
      <c r="K354" s="639"/>
      <c r="L354" s="266">
        <v>9</v>
      </c>
      <c r="M354" s="640" t="str">
        <f t="shared" si="34"/>
        <v>NO APLICA</v>
      </c>
      <c r="N354" s="640"/>
    </row>
    <row r="355" spans="2:14">
      <c r="B355" s="224"/>
      <c r="C355" s="224"/>
      <c r="D355" s="269"/>
      <c r="E355" s="225"/>
      <c r="F355" s="271" t="str">
        <f>IF(OR(D355="",E355=""),"",ROUND(D355/LOOKUP(E355,SMMLV!$A$2:$A$36,SMMLV!$D$2:$D$103),3))</f>
        <v/>
      </c>
      <c r="K355" s="639"/>
      <c r="L355" s="266">
        <v>10</v>
      </c>
      <c r="M355" s="640" t="str">
        <f t="shared" si="34"/>
        <v>NO APLICA</v>
      </c>
      <c r="N355" s="640"/>
    </row>
    <row r="356" spans="2:14">
      <c r="B356" s="224"/>
      <c r="C356" s="224"/>
      <c r="D356" s="269"/>
      <c r="E356" s="225"/>
      <c r="F356" s="271" t="str">
        <f>IF(OR(D356="",E356=""),"",ROUND(D356/LOOKUP(E356,SMMLV!$A$2:$A$36,SMMLV!$D$2:$D$103),3))</f>
        <v/>
      </c>
      <c r="K356" s="639">
        <v>36</v>
      </c>
      <c r="L356" s="266">
        <v>1</v>
      </c>
      <c r="M356" s="640" t="str">
        <f t="shared" ref="M356:M365" si="35">IF(SUMIFS($F$5:$F$1200,$B$5:$B$1200,$K$356,$C$5:$C$1200,$L356)=0,"NO APLICA",ROUND(SUMIFS($F$5:$F$1200,$B$5:$B$1200,$K$356,$C$5:$C$1200,$L356),3))</f>
        <v>NO APLICA</v>
      </c>
      <c r="N356" s="640"/>
    </row>
    <row r="357" spans="2:14">
      <c r="B357" s="224"/>
      <c r="C357" s="224"/>
      <c r="D357" s="269"/>
      <c r="E357" s="225"/>
      <c r="F357" s="271" t="str">
        <f>IF(OR(D357="",E357=""),"",ROUND(D357/LOOKUP(E357,SMMLV!$A$2:$A$36,SMMLV!$D$2:$D$103),3))</f>
        <v/>
      </c>
      <c r="K357" s="639"/>
      <c r="L357" s="266">
        <v>2</v>
      </c>
      <c r="M357" s="640" t="str">
        <f t="shared" si="35"/>
        <v>NO APLICA</v>
      </c>
      <c r="N357" s="640"/>
    </row>
    <row r="358" spans="2:14">
      <c r="B358" s="224"/>
      <c r="C358" s="224"/>
      <c r="D358" s="269"/>
      <c r="E358" s="225"/>
      <c r="F358" s="271" t="str">
        <f>IF(OR(D358="",E358=""),"",ROUND(D358/LOOKUP(E358,SMMLV!$A$2:$A$36,SMMLV!$D$2:$D$103),3))</f>
        <v/>
      </c>
      <c r="K358" s="639"/>
      <c r="L358" s="266">
        <v>3</v>
      </c>
      <c r="M358" s="640" t="str">
        <f t="shared" si="35"/>
        <v>NO APLICA</v>
      </c>
      <c r="N358" s="640"/>
    </row>
    <row r="359" spans="2:14">
      <c r="B359" s="224"/>
      <c r="C359" s="224"/>
      <c r="D359" s="269"/>
      <c r="E359" s="225"/>
      <c r="F359" s="271" t="str">
        <f>IF(OR(D359="",E359=""),"",ROUND(D359/LOOKUP(E359,SMMLV!$A$2:$A$36,SMMLV!$D$2:$D$103),3))</f>
        <v/>
      </c>
      <c r="K359" s="639"/>
      <c r="L359" s="266">
        <v>4</v>
      </c>
      <c r="M359" s="640" t="str">
        <f t="shared" si="35"/>
        <v>NO APLICA</v>
      </c>
      <c r="N359" s="640"/>
    </row>
    <row r="360" spans="2:14">
      <c r="B360" s="224"/>
      <c r="C360" s="224"/>
      <c r="D360" s="269"/>
      <c r="E360" s="225"/>
      <c r="F360" s="271" t="str">
        <f>IF(OR(D360="",E360=""),"",ROUND(D360/LOOKUP(E360,SMMLV!$A$2:$A$36,SMMLV!$D$2:$D$103),3))</f>
        <v/>
      </c>
      <c r="K360" s="639"/>
      <c r="L360" s="266">
        <v>5</v>
      </c>
      <c r="M360" s="640" t="str">
        <f t="shared" si="35"/>
        <v>NO APLICA</v>
      </c>
      <c r="N360" s="640"/>
    </row>
    <row r="361" spans="2:14">
      <c r="B361" s="224"/>
      <c r="C361" s="224"/>
      <c r="D361" s="269"/>
      <c r="E361" s="225"/>
      <c r="F361" s="271" t="str">
        <f>IF(OR(D361="",E361=""),"",ROUND(D361/LOOKUP(E361,SMMLV!$A$2:$A$36,SMMLV!$D$2:$D$103),3))</f>
        <v/>
      </c>
      <c r="K361" s="639"/>
      <c r="L361" s="266">
        <v>6</v>
      </c>
      <c r="M361" s="640" t="str">
        <f t="shared" si="35"/>
        <v>NO APLICA</v>
      </c>
      <c r="N361" s="640"/>
    </row>
    <row r="362" spans="2:14">
      <c r="B362" s="224"/>
      <c r="C362" s="224"/>
      <c r="D362" s="269"/>
      <c r="E362" s="225"/>
      <c r="F362" s="271" t="str">
        <f>IF(OR(D362="",E362=""),"",ROUND(D362/LOOKUP(E362,SMMLV!$A$2:$A$36,SMMLV!$D$2:$D$103),3))</f>
        <v/>
      </c>
      <c r="K362" s="639"/>
      <c r="L362" s="266">
        <v>7</v>
      </c>
      <c r="M362" s="640" t="str">
        <f t="shared" si="35"/>
        <v>NO APLICA</v>
      </c>
      <c r="N362" s="640"/>
    </row>
    <row r="363" spans="2:14">
      <c r="B363" s="224"/>
      <c r="C363" s="224"/>
      <c r="D363" s="269"/>
      <c r="E363" s="225"/>
      <c r="F363" s="271" t="str">
        <f>IF(OR(D363="",E363=""),"",ROUND(D363/LOOKUP(E363,SMMLV!$A$2:$A$36,SMMLV!$D$2:$D$103),3))</f>
        <v/>
      </c>
      <c r="K363" s="639"/>
      <c r="L363" s="266">
        <v>8</v>
      </c>
      <c r="M363" s="640" t="str">
        <f t="shared" si="35"/>
        <v>NO APLICA</v>
      </c>
      <c r="N363" s="640"/>
    </row>
    <row r="364" spans="2:14">
      <c r="B364" s="224"/>
      <c r="C364" s="224"/>
      <c r="D364" s="269"/>
      <c r="E364" s="225"/>
      <c r="F364" s="271" t="str">
        <f>IF(OR(D364="",E364=""),"",ROUND(D364/LOOKUP(E364,SMMLV!$A$2:$A$36,SMMLV!$D$2:$D$103),3))</f>
        <v/>
      </c>
      <c r="K364" s="639"/>
      <c r="L364" s="266">
        <v>9</v>
      </c>
      <c r="M364" s="640" t="str">
        <f t="shared" si="35"/>
        <v>NO APLICA</v>
      </c>
      <c r="N364" s="640"/>
    </row>
    <row r="365" spans="2:14">
      <c r="B365" s="224"/>
      <c r="C365" s="224"/>
      <c r="D365" s="269"/>
      <c r="E365" s="225"/>
      <c r="F365" s="271" t="str">
        <f>IF(OR(D365="",E365=""),"",ROUND(D365/LOOKUP(E365,SMMLV!$A$2:$A$36,SMMLV!$D$2:$D$103),3))</f>
        <v/>
      </c>
      <c r="K365" s="639"/>
      <c r="L365" s="266">
        <v>10</v>
      </c>
      <c r="M365" s="640" t="str">
        <f t="shared" si="35"/>
        <v>NO APLICA</v>
      </c>
      <c r="N365" s="640"/>
    </row>
    <row r="366" spans="2:14">
      <c r="B366" s="224"/>
      <c r="C366" s="224"/>
      <c r="D366" s="269"/>
      <c r="E366" s="225"/>
      <c r="F366" s="271" t="str">
        <f>IF(OR(D366="",E366=""),"",ROUND(D366/LOOKUP(E366,SMMLV!$A$2:$A$36,SMMLV!$D$2:$D$103),3))</f>
        <v/>
      </c>
      <c r="K366" s="639">
        <v>37</v>
      </c>
      <c r="L366" s="266">
        <v>1</v>
      </c>
      <c r="M366" s="640" t="str">
        <f t="shared" ref="M366:M375" si="36">IF(SUMIFS($F$5:$F$1200,$B$5:$B$1200,$K$366,$C$5:$C$1200,$L366)=0,"NO APLICA",ROUND(SUMIFS($F$5:$F$1200,$B$5:$B$1200,$K$366,$C$5:$C$1200,$L366),3))</f>
        <v>NO APLICA</v>
      </c>
      <c r="N366" s="640"/>
    </row>
    <row r="367" spans="2:14">
      <c r="B367" s="224"/>
      <c r="C367" s="224"/>
      <c r="D367" s="269"/>
      <c r="E367" s="225"/>
      <c r="F367" s="271" t="str">
        <f>IF(OR(D367="",E367=""),"",ROUND(D367/LOOKUP(E367,SMMLV!$A$2:$A$36,SMMLV!$D$2:$D$103),3))</f>
        <v/>
      </c>
      <c r="K367" s="639"/>
      <c r="L367" s="266">
        <v>2</v>
      </c>
      <c r="M367" s="640" t="str">
        <f t="shared" si="36"/>
        <v>NO APLICA</v>
      </c>
      <c r="N367" s="640"/>
    </row>
    <row r="368" spans="2:14">
      <c r="B368" s="224"/>
      <c r="C368" s="224"/>
      <c r="D368" s="269"/>
      <c r="E368" s="225"/>
      <c r="F368" s="271" t="str">
        <f>IF(OR(D368="",E368=""),"",ROUND(D368/LOOKUP(E368,SMMLV!$A$2:$A$36,SMMLV!$D$2:$D$103),3))</f>
        <v/>
      </c>
      <c r="K368" s="639"/>
      <c r="L368" s="266">
        <v>3</v>
      </c>
      <c r="M368" s="640" t="str">
        <f t="shared" si="36"/>
        <v>NO APLICA</v>
      </c>
      <c r="N368" s="640"/>
    </row>
    <row r="369" spans="2:14">
      <c r="B369" s="224"/>
      <c r="C369" s="224"/>
      <c r="D369" s="269"/>
      <c r="E369" s="225"/>
      <c r="F369" s="271" t="str">
        <f>IF(OR(D369="",E369=""),"",ROUND(D369/LOOKUP(E369,SMMLV!$A$2:$A$36,SMMLV!$D$2:$D$103),3))</f>
        <v/>
      </c>
      <c r="K369" s="639"/>
      <c r="L369" s="266">
        <v>4</v>
      </c>
      <c r="M369" s="640" t="str">
        <f t="shared" si="36"/>
        <v>NO APLICA</v>
      </c>
      <c r="N369" s="640"/>
    </row>
    <row r="370" spans="2:14">
      <c r="B370" s="224"/>
      <c r="C370" s="224"/>
      <c r="D370" s="269"/>
      <c r="E370" s="225"/>
      <c r="F370" s="271" t="str">
        <f>IF(OR(D370="",E370=""),"",ROUND(D370/LOOKUP(E370,SMMLV!$A$2:$A$36,SMMLV!$D$2:$D$103),3))</f>
        <v/>
      </c>
      <c r="K370" s="639"/>
      <c r="L370" s="266">
        <v>5</v>
      </c>
      <c r="M370" s="640" t="str">
        <f t="shared" si="36"/>
        <v>NO APLICA</v>
      </c>
      <c r="N370" s="640"/>
    </row>
    <row r="371" spans="2:14">
      <c r="B371" s="224"/>
      <c r="C371" s="224"/>
      <c r="D371" s="269"/>
      <c r="E371" s="225"/>
      <c r="F371" s="271" t="str">
        <f>IF(OR(D371="",E371=""),"",ROUND(D371/LOOKUP(E371,SMMLV!$A$2:$A$36,SMMLV!$D$2:$D$103),3))</f>
        <v/>
      </c>
      <c r="K371" s="639"/>
      <c r="L371" s="266">
        <v>6</v>
      </c>
      <c r="M371" s="640" t="str">
        <f t="shared" si="36"/>
        <v>NO APLICA</v>
      </c>
      <c r="N371" s="640"/>
    </row>
    <row r="372" spans="2:14">
      <c r="B372" s="224"/>
      <c r="C372" s="224"/>
      <c r="D372" s="269"/>
      <c r="E372" s="225"/>
      <c r="F372" s="271" t="str">
        <f>IF(OR(D372="",E372=""),"",ROUND(D372/LOOKUP(E372,SMMLV!$A$2:$A$36,SMMLV!$D$2:$D$103),3))</f>
        <v/>
      </c>
      <c r="K372" s="639"/>
      <c r="L372" s="266">
        <v>7</v>
      </c>
      <c r="M372" s="640" t="str">
        <f t="shared" si="36"/>
        <v>NO APLICA</v>
      </c>
      <c r="N372" s="640"/>
    </row>
    <row r="373" spans="2:14">
      <c r="B373" s="224"/>
      <c r="C373" s="224"/>
      <c r="D373" s="269"/>
      <c r="E373" s="225"/>
      <c r="F373" s="271" t="str">
        <f>IF(OR(D373="",E373=""),"",ROUND(D373/LOOKUP(E373,SMMLV!$A$2:$A$36,SMMLV!$D$2:$D$103),3))</f>
        <v/>
      </c>
      <c r="K373" s="639"/>
      <c r="L373" s="266">
        <v>8</v>
      </c>
      <c r="M373" s="640" t="str">
        <f t="shared" si="36"/>
        <v>NO APLICA</v>
      </c>
      <c r="N373" s="640"/>
    </row>
    <row r="374" spans="2:14">
      <c r="B374" s="224"/>
      <c r="C374" s="224"/>
      <c r="D374" s="269"/>
      <c r="E374" s="225"/>
      <c r="F374" s="271" t="str">
        <f>IF(OR(D374="",E374=""),"",ROUND(D374/LOOKUP(E374,SMMLV!$A$2:$A$36,SMMLV!$D$2:$D$103),3))</f>
        <v/>
      </c>
      <c r="K374" s="639"/>
      <c r="L374" s="266">
        <v>9</v>
      </c>
      <c r="M374" s="640" t="str">
        <f t="shared" si="36"/>
        <v>NO APLICA</v>
      </c>
      <c r="N374" s="640"/>
    </row>
    <row r="375" spans="2:14">
      <c r="B375" s="224"/>
      <c r="C375" s="224"/>
      <c r="D375" s="269"/>
      <c r="E375" s="225"/>
      <c r="F375" s="271" t="str">
        <f>IF(OR(D375="",E375=""),"",ROUND(D375/LOOKUP(E375,SMMLV!$A$2:$A$36,SMMLV!$D$2:$D$103),3))</f>
        <v/>
      </c>
      <c r="K375" s="639"/>
      <c r="L375" s="266">
        <v>10</v>
      </c>
      <c r="M375" s="640" t="str">
        <f t="shared" si="36"/>
        <v>NO APLICA</v>
      </c>
      <c r="N375" s="640"/>
    </row>
    <row r="376" spans="2:14">
      <c r="B376" s="224"/>
      <c r="C376" s="224"/>
      <c r="D376" s="269"/>
      <c r="E376" s="225"/>
      <c r="F376" s="271" t="str">
        <f>IF(OR(D376="",E376=""),"",ROUND(D376/LOOKUP(E376,SMMLV!$A$2:$A$36,SMMLV!$D$2:$D$103),3))</f>
        <v/>
      </c>
      <c r="K376" s="639">
        <v>38</v>
      </c>
      <c r="L376" s="266">
        <v>1</v>
      </c>
      <c r="M376" s="640" t="str">
        <f t="shared" ref="M376:M385" si="37">IF(SUMIFS($F$5:$F$1200,$B$5:$B$1200,$K$376,$C$5:$C$1200,$L376)=0,"NO APLICA",ROUND(SUMIFS($F$5:$F$1200,$B$5:$B$1200,$K$376,$C$5:$C$1200,$L376),3))</f>
        <v>NO APLICA</v>
      </c>
      <c r="N376" s="640"/>
    </row>
    <row r="377" spans="2:14">
      <c r="B377" s="224"/>
      <c r="C377" s="224"/>
      <c r="D377" s="269"/>
      <c r="E377" s="225"/>
      <c r="F377" s="271" t="str">
        <f>IF(OR(D377="",E377=""),"",ROUND(D377/LOOKUP(E377,SMMLV!$A$2:$A$36,SMMLV!$D$2:$D$103),3))</f>
        <v/>
      </c>
      <c r="K377" s="639"/>
      <c r="L377" s="266">
        <v>2</v>
      </c>
      <c r="M377" s="640" t="str">
        <f t="shared" si="37"/>
        <v>NO APLICA</v>
      </c>
      <c r="N377" s="640"/>
    </row>
    <row r="378" spans="2:14">
      <c r="B378" s="224"/>
      <c r="C378" s="224"/>
      <c r="D378" s="269"/>
      <c r="E378" s="225"/>
      <c r="F378" s="271" t="str">
        <f>IF(OR(D378="",E378=""),"",ROUND(D378/LOOKUP(E378,SMMLV!$A$2:$A$36,SMMLV!$D$2:$D$103),3))</f>
        <v/>
      </c>
      <c r="K378" s="639"/>
      <c r="L378" s="266">
        <v>3</v>
      </c>
      <c r="M378" s="640" t="str">
        <f t="shared" si="37"/>
        <v>NO APLICA</v>
      </c>
      <c r="N378" s="640"/>
    </row>
    <row r="379" spans="2:14">
      <c r="B379" s="224"/>
      <c r="C379" s="224"/>
      <c r="D379" s="269"/>
      <c r="E379" s="225"/>
      <c r="F379" s="271" t="str">
        <f>IF(OR(D379="",E379=""),"",ROUND(D379/LOOKUP(E379,SMMLV!$A$2:$A$36,SMMLV!$D$2:$D$103),3))</f>
        <v/>
      </c>
      <c r="K379" s="639"/>
      <c r="L379" s="266">
        <v>4</v>
      </c>
      <c r="M379" s="640" t="str">
        <f t="shared" si="37"/>
        <v>NO APLICA</v>
      </c>
      <c r="N379" s="640"/>
    </row>
    <row r="380" spans="2:14">
      <c r="B380" s="224"/>
      <c r="C380" s="224"/>
      <c r="D380" s="269"/>
      <c r="E380" s="225"/>
      <c r="F380" s="271" t="str">
        <f>IF(OR(D380="",E380=""),"",ROUND(D380/LOOKUP(E380,SMMLV!$A$2:$A$36,SMMLV!$D$2:$D$103),3))</f>
        <v/>
      </c>
      <c r="K380" s="639"/>
      <c r="L380" s="266">
        <v>5</v>
      </c>
      <c r="M380" s="640" t="str">
        <f t="shared" si="37"/>
        <v>NO APLICA</v>
      </c>
      <c r="N380" s="640"/>
    </row>
    <row r="381" spans="2:14">
      <c r="B381" s="224"/>
      <c r="C381" s="224"/>
      <c r="D381" s="269"/>
      <c r="E381" s="225"/>
      <c r="F381" s="271" t="str">
        <f>IF(OR(D381="",E381=""),"",ROUND(D381/LOOKUP(E381,SMMLV!$A$2:$A$36,SMMLV!$D$2:$D$103),3))</f>
        <v/>
      </c>
      <c r="K381" s="639"/>
      <c r="L381" s="266">
        <v>6</v>
      </c>
      <c r="M381" s="640" t="str">
        <f t="shared" si="37"/>
        <v>NO APLICA</v>
      </c>
      <c r="N381" s="640"/>
    </row>
    <row r="382" spans="2:14">
      <c r="B382" s="224"/>
      <c r="C382" s="224"/>
      <c r="D382" s="269"/>
      <c r="E382" s="225"/>
      <c r="F382" s="271" t="str">
        <f>IF(OR(D382="",E382=""),"",ROUND(D382/LOOKUP(E382,SMMLV!$A$2:$A$36,SMMLV!$D$2:$D$103),3))</f>
        <v/>
      </c>
      <c r="K382" s="639"/>
      <c r="L382" s="266">
        <v>7</v>
      </c>
      <c r="M382" s="640" t="str">
        <f t="shared" si="37"/>
        <v>NO APLICA</v>
      </c>
      <c r="N382" s="640"/>
    </row>
    <row r="383" spans="2:14">
      <c r="B383" s="224"/>
      <c r="C383" s="224"/>
      <c r="D383" s="269"/>
      <c r="E383" s="225"/>
      <c r="F383" s="271" t="str">
        <f>IF(OR(D383="",E383=""),"",ROUND(D383/LOOKUP(E383,SMMLV!$A$2:$A$36,SMMLV!$D$2:$D$103),3))</f>
        <v/>
      </c>
      <c r="K383" s="639"/>
      <c r="L383" s="266">
        <v>8</v>
      </c>
      <c r="M383" s="640" t="str">
        <f t="shared" si="37"/>
        <v>NO APLICA</v>
      </c>
      <c r="N383" s="640"/>
    </row>
    <row r="384" spans="2:14">
      <c r="B384" s="224"/>
      <c r="C384" s="224"/>
      <c r="D384" s="269"/>
      <c r="E384" s="225"/>
      <c r="F384" s="271" t="str">
        <f>IF(OR(D384="",E384=""),"",ROUND(D384/LOOKUP(E384,SMMLV!$A$2:$A$36,SMMLV!$D$2:$D$103),3))</f>
        <v/>
      </c>
      <c r="K384" s="639"/>
      <c r="L384" s="266">
        <v>9</v>
      </c>
      <c r="M384" s="640" t="str">
        <f t="shared" si="37"/>
        <v>NO APLICA</v>
      </c>
      <c r="N384" s="640"/>
    </row>
    <row r="385" spans="2:14">
      <c r="B385" s="224"/>
      <c r="C385" s="224"/>
      <c r="D385" s="269"/>
      <c r="E385" s="225"/>
      <c r="F385" s="271" t="str">
        <f>IF(OR(D385="",E385=""),"",ROUND(D385/LOOKUP(E385,SMMLV!$A$2:$A$36,SMMLV!$D$2:$D$103),3))</f>
        <v/>
      </c>
      <c r="K385" s="639"/>
      <c r="L385" s="266">
        <v>10</v>
      </c>
      <c r="M385" s="640" t="str">
        <f t="shared" si="37"/>
        <v>NO APLICA</v>
      </c>
      <c r="N385" s="640"/>
    </row>
    <row r="386" spans="2:14">
      <c r="B386" s="224"/>
      <c r="C386" s="224"/>
      <c r="D386" s="269"/>
      <c r="E386" s="225"/>
      <c r="F386" s="271" t="str">
        <f>IF(OR(D386="",E386=""),"",ROUND(D386/LOOKUP(E386,SMMLV!$A$2:$A$36,SMMLV!$D$2:$D$103),3))</f>
        <v/>
      </c>
      <c r="K386" s="639">
        <v>39</v>
      </c>
      <c r="L386" s="266">
        <v>1</v>
      </c>
      <c r="M386" s="640" t="str">
        <f>IF(SUMIFS($F$5:$F$1200,$B$5:$B$1200,$K$386,$C$5:$C$1200,$L386)=0,"NO APLICA",ROUND(SUMIFS($F$5:$F$1200,$B$5:$B$1200,$K$386,$C$5:$C$1200,$L386),3))</f>
        <v>NO APLICA</v>
      </c>
      <c r="N386" s="640"/>
    </row>
    <row r="387" spans="2:14">
      <c r="B387" s="224"/>
      <c r="C387" s="224"/>
      <c r="D387" s="269"/>
      <c r="E387" s="225"/>
      <c r="F387" s="271" t="str">
        <f>IF(OR(D387="",E387=""),"",ROUND(D387/LOOKUP(E387,SMMLV!$A$2:$A$36,SMMLV!$D$2:$D$103),3))</f>
        <v/>
      </c>
      <c r="K387" s="639"/>
      <c r="L387" s="266">
        <v>2</v>
      </c>
      <c r="M387" s="640" t="str">
        <f>IF(SUMIFS($F$5:$F$1200,$B$5:$B$1200,$K386,$C$5:$C$1200,$L387)=0,"NO APLICA",SUMIFS($F$5:$F$1200,$B$5:$B$1200,$K386,$C$5:$C$1200,$L387))</f>
        <v>NO APLICA</v>
      </c>
      <c r="N387" s="640"/>
    </row>
    <row r="388" spans="2:14">
      <c r="B388" s="224"/>
      <c r="C388" s="224"/>
      <c r="D388" s="269"/>
      <c r="E388" s="225"/>
      <c r="F388" s="271" t="str">
        <f>IF(OR(D388="",E388=""),"",ROUND(D388/LOOKUP(E388,SMMLV!$A$2:$A$36,SMMLV!$D$2:$D$103),3))</f>
        <v/>
      </c>
      <c r="K388" s="639"/>
      <c r="L388" s="266">
        <v>3</v>
      </c>
      <c r="M388" s="640" t="str">
        <f>IF(SUMIFS($F$5:$F$1200,$B$5:$B$1200,$K386,$C$5:$C$1200,$L388)=0,"NO APLICA",SUMIFS($F$5:$F$1200,$B$5:$B$1200,$K386,$C$5:$C$1200,$L388))</f>
        <v>NO APLICA</v>
      </c>
      <c r="N388" s="640"/>
    </row>
    <row r="389" spans="2:14">
      <c r="B389" s="224"/>
      <c r="C389" s="224"/>
      <c r="D389" s="269"/>
      <c r="E389" s="225"/>
      <c r="F389" s="271" t="str">
        <f>IF(OR(D389="",E389=""),"",ROUND(D389/LOOKUP(E389,SMMLV!$A$2:$A$36,SMMLV!$D$2:$D$103),3))</f>
        <v/>
      </c>
      <c r="K389" s="639"/>
      <c r="L389" s="266">
        <v>4</v>
      </c>
      <c r="M389" s="640" t="str">
        <f>IF(SUMIFS($F$5:$F$1200,$B$5:$B$1200,$K386,$C$5:$C$1200,$L389)=0,"NO APLICA",SUMIFS($F$5:$F$1200,$B$5:$B$1200,$K386,$C$5:$C$1200,$L389))</f>
        <v>NO APLICA</v>
      </c>
      <c r="N389" s="640"/>
    </row>
    <row r="390" spans="2:14">
      <c r="B390" s="224"/>
      <c r="C390" s="224"/>
      <c r="D390" s="269"/>
      <c r="E390" s="225"/>
      <c r="F390" s="271" t="str">
        <f>IF(OR(D390="",E390=""),"",ROUND(D390/LOOKUP(E390,SMMLV!$A$2:$A$36,SMMLV!$D$2:$D$103),3))</f>
        <v/>
      </c>
      <c r="K390" s="639"/>
      <c r="L390" s="266">
        <v>5</v>
      </c>
      <c r="M390" s="640" t="str">
        <f>IF(SUMIFS($F$5:$F$1200,$B$5:$B$1200,$K386,$C$5:$C$1200,$L390)=0,"NO APLICA",SUMIFS($F$5:$F$1200,$B$5:$B$1200,$K386,$C$5:$C$1200,$L390))</f>
        <v>NO APLICA</v>
      </c>
      <c r="N390" s="640"/>
    </row>
    <row r="391" spans="2:14">
      <c r="B391" s="224"/>
      <c r="C391" s="224"/>
      <c r="D391" s="269"/>
      <c r="E391" s="225"/>
      <c r="F391" s="271" t="str">
        <f>IF(OR(D391="",E391=""),"",ROUND(D391/LOOKUP(E391,SMMLV!$A$2:$A$36,SMMLV!$D$2:$D$103),3))</f>
        <v/>
      </c>
      <c r="K391" s="639"/>
      <c r="L391" s="266">
        <v>6</v>
      </c>
      <c r="M391" s="640" t="str">
        <f>IF(SUMIFS($F$5:$F$1200,$B$5:$B$1200,$K386,$C$5:$C$1200,$L391)=0,"NO APLICA",SUMIFS($F$5:$F$1200,$B$5:$B$1200,$K386,$C$5:$C$1200,$L391))</f>
        <v>NO APLICA</v>
      </c>
      <c r="N391" s="640"/>
    </row>
    <row r="392" spans="2:14">
      <c r="B392" s="224"/>
      <c r="C392" s="224"/>
      <c r="D392" s="269"/>
      <c r="E392" s="225"/>
      <c r="F392" s="271" t="str">
        <f>IF(OR(D392="",E392=""),"",ROUND(D392/LOOKUP(E392,SMMLV!$A$2:$A$36,SMMLV!$D$2:$D$103),3))</f>
        <v/>
      </c>
      <c r="K392" s="639"/>
      <c r="L392" s="266">
        <v>7</v>
      </c>
      <c r="M392" s="640" t="str">
        <f>IF(SUMIFS($F$5:$F$1200,$B$5:$B$1200,$K386,$C$5:$C$1200,$L392)=0,"NO APLICA",SUMIFS($F$5:$F$1200,$B$5:$B$1200,$K386,$C$5:$C$1200,$L392))</f>
        <v>NO APLICA</v>
      </c>
      <c r="N392" s="640"/>
    </row>
    <row r="393" spans="2:14">
      <c r="B393" s="224"/>
      <c r="C393" s="224"/>
      <c r="D393" s="269"/>
      <c r="E393" s="225"/>
      <c r="F393" s="271" t="str">
        <f>IF(OR(D393="",E393=""),"",ROUND(D393/LOOKUP(E393,SMMLV!$A$2:$A$36,SMMLV!$D$2:$D$103),3))</f>
        <v/>
      </c>
      <c r="K393" s="639"/>
      <c r="L393" s="266">
        <v>8</v>
      </c>
      <c r="M393" s="640" t="str">
        <f>IF(SUMIFS($F$5:$F$1200,$B$5:$B$1200,$K386,$C$5:$C$1200,$L393)=0,"NO APLICA",SUMIFS($F$5:$F$1200,$B$5:$B$1200,$K386,$C$5:$C$1200,$L393))</f>
        <v>NO APLICA</v>
      </c>
      <c r="N393" s="640"/>
    </row>
    <row r="394" spans="2:14">
      <c r="B394" s="224"/>
      <c r="C394" s="224"/>
      <c r="D394" s="269"/>
      <c r="E394" s="225"/>
      <c r="F394" s="271" t="str">
        <f>IF(OR(D394="",E394=""),"",ROUND(D394/LOOKUP(E394,SMMLV!$A$2:$A$36,SMMLV!$D$2:$D$103),3))</f>
        <v/>
      </c>
      <c r="K394" s="639"/>
      <c r="L394" s="266">
        <v>9</v>
      </c>
      <c r="M394" s="640" t="str">
        <f>IF(SUMIFS($F$5:$F$1200,$B$5:$B$1200,$K386,$C$5:$C$1200,$L394)=0,"NO APLICA",SUMIFS($F$5:$F$1200,$B$5:$B$1200,$K386,$C$5:$C$1200,$L394))</f>
        <v>NO APLICA</v>
      </c>
      <c r="N394" s="640"/>
    </row>
    <row r="395" spans="2:14">
      <c r="B395" s="224"/>
      <c r="C395" s="224"/>
      <c r="D395" s="269"/>
      <c r="E395" s="225"/>
      <c r="F395" s="271" t="str">
        <f>IF(OR(D395="",E395=""),"",ROUND(D395/LOOKUP(E395,SMMLV!$A$2:$A$36,SMMLV!$D$2:$D$103),3))</f>
        <v/>
      </c>
      <c r="K395" s="639"/>
      <c r="L395" s="266">
        <v>10</v>
      </c>
      <c r="M395" s="640" t="str">
        <f>IF(SUMIFS($F$5:$F$1200,$B$5:$B$1200,$K386,$C$5:$C$1200,$L395)=0,"NO APLICA",SUMIFS($F$5:$F$1200,$B$5:$B$1200,$K386,$C$5:$C$1200,$L395))</f>
        <v>NO APLICA</v>
      </c>
      <c r="N395" s="640"/>
    </row>
    <row r="396" spans="2:14">
      <c r="B396" s="224"/>
      <c r="C396" s="224"/>
      <c r="D396" s="269"/>
      <c r="E396" s="225"/>
      <c r="F396" s="271" t="str">
        <f>IF(OR(D396="",E396=""),"",ROUND(D396/LOOKUP(E396,SMMLV!$A$2:$A$36,SMMLV!$D$2:$D$103),3))</f>
        <v/>
      </c>
      <c r="K396" s="639">
        <v>40</v>
      </c>
      <c r="L396" s="266">
        <v>1</v>
      </c>
      <c r="M396" s="640" t="str">
        <f>IF(SUMIFS($F$5:$F$1200,$B$5:$B$1200,$K$396,$C$5:$C$1200,$L396)=0,"NO APLICA",ROUND(SUMIFS($F$5:$F$1200,$B$5:$B$1200,$K$396,$C$5:$C$1200,$L396),3))</f>
        <v>NO APLICA</v>
      </c>
      <c r="N396" s="640"/>
    </row>
    <row r="397" spans="2:14">
      <c r="B397" s="224"/>
      <c r="C397" s="224"/>
      <c r="D397" s="269"/>
      <c r="E397" s="225"/>
      <c r="F397" s="271" t="str">
        <f>IF(OR(D397="",E397=""),"",ROUND(D397/LOOKUP(E397,SMMLV!$A$2:$A$36,SMMLV!$D$2:$D$103),3))</f>
        <v/>
      </c>
      <c r="K397" s="639"/>
      <c r="L397" s="266">
        <v>2</v>
      </c>
      <c r="M397" s="640" t="str">
        <f>IF(SUMIFS($F$5:$F$1200,$B$5:$B$1200,$K396,$C$5:$C$1200,$L397)=0,"NO APLICA",SUMIFS($F$5:$F$1200,$B$5:$B$1200,$K396,$C$5:$C$1200,$L397))</f>
        <v>NO APLICA</v>
      </c>
      <c r="N397" s="640"/>
    </row>
    <row r="398" spans="2:14">
      <c r="B398" s="224"/>
      <c r="C398" s="224"/>
      <c r="D398" s="269"/>
      <c r="E398" s="225"/>
      <c r="F398" s="271" t="str">
        <f>IF(OR(D398="",E398=""),"",ROUND(D398/LOOKUP(E398,SMMLV!$A$2:$A$36,SMMLV!$D$2:$D$103),3))</f>
        <v/>
      </c>
      <c r="K398" s="639"/>
      <c r="L398" s="266">
        <v>3</v>
      </c>
      <c r="M398" s="640" t="str">
        <f>IF(SUMIFS($F$5:$F$1200,$B$5:$B$1200,$K396,$C$5:$C$1200,$L398)=0,"NO APLICA",SUMIFS($F$5:$F$1200,$B$5:$B$1200,$K396,$C$5:$C$1200,$L398))</f>
        <v>NO APLICA</v>
      </c>
      <c r="N398" s="640"/>
    </row>
    <row r="399" spans="2:14">
      <c r="B399" s="224"/>
      <c r="C399" s="224"/>
      <c r="D399" s="269"/>
      <c r="E399" s="225"/>
      <c r="F399" s="271" t="str">
        <f>IF(OR(D399="",E399=""),"",ROUND(D399/LOOKUP(E399,SMMLV!$A$2:$A$36,SMMLV!$D$2:$D$103),3))</f>
        <v/>
      </c>
      <c r="K399" s="639"/>
      <c r="L399" s="266">
        <v>4</v>
      </c>
      <c r="M399" s="640" t="str">
        <f>IF(SUMIFS($F$5:$F$1200,$B$5:$B$1200,$K396,$C$5:$C$1200,$L399)=0,"NO APLICA",SUMIFS($F$5:$F$1200,$B$5:$B$1200,$K396,$C$5:$C$1200,$L399))</f>
        <v>NO APLICA</v>
      </c>
      <c r="N399" s="640"/>
    </row>
    <row r="400" spans="2:14">
      <c r="B400" s="224"/>
      <c r="C400" s="224"/>
      <c r="D400" s="269"/>
      <c r="E400" s="225"/>
      <c r="F400" s="271" t="str">
        <f>IF(OR(D400="",E400=""),"",ROUND(D400/LOOKUP(E400,SMMLV!$A$2:$A$36,SMMLV!$D$2:$D$103),3))</f>
        <v/>
      </c>
      <c r="K400" s="639"/>
      <c r="L400" s="266">
        <v>5</v>
      </c>
      <c r="M400" s="640" t="str">
        <f>IF(SUMIFS($F$5:$F$1200,$B$5:$B$1200,$K396,$C$5:$C$1200,$L400)=0,"NO APLICA",SUMIFS($F$5:$F$1200,$B$5:$B$1200,$K396,$C$5:$C$1200,$L400))</f>
        <v>NO APLICA</v>
      </c>
      <c r="N400" s="640"/>
    </row>
    <row r="401" spans="2:14">
      <c r="B401" s="224"/>
      <c r="C401" s="224"/>
      <c r="D401" s="269"/>
      <c r="E401" s="225"/>
      <c r="F401" s="271" t="str">
        <f>IF(OR(D401="",E401=""),"",ROUND(D401/LOOKUP(E401,SMMLV!$A$2:$A$36,SMMLV!$D$2:$D$103),3))</f>
        <v/>
      </c>
      <c r="K401" s="639"/>
      <c r="L401" s="266">
        <v>6</v>
      </c>
      <c r="M401" s="640" t="str">
        <f>IF(SUMIFS($F$5:$F$1200,$B$5:$B$1200,$K396,$C$5:$C$1200,$L401)=0,"NO APLICA",SUMIFS($F$5:$F$1200,$B$5:$B$1200,$K396,$C$5:$C$1200,$L401))</f>
        <v>NO APLICA</v>
      </c>
      <c r="N401" s="640"/>
    </row>
    <row r="402" spans="2:14">
      <c r="B402" s="224"/>
      <c r="C402" s="224"/>
      <c r="D402" s="269"/>
      <c r="E402" s="225"/>
      <c r="F402" s="271" t="str">
        <f>IF(OR(D402="",E402=""),"",ROUND(D402/LOOKUP(E402,SMMLV!$A$2:$A$36,SMMLV!$D$2:$D$103),3))</f>
        <v/>
      </c>
      <c r="K402" s="639"/>
      <c r="L402" s="266">
        <v>7</v>
      </c>
      <c r="M402" s="640" t="str">
        <f>IF(SUMIFS($F$5:$F$1200,$B$5:$B$1200,$K396,$C$5:$C$1200,$L402)=0,"NO APLICA",SUMIFS($F$5:$F$1200,$B$5:$B$1200,$K396,$C$5:$C$1200,$L402))</f>
        <v>NO APLICA</v>
      </c>
      <c r="N402" s="640"/>
    </row>
    <row r="403" spans="2:14">
      <c r="B403" s="224"/>
      <c r="C403" s="224"/>
      <c r="D403" s="269"/>
      <c r="E403" s="225"/>
      <c r="F403" s="271" t="str">
        <f>IF(OR(D403="",E403=""),"",ROUND(D403/LOOKUP(E403,SMMLV!$A$2:$A$36,SMMLV!$D$2:$D$103),3))</f>
        <v/>
      </c>
      <c r="K403" s="639"/>
      <c r="L403" s="266">
        <v>8</v>
      </c>
      <c r="M403" s="640" t="str">
        <f>IF(SUMIFS($F$5:$F$1200,$B$5:$B$1200,$K396,$C$5:$C$1200,$L403)=0,"NO APLICA",SUMIFS($F$5:$F$1200,$B$5:$B$1200,$K396,$C$5:$C$1200,$L403))</f>
        <v>NO APLICA</v>
      </c>
      <c r="N403" s="640"/>
    </row>
    <row r="404" spans="2:14">
      <c r="B404" s="224"/>
      <c r="C404" s="224"/>
      <c r="D404" s="269"/>
      <c r="E404" s="225"/>
      <c r="F404" s="271" t="str">
        <f>IF(OR(D404="",E404=""),"",ROUND(D404/LOOKUP(E404,SMMLV!$A$2:$A$36,SMMLV!$D$2:$D$103),3))</f>
        <v/>
      </c>
      <c r="K404" s="639"/>
      <c r="L404" s="266">
        <v>9</v>
      </c>
      <c r="M404" s="640" t="str">
        <f>IF(SUMIFS($F$5:$F$1200,$B$5:$B$1200,$K396,$C$5:$C$1200,$L404)=0,"NO APLICA",SUMIFS($F$5:$F$1200,$B$5:$B$1200,$K396,$C$5:$C$1200,$L404))</f>
        <v>NO APLICA</v>
      </c>
      <c r="N404" s="640"/>
    </row>
    <row r="405" spans="2:14">
      <c r="B405" s="224"/>
      <c r="C405" s="224"/>
      <c r="D405" s="269"/>
      <c r="E405" s="225"/>
      <c r="F405" s="271" t="str">
        <f>IF(OR(D405="",E405=""),"",ROUND(D405/LOOKUP(E405,SMMLV!$A$2:$A$36,SMMLV!$D$2:$D$103),3))</f>
        <v/>
      </c>
      <c r="K405" s="639"/>
      <c r="L405" s="266">
        <v>10</v>
      </c>
      <c r="M405" s="640" t="str">
        <f>IF(SUMIFS($F$5:$F$1200,$B$5:$B$1200,$K396,$C$5:$C$1200,$L405)=0,"NO APLICA",SUMIFS($F$5:$F$1200,$B$5:$B$1200,$K396,$C$5:$C$1200,$L405))</f>
        <v>NO APLICA</v>
      </c>
      <c r="N405" s="640"/>
    </row>
    <row r="406" spans="2:14">
      <c r="B406" s="224"/>
      <c r="C406" s="224"/>
      <c r="D406" s="269"/>
      <c r="E406" s="225"/>
      <c r="F406" s="271" t="str">
        <f>IF(OR(D406="",E406=""),"",ROUND(D406/LOOKUP(E406,SMMLV!$A$2:$A$36,SMMLV!$D$2:$D$103),3))</f>
        <v/>
      </c>
      <c r="K406" s="639">
        <v>41</v>
      </c>
      <c r="L406" s="266">
        <v>1</v>
      </c>
      <c r="M406" s="640" t="str">
        <f t="shared" ref="M406:M415" si="38">IF(SUMIFS($F$5:$F$1200,$B$5:$B$1200,$K$406,$C$5:$C$1200,$L406)=0,"NO APLICA",ROUND(SUMIFS($F$5:$F$1200,$B$5:$B$1200,$K$406,$C$5:$C$1200,$L406),3))</f>
        <v>NO APLICA</v>
      </c>
      <c r="N406" s="640"/>
    </row>
    <row r="407" spans="2:14">
      <c r="B407" s="224"/>
      <c r="C407" s="224"/>
      <c r="D407" s="269"/>
      <c r="E407" s="225"/>
      <c r="F407" s="271" t="str">
        <f>IF(OR(D407="",E407=""),"",ROUND(D407/LOOKUP(E407,SMMLV!$A$2:$A$36,SMMLV!$D$2:$D$103),3))</f>
        <v/>
      </c>
      <c r="K407" s="639"/>
      <c r="L407" s="266">
        <v>2</v>
      </c>
      <c r="M407" s="640" t="str">
        <f t="shared" si="38"/>
        <v>NO APLICA</v>
      </c>
      <c r="N407" s="640"/>
    </row>
    <row r="408" spans="2:14">
      <c r="B408" s="224"/>
      <c r="C408" s="224"/>
      <c r="D408" s="269"/>
      <c r="E408" s="225"/>
      <c r="F408" s="271" t="str">
        <f>IF(OR(D408="",E408=""),"",ROUND(D408/LOOKUP(E408,SMMLV!$A$2:$A$36,SMMLV!$D$2:$D$103),3))</f>
        <v/>
      </c>
      <c r="K408" s="639"/>
      <c r="L408" s="266">
        <v>3</v>
      </c>
      <c r="M408" s="640" t="str">
        <f t="shared" si="38"/>
        <v>NO APLICA</v>
      </c>
      <c r="N408" s="640"/>
    </row>
    <row r="409" spans="2:14">
      <c r="B409" s="224"/>
      <c r="C409" s="224"/>
      <c r="D409" s="269"/>
      <c r="E409" s="225"/>
      <c r="F409" s="271" t="str">
        <f>IF(OR(D409="",E409=""),"",ROUND(D409/LOOKUP(E409,SMMLV!$A$2:$A$36,SMMLV!$D$2:$D$103),3))</f>
        <v/>
      </c>
      <c r="K409" s="639"/>
      <c r="L409" s="266">
        <v>4</v>
      </c>
      <c r="M409" s="640" t="str">
        <f t="shared" si="38"/>
        <v>NO APLICA</v>
      </c>
      <c r="N409" s="640"/>
    </row>
    <row r="410" spans="2:14">
      <c r="B410" s="224"/>
      <c r="C410" s="224"/>
      <c r="D410" s="269"/>
      <c r="E410" s="225"/>
      <c r="F410" s="271" t="str">
        <f>IF(OR(D410="",E410=""),"",ROUND(D410/LOOKUP(E410,SMMLV!$A$2:$A$36,SMMLV!$D$2:$D$103),3))</f>
        <v/>
      </c>
      <c r="K410" s="639"/>
      <c r="L410" s="266">
        <v>5</v>
      </c>
      <c r="M410" s="640" t="str">
        <f t="shared" si="38"/>
        <v>NO APLICA</v>
      </c>
      <c r="N410" s="640"/>
    </row>
    <row r="411" spans="2:14">
      <c r="B411" s="224"/>
      <c r="C411" s="224"/>
      <c r="D411" s="269"/>
      <c r="E411" s="225"/>
      <c r="F411" s="271" t="str">
        <f>IF(OR(D411="",E411=""),"",ROUND(D411/LOOKUP(E411,SMMLV!$A$2:$A$36,SMMLV!$D$2:$D$103),3))</f>
        <v/>
      </c>
      <c r="K411" s="639"/>
      <c r="L411" s="266">
        <v>6</v>
      </c>
      <c r="M411" s="640" t="str">
        <f t="shared" si="38"/>
        <v>NO APLICA</v>
      </c>
      <c r="N411" s="640"/>
    </row>
    <row r="412" spans="2:14">
      <c r="B412" s="224"/>
      <c r="C412" s="224"/>
      <c r="D412" s="269"/>
      <c r="E412" s="225"/>
      <c r="F412" s="271" t="str">
        <f>IF(OR(D412="",E412=""),"",ROUND(D412/LOOKUP(E412,SMMLV!$A$2:$A$36,SMMLV!$D$2:$D$103),3))</f>
        <v/>
      </c>
      <c r="K412" s="639"/>
      <c r="L412" s="266">
        <v>7</v>
      </c>
      <c r="M412" s="640" t="str">
        <f t="shared" si="38"/>
        <v>NO APLICA</v>
      </c>
      <c r="N412" s="640"/>
    </row>
    <row r="413" spans="2:14">
      <c r="B413" s="224"/>
      <c r="C413" s="224"/>
      <c r="D413" s="269"/>
      <c r="E413" s="225"/>
      <c r="F413" s="271" t="str">
        <f>IF(OR(D413="",E413=""),"",ROUND(D413/LOOKUP(E413,SMMLV!$A$2:$A$36,SMMLV!$D$2:$D$103),3))</f>
        <v/>
      </c>
      <c r="K413" s="639"/>
      <c r="L413" s="266">
        <v>8</v>
      </c>
      <c r="M413" s="640" t="str">
        <f t="shared" si="38"/>
        <v>NO APLICA</v>
      </c>
      <c r="N413" s="640"/>
    </row>
    <row r="414" spans="2:14">
      <c r="B414" s="224"/>
      <c r="C414" s="224"/>
      <c r="D414" s="269"/>
      <c r="E414" s="225"/>
      <c r="F414" s="271" t="str">
        <f>IF(OR(D414="",E414=""),"",ROUND(D414/LOOKUP(E414,SMMLV!$A$2:$A$36,SMMLV!$D$2:$D$103),3))</f>
        <v/>
      </c>
      <c r="K414" s="639"/>
      <c r="L414" s="266">
        <v>9</v>
      </c>
      <c r="M414" s="640" t="str">
        <f t="shared" si="38"/>
        <v>NO APLICA</v>
      </c>
      <c r="N414" s="640"/>
    </row>
    <row r="415" spans="2:14">
      <c r="B415" s="224"/>
      <c r="C415" s="224"/>
      <c r="D415" s="269"/>
      <c r="E415" s="225"/>
      <c r="F415" s="271" t="str">
        <f>IF(OR(D415="",E415=""),"",ROUND(D415/LOOKUP(E415,SMMLV!$A$2:$A$36,SMMLV!$D$2:$D$103),3))</f>
        <v/>
      </c>
      <c r="K415" s="639"/>
      <c r="L415" s="266">
        <v>10</v>
      </c>
      <c r="M415" s="640" t="str">
        <f t="shared" si="38"/>
        <v>NO APLICA</v>
      </c>
      <c r="N415" s="640"/>
    </row>
    <row r="416" spans="2:14">
      <c r="B416" s="224"/>
      <c r="C416" s="224"/>
      <c r="D416" s="269"/>
      <c r="E416" s="225"/>
      <c r="F416" s="271" t="str">
        <f>IF(OR(D416="",E416=""),"",ROUND(D416/LOOKUP(E416,SMMLV!$A$2:$A$36,SMMLV!$D$2:$D$103),3))</f>
        <v/>
      </c>
      <c r="K416" s="639">
        <v>42</v>
      </c>
      <c r="L416" s="266">
        <v>1</v>
      </c>
      <c r="M416" s="640" t="str">
        <f t="shared" ref="M416:M425" si="39">IF(SUMIFS($F$5:$F$1200,$B$5:$B$1200,$K$416,$C$5:$C$1200,$L416)=0,"NO APLICA",ROUND(SUMIFS($F$5:$F$1200,$B$5:$B$1200,$K$416,$C$5:$C$1200,$L416),3))</f>
        <v>NO APLICA</v>
      </c>
      <c r="N416" s="640"/>
    </row>
    <row r="417" spans="2:14">
      <c r="B417" s="224"/>
      <c r="C417" s="224"/>
      <c r="D417" s="269"/>
      <c r="E417" s="225"/>
      <c r="F417" s="271" t="str">
        <f>IF(OR(D417="",E417=""),"",ROUND(D417/LOOKUP(E417,SMMLV!$A$2:$A$36,SMMLV!$D$2:$D$103),3))</f>
        <v/>
      </c>
      <c r="K417" s="639"/>
      <c r="L417" s="266">
        <v>2</v>
      </c>
      <c r="M417" s="640" t="str">
        <f t="shared" si="39"/>
        <v>NO APLICA</v>
      </c>
      <c r="N417" s="640"/>
    </row>
    <row r="418" spans="2:14">
      <c r="B418" s="224"/>
      <c r="C418" s="224"/>
      <c r="D418" s="269"/>
      <c r="E418" s="225"/>
      <c r="F418" s="271" t="str">
        <f>IF(OR(D418="",E418=""),"",ROUND(D418/LOOKUP(E418,SMMLV!$A$2:$A$36,SMMLV!$D$2:$D$103),3))</f>
        <v/>
      </c>
      <c r="K418" s="639"/>
      <c r="L418" s="266">
        <v>3</v>
      </c>
      <c r="M418" s="640" t="str">
        <f t="shared" si="39"/>
        <v>NO APLICA</v>
      </c>
      <c r="N418" s="640"/>
    </row>
    <row r="419" spans="2:14">
      <c r="B419" s="224"/>
      <c r="C419" s="224"/>
      <c r="D419" s="269"/>
      <c r="E419" s="225"/>
      <c r="F419" s="271" t="str">
        <f>IF(OR(D419="",E419=""),"",ROUND(D419/LOOKUP(E419,SMMLV!$A$2:$A$36,SMMLV!$D$2:$D$103),3))</f>
        <v/>
      </c>
      <c r="K419" s="639"/>
      <c r="L419" s="266">
        <v>4</v>
      </c>
      <c r="M419" s="640" t="str">
        <f t="shared" si="39"/>
        <v>NO APLICA</v>
      </c>
      <c r="N419" s="640"/>
    </row>
    <row r="420" spans="2:14">
      <c r="B420" s="224"/>
      <c r="C420" s="224"/>
      <c r="D420" s="269"/>
      <c r="E420" s="225"/>
      <c r="F420" s="271" t="str">
        <f>IF(OR(D420="",E420=""),"",ROUND(D420/LOOKUP(E420,SMMLV!$A$2:$A$36,SMMLV!$D$2:$D$103),3))</f>
        <v/>
      </c>
      <c r="K420" s="639"/>
      <c r="L420" s="266">
        <v>5</v>
      </c>
      <c r="M420" s="640" t="str">
        <f t="shared" si="39"/>
        <v>NO APLICA</v>
      </c>
      <c r="N420" s="640"/>
    </row>
    <row r="421" spans="2:14">
      <c r="B421" s="224"/>
      <c r="C421" s="224"/>
      <c r="D421" s="269"/>
      <c r="E421" s="225"/>
      <c r="F421" s="271" t="str">
        <f>IF(OR(D421="",E421=""),"",ROUND(D421/LOOKUP(E421,SMMLV!$A$2:$A$36,SMMLV!$D$2:$D$103),3))</f>
        <v/>
      </c>
      <c r="K421" s="639"/>
      <c r="L421" s="266">
        <v>6</v>
      </c>
      <c r="M421" s="640" t="str">
        <f t="shared" si="39"/>
        <v>NO APLICA</v>
      </c>
      <c r="N421" s="640"/>
    </row>
    <row r="422" spans="2:14">
      <c r="B422" s="224"/>
      <c r="C422" s="224"/>
      <c r="D422" s="269"/>
      <c r="E422" s="225"/>
      <c r="F422" s="271" t="str">
        <f>IF(OR(D422="",E422=""),"",ROUND(D422/LOOKUP(E422,SMMLV!$A$2:$A$36,SMMLV!$D$2:$D$103),3))</f>
        <v/>
      </c>
      <c r="K422" s="639"/>
      <c r="L422" s="266">
        <v>7</v>
      </c>
      <c r="M422" s="640" t="str">
        <f t="shared" si="39"/>
        <v>NO APLICA</v>
      </c>
      <c r="N422" s="640"/>
    </row>
    <row r="423" spans="2:14">
      <c r="B423" s="224"/>
      <c r="C423" s="224"/>
      <c r="D423" s="269"/>
      <c r="E423" s="225"/>
      <c r="F423" s="271" t="str">
        <f>IF(OR(D423="",E423=""),"",ROUND(D423/LOOKUP(E423,SMMLV!$A$2:$A$36,SMMLV!$D$2:$D$103),3))</f>
        <v/>
      </c>
      <c r="K423" s="639"/>
      <c r="L423" s="266">
        <v>8</v>
      </c>
      <c r="M423" s="640" t="str">
        <f t="shared" si="39"/>
        <v>NO APLICA</v>
      </c>
      <c r="N423" s="640"/>
    </row>
    <row r="424" spans="2:14">
      <c r="B424" s="224"/>
      <c r="C424" s="224"/>
      <c r="D424" s="269"/>
      <c r="E424" s="225"/>
      <c r="F424" s="271" t="str">
        <f>IF(OR(D424="",E424=""),"",ROUND(D424/LOOKUP(E424,SMMLV!$A$2:$A$36,SMMLV!$D$2:$D$103),3))</f>
        <v/>
      </c>
      <c r="K424" s="639"/>
      <c r="L424" s="266">
        <v>9</v>
      </c>
      <c r="M424" s="640" t="str">
        <f t="shared" si="39"/>
        <v>NO APLICA</v>
      </c>
      <c r="N424" s="640"/>
    </row>
    <row r="425" spans="2:14">
      <c r="B425" s="224"/>
      <c r="C425" s="224"/>
      <c r="D425" s="269"/>
      <c r="E425" s="225"/>
      <c r="F425" s="271" t="str">
        <f>IF(OR(D425="",E425=""),"",ROUND(D425/LOOKUP(E425,SMMLV!$A$2:$A$36,SMMLV!$D$2:$D$103),3))</f>
        <v/>
      </c>
      <c r="K425" s="639"/>
      <c r="L425" s="266">
        <v>10</v>
      </c>
      <c r="M425" s="640" t="str">
        <f t="shared" si="39"/>
        <v>NO APLICA</v>
      </c>
      <c r="N425" s="640"/>
    </row>
    <row r="426" spans="2:14">
      <c r="B426" s="224"/>
      <c r="C426" s="224"/>
      <c r="D426" s="269"/>
      <c r="E426" s="225"/>
      <c r="F426" s="271" t="str">
        <f>IF(OR(D426="",E426=""),"",ROUND(D426/LOOKUP(E426,SMMLV!$A$2:$A$36,SMMLV!$D$2:$D$103),3))</f>
        <v/>
      </c>
      <c r="K426" s="639">
        <v>43</v>
      </c>
      <c r="L426" s="266">
        <v>1</v>
      </c>
      <c r="M426" s="640" t="str">
        <f t="shared" ref="M426:M435" si="40">IF(SUMIFS($F$5:$F$1200,$B$5:$B$1200,$K$426,$C$5:$C$1200,$L426)=0,"NO APLICA",ROUND(SUMIFS($F$5:$F$1200,$B$5:$B$1200,$K$426,$C$5:$C$1200,$L426),3))</f>
        <v>NO APLICA</v>
      </c>
      <c r="N426" s="640"/>
    </row>
    <row r="427" spans="2:14">
      <c r="B427" s="224"/>
      <c r="C427" s="224"/>
      <c r="D427" s="269"/>
      <c r="E427" s="225"/>
      <c r="F427" s="271" t="str">
        <f>IF(OR(D427="",E427=""),"",ROUND(D427/LOOKUP(E427,SMMLV!$A$2:$A$36,SMMLV!$D$2:$D$103),3))</f>
        <v/>
      </c>
      <c r="K427" s="639"/>
      <c r="L427" s="266">
        <v>2</v>
      </c>
      <c r="M427" s="640" t="str">
        <f t="shared" si="40"/>
        <v>NO APLICA</v>
      </c>
      <c r="N427" s="640"/>
    </row>
    <row r="428" spans="2:14">
      <c r="B428" s="224"/>
      <c r="C428" s="224"/>
      <c r="D428" s="269"/>
      <c r="E428" s="225"/>
      <c r="F428" s="271" t="str">
        <f>IF(OR(D428="",E428=""),"",ROUND(D428/LOOKUP(E428,SMMLV!$A$2:$A$36,SMMLV!$D$2:$D$103),3))</f>
        <v/>
      </c>
      <c r="K428" s="639"/>
      <c r="L428" s="266">
        <v>3</v>
      </c>
      <c r="M428" s="640" t="str">
        <f t="shared" si="40"/>
        <v>NO APLICA</v>
      </c>
      <c r="N428" s="640"/>
    </row>
    <row r="429" spans="2:14">
      <c r="B429" s="224"/>
      <c r="C429" s="224"/>
      <c r="D429" s="269"/>
      <c r="E429" s="225"/>
      <c r="F429" s="271" t="str">
        <f>IF(OR(D429="",E429=""),"",ROUND(D429/LOOKUP(E429,SMMLV!$A$2:$A$36,SMMLV!$D$2:$D$103),3))</f>
        <v/>
      </c>
      <c r="K429" s="639"/>
      <c r="L429" s="266">
        <v>4</v>
      </c>
      <c r="M429" s="640" t="str">
        <f t="shared" si="40"/>
        <v>NO APLICA</v>
      </c>
      <c r="N429" s="640"/>
    </row>
    <row r="430" spans="2:14">
      <c r="B430" s="224"/>
      <c r="C430" s="224"/>
      <c r="D430" s="269"/>
      <c r="E430" s="225"/>
      <c r="F430" s="271" t="str">
        <f>IF(OR(D430="",E430=""),"",ROUND(D430/LOOKUP(E430,SMMLV!$A$2:$A$36,SMMLV!$D$2:$D$103),3))</f>
        <v/>
      </c>
      <c r="K430" s="639"/>
      <c r="L430" s="266">
        <v>5</v>
      </c>
      <c r="M430" s="640" t="str">
        <f t="shared" si="40"/>
        <v>NO APLICA</v>
      </c>
      <c r="N430" s="640"/>
    </row>
    <row r="431" spans="2:14">
      <c r="B431" s="224"/>
      <c r="C431" s="224"/>
      <c r="D431" s="269"/>
      <c r="E431" s="225"/>
      <c r="F431" s="271" t="str">
        <f>IF(OR(D431="",E431=""),"",ROUND(D431/LOOKUP(E431,SMMLV!$A$2:$A$36,SMMLV!$D$2:$D$103),3))</f>
        <v/>
      </c>
      <c r="K431" s="639"/>
      <c r="L431" s="266">
        <v>6</v>
      </c>
      <c r="M431" s="640" t="str">
        <f t="shared" si="40"/>
        <v>NO APLICA</v>
      </c>
      <c r="N431" s="640"/>
    </row>
    <row r="432" spans="2:14">
      <c r="B432" s="224"/>
      <c r="C432" s="224"/>
      <c r="D432" s="269"/>
      <c r="E432" s="225"/>
      <c r="F432" s="271" t="str">
        <f>IF(OR(D432="",E432=""),"",ROUND(D432/LOOKUP(E432,SMMLV!$A$2:$A$36,SMMLV!$D$2:$D$103),3))</f>
        <v/>
      </c>
      <c r="K432" s="639"/>
      <c r="L432" s="266">
        <v>7</v>
      </c>
      <c r="M432" s="640" t="str">
        <f t="shared" si="40"/>
        <v>NO APLICA</v>
      </c>
      <c r="N432" s="640"/>
    </row>
    <row r="433" spans="2:14">
      <c r="B433" s="224"/>
      <c r="C433" s="224"/>
      <c r="D433" s="269"/>
      <c r="E433" s="225"/>
      <c r="F433" s="271" t="str">
        <f>IF(OR(D433="",E433=""),"",ROUND(D433/LOOKUP(E433,SMMLV!$A$2:$A$36,SMMLV!$D$2:$D$103),3))</f>
        <v/>
      </c>
      <c r="K433" s="639"/>
      <c r="L433" s="266">
        <v>8</v>
      </c>
      <c r="M433" s="640" t="str">
        <f t="shared" si="40"/>
        <v>NO APLICA</v>
      </c>
      <c r="N433" s="640"/>
    </row>
    <row r="434" spans="2:14">
      <c r="B434" s="224"/>
      <c r="C434" s="224"/>
      <c r="D434" s="269"/>
      <c r="E434" s="225"/>
      <c r="F434" s="271" t="str">
        <f>IF(OR(D434="",E434=""),"",ROUND(D434/LOOKUP(E434,SMMLV!$A$2:$A$36,SMMLV!$D$2:$D$103),3))</f>
        <v/>
      </c>
      <c r="K434" s="639"/>
      <c r="L434" s="266">
        <v>9</v>
      </c>
      <c r="M434" s="640" t="str">
        <f t="shared" si="40"/>
        <v>NO APLICA</v>
      </c>
      <c r="N434" s="640"/>
    </row>
    <row r="435" spans="2:14">
      <c r="B435" s="224"/>
      <c r="C435" s="224"/>
      <c r="D435" s="269"/>
      <c r="E435" s="225"/>
      <c r="F435" s="271" t="str">
        <f>IF(OR(D435="",E435=""),"",ROUND(D435/LOOKUP(E435,SMMLV!$A$2:$A$36,SMMLV!$D$2:$D$103),3))</f>
        <v/>
      </c>
      <c r="K435" s="639"/>
      <c r="L435" s="266">
        <v>10</v>
      </c>
      <c r="M435" s="640" t="str">
        <f t="shared" si="40"/>
        <v>NO APLICA</v>
      </c>
      <c r="N435" s="640"/>
    </row>
    <row r="436" spans="2:14">
      <c r="B436" s="224"/>
      <c r="C436" s="224"/>
      <c r="D436" s="269"/>
      <c r="E436" s="225"/>
      <c r="F436" s="271" t="str">
        <f>IF(OR(D436="",E436=""),"",ROUND(D436/LOOKUP(E436,SMMLV!$A$2:$A$36,SMMLV!$D$2:$D$103),3))</f>
        <v/>
      </c>
      <c r="K436" s="639">
        <v>44</v>
      </c>
      <c r="L436" s="266">
        <v>1</v>
      </c>
      <c r="M436" s="640" t="str">
        <f t="shared" ref="M436:M445" si="41">IF(SUMIFS($F$5:$F$1200,$B$5:$B$1200,$K$436,$C$5:$C$1200,$L436)=0,"NO APLICA",ROUND(SUMIFS($F$5:$F$1200,$B$5:$B$1200,$K$436,$C$5:$C$1200,$L436),3))</f>
        <v>NO APLICA</v>
      </c>
      <c r="N436" s="640"/>
    </row>
    <row r="437" spans="2:14">
      <c r="B437" s="224"/>
      <c r="C437" s="224"/>
      <c r="D437" s="269"/>
      <c r="E437" s="225"/>
      <c r="F437" s="271" t="str">
        <f>IF(OR(D437="",E437=""),"",ROUND(D437/LOOKUP(E437,SMMLV!$A$2:$A$36,SMMLV!$D$2:$D$103),3))</f>
        <v/>
      </c>
      <c r="K437" s="639"/>
      <c r="L437" s="266">
        <v>2</v>
      </c>
      <c r="M437" s="640" t="str">
        <f t="shared" si="41"/>
        <v>NO APLICA</v>
      </c>
      <c r="N437" s="640"/>
    </row>
    <row r="438" spans="2:14">
      <c r="B438" s="224"/>
      <c r="C438" s="224"/>
      <c r="D438" s="269"/>
      <c r="E438" s="225"/>
      <c r="F438" s="271" t="str">
        <f>IF(OR(D438="",E438=""),"",ROUND(D438/LOOKUP(E438,SMMLV!$A$2:$A$36,SMMLV!$D$2:$D$103),3))</f>
        <v/>
      </c>
      <c r="K438" s="639"/>
      <c r="L438" s="266">
        <v>3</v>
      </c>
      <c r="M438" s="640" t="str">
        <f t="shared" si="41"/>
        <v>NO APLICA</v>
      </c>
      <c r="N438" s="640"/>
    </row>
    <row r="439" spans="2:14">
      <c r="B439" s="224"/>
      <c r="C439" s="224"/>
      <c r="D439" s="269"/>
      <c r="E439" s="225"/>
      <c r="F439" s="271" t="str">
        <f>IF(OR(D439="",E439=""),"",ROUND(D439/LOOKUP(E439,SMMLV!$A$2:$A$36,SMMLV!$D$2:$D$103),3))</f>
        <v/>
      </c>
      <c r="K439" s="639"/>
      <c r="L439" s="266">
        <v>4</v>
      </c>
      <c r="M439" s="640" t="str">
        <f t="shared" si="41"/>
        <v>NO APLICA</v>
      </c>
      <c r="N439" s="640"/>
    </row>
    <row r="440" spans="2:14">
      <c r="B440" s="224"/>
      <c r="C440" s="224"/>
      <c r="D440" s="269"/>
      <c r="E440" s="225"/>
      <c r="F440" s="271" t="str">
        <f>IF(OR(D440="",E440=""),"",ROUND(D440/LOOKUP(E440,SMMLV!$A$2:$A$36,SMMLV!$D$2:$D$103),3))</f>
        <v/>
      </c>
      <c r="K440" s="639"/>
      <c r="L440" s="266">
        <v>5</v>
      </c>
      <c r="M440" s="640" t="str">
        <f t="shared" si="41"/>
        <v>NO APLICA</v>
      </c>
      <c r="N440" s="640"/>
    </row>
    <row r="441" spans="2:14">
      <c r="B441" s="224"/>
      <c r="C441" s="224"/>
      <c r="D441" s="269"/>
      <c r="E441" s="225"/>
      <c r="F441" s="271" t="str">
        <f>IF(OR(D441="",E441=""),"",ROUND(D441/LOOKUP(E441,SMMLV!$A$2:$A$36,SMMLV!$D$2:$D$103),3))</f>
        <v/>
      </c>
      <c r="K441" s="639"/>
      <c r="L441" s="266">
        <v>6</v>
      </c>
      <c r="M441" s="640" t="str">
        <f t="shared" si="41"/>
        <v>NO APLICA</v>
      </c>
      <c r="N441" s="640"/>
    </row>
    <row r="442" spans="2:14">
      <c r="B442" s="224"/>
      <c r="C442" s="224"/>
      <c r="D442" s="269"/>
      <c r="E442" s="225"/>
      <c r="F442" s="271" t="str">
        <f>IF(OR(D442="",E442=""),"",ROUND(D442/LOOKUP(E442,SMMLV!$A$2:$A$36,SMMLV!$D$2:$D$103),3))</f>
        <v/>
      </c>
      <c r="K442" s="639"/>
      <c r="L442" s="266">
        <v>7</v>
      </c>
      <c r="M442" s="640" t="str">
        <f t="shared" si="41"/>
        <v>NO APLICA</v>
      </c>
      <c r="N442" s="640"/>
    </row>
    <row r="443" spans="2:14">
      <c r="B443" s="224"/>
      <c r="C443" s="224"/>
      <c r="D443" s="269"/>
      <c r="E443" s="225"/>
      <c r="F443" s="271" t="str">
        <f>IF(OR(D443="",E443=""),"",ROUND(D443/LOOKUP(E443,SMMLV!$A$2:$A$36,SMMLV!$D$2:$D$103),3))</f>
        <v/>
      </c>
      <c r="K443" s="639"/>
      <c r="L443" s="266">
        <v>8</v>
      </c>
      <c r="M443" s="640" t="str">
        <f t="shared" si="41"/>
        <v>NO APLICA</v>
      </c>
      <c r="N443" s="640"/>
    </row>
    <row r="444" spans="2:14">
      <c r="B444" s="224"/>
      <c r="C444" s="224"/>
      <c r="D444" s="269"/>
      <c r="E444" s="225"/>
      <c r="F444" s="271" t="str">
        <f>IF(OR(D444="",E444=""),"",ROUND(D444/LOOKUP(E444,SMMLV!$A$2:$A$36,SMMLV!$D$2:$D$103),3))</f>
        <v/>
      </c>
      <c r="K444" s="639"/>
      <c r="L444" s="266">
        <v>9</v>
      </c>
      <c r="M444" s="640" t="str">
        <f t="shared" si="41"/>
        <v>NO APLICA</v>
      </c>
      <c r="N444" s="640"/>
    </row>
    <row r="445" spans="2:14">
      <c r="B445" s="224"/>
      <c r="C445" s="224"/>
      <c r="D445" s="269"/>
      <c r="E445" s="225"/>
      <c r="F445" s="271" t="str">
        <f>IF(OR(D445="",E445=""),"",ROUND(D445/LOOKUP(E445,SMMLV!$A$2:$A$36,SMMLV!$D$2:$D$103),3))</f>
        <v/>
      </c>
      <c r="K445" s="639"/>
      <c r="L445" s="266">
        <v>10</v>
      </c>
      <c r="M445" s="640" t="str">
        <f t="shared" si="41"/>
        <v>NO APLICA</v>
      </c>
      <c r="N445" s="640"/>
    </row>
    <row r="446" spans="2:14">
      <c r="B446" s="224"/>
      <c r="C446" s="224"/>
      <c r="D446" s="269"/>
      <c r="E446" s="225"/>
      <c r="F446" s="271" t="str">
        <f>IF(OR(D446="",E446=""),"",ROUND(D446/LOOKUP(E446,SMMLV!$A$2:$A$36,SMMLV!$D$2:$D$103),3))</f>
        <v/>
      </c>
      <c r="K446" s="639">
        <v>45</v>
      </c>
      <c r="L446" s="266">
        <v>1</v>
      </c>
      <c r="M446" s="640" t="str">
        <f t="shared" ref="M446:M455" si="42">IF(SUMIFS($F$5:$F$1200,$B$5:$B$1200,$K$446,$C$5:$C$1200,$L446)=0,"NO APLICA",ROUND(SUMIFS($F$5:$F$1200,$B$5:$B$1200,$K$446,$C$5:$C$1200,$L446),3))</f>
        <v>NO APLICA</v>
      </c>
      <c r="N446" s="640"/>
    </row>
    <row r="447" spans="2:14">
      <c r="B447" s="224"/>
      <c r="C447" s="224"/>
      <c r="D447" s="269"/>
      <c r="E447" s="225"/>
      <c r="F447" s="271" t="str">
        <f>IF(OR(D447="",E447=""),"",ROUND(D447/LOOKUP(E447,SMMLV!$A$2:$A$36,SMMLV!$D$2:$D$103),3))</f>
        <v/>
      </c>
      <c r="K447" s="639"/>
      <c r="L447" s="266">
        <v>2</v>
      </c>
      <c r="M447" s="640" t="str">
        <f t="shared" si="42"/>
        <v>NO APLICA</v>
      </c>
      <c r="N447" s="640"/>
    </row>
    <row r="448" spans="2:14">
      <c r="B448" s="224"/>
      <c r="C448" s="224"/>
      <c r="D448" s="269"/>
      <c r="E448" s="225"/>
      <c r="F448" s="271" t="str">
        <f>IF(OR(D448="",E448=""),"",ROUND(D448/LOOKUP(E448,SMMLV!$A$2:$A$36,SMMLV!$D$2:$D$103),3))</f>
        <v/>
      </c>
      <c r="K448" s="639"/>
      <c r="L448" s="266">
        <v>3</v>
      </c>
      <c r="M448" s="640" t="str">
        <f t="shared" si="42"/>
        <v>NO APLICA</v>
      </c>
      <c r="N448" s="640"/>
    </row>
    <row r="449" spans="2:14">
      <c r="B449" s="224"/>
      <c r="C449" s="224"/>
      <c r="D449" s="269"/>
      <c r="E449" s="225"/>
      <c r="F449" s="271" t="str">
        <f>IF(OR(D449="",E449=""),"",ROUND(D449/LOOKUP(E449,SMMLV!$A$2:$A$36,SMMLV!$D$2:$D$103),3))</f>
        <v/>
      </c>
      <c r="K449" s="639"/>
      <c r="L449" s="266">
        <v>4</v>
      </c>
      <c r="M449" s="640" t="str">
        <f t="shared" si="42"/>
        <v>NO APLICA</v>
      </c>
      <c r="N449" s="640"/>
    </row>
    <row r="450" spans="2:14">
      <c r="B450" s="224"/>
      <c r="C450" s="224"/>
      <c r="D450" s="269"/>
      <c r="E450" s="225"/>
      <c r="F450" s="271" t="str">
        <f>IF(OR(D450="",E450=""),"",ROUND(D450/LOOKUP(E450,SMMLV!$A$2:$A$36,SMMLV!$D$2:$D$103),3))</f>
        <v/>
      </c>
      <c r="K450" s="639"/>
      <c r="L450" s="266">
        <v>5</v>
      </c>
      <c r="M450" s="640" t="str">
        <f t="shared" si="42"/>
        <v>NO APLICA</v>
      </c>
      <c r="N450" s="640"/>
    </row>
    <row r="451" spans="2:14">
      <c r="B451" s="224"/>
      <c r="C451" s="224"/>
      <c r="D451" s="269"/>
      <c r="E451" s="225"/>
      <c r="F451" s="271" t="str">
        <f>IF(OR(D451="",E451=""),"",ROUND(D451/LOOKUP(E451,SMMLV!$A$2:$A$36,SMMLV!$D$2:$D$103),3))</f>
        <v/>
      </c>
      <c r="K451" s="639"/>
      <c r="L451" s="266">
        <v>6</v>
      </c>
      <c r="M451" s="640" t="str">
        <f t="shared" si="42"/>
        <v>NO APLICA</v>
      </c>
      <c r="N451" s="640"/>
    </row>
    <row r="452" spans="2:14">
      <c r="B452" s="224"/>
      <c r="C452" s="224"/>
      <c r="D452" s="269"/>
      <c r="E452" s="225"/>
      <c r="F452" s="271" t="str">
        <f>IF(OR(D452="",E452=""),"",ROUND(D452/LOOKUP(E452,SMMLV!$A$2:$A$36,SMMLV!$D$2:$D$103),3))</f>
        <v/>
      </c>
      <c r="K452" s="639"/>
      <c r="L452" s="266">
        <v>7</v>
      </c>
      <c r="M452" s="640" t="str">
        <f t="shared" si="42"/>
        <v>NO APLICA</v>
      </c>
      <c r="N452" s="640"/>
    </row>
    <row r="453" spans="2:14">
      <c r="B453" s="224"/>
      <c r="C453" s="224"/>
      <c r="D453" s="269"/>
      <c r="E453" s="225"/>
      <c r="F453" s="271" t="str">
        <f>IF(OR(D453="",E453=""),"",ROUND(D453/LOOKUP(E453,SMMLV!$A$2:$A$36,SMMLV!$D$2:$D$103),3))</f>
        <v/>
      </c>
      <c r="K453" s="639"/>
      <c r="L453" s="266">
        <v>8</v>
      </c>
      <c r="M453" s="640" t="str">
        <f t="shared" si="42"/>
        <v>NO APLICA</v>
      </c>
      <c r="N453" s="640"/>
    </row>
    <row r="454" spans="2:14">
      <c r="B454" s="224"/>
      <c r="C454" s="224"/>
      <c r="D454" s="269"/>
      <c r="E454" s="225"/>
      <c r="F454" s="271" t="str">
        <f>IF(OR(D454="",E454=""),"",ROUND(D454/LOOKUP(E454,SMMLV!$A$2:$A$36,SMMLV!$D$2:$D$103),3))</f>
        <v/>
      </c>
      <c r="K454" s="639"/>
      <c r="L454" s="266">
        <v>9</v>
      </c>
      <c r="M454" s="640" t="str">
        <f t="shared" si="42"/>
        <v>NO APLICA</v>
      </c>
      <c r="N454" s="640"/>
    </row>
    <row r="455" spans="2:14">
      <c r="B455" s="224"/>
      <c r="C455" s="224"/>
      <c r="D455" s="269"/>
      <c r="E455" s="225"/>
      <c r="F455" s="271" t="str">
        <f>IF(OR(D455="",E455=""),"",ROUND(D455/LOOKUP(E455,SMMLV!$A$2:$A$36,SMMLV!$D$2:$D$103),3))</f>
        <v/>
      </c>
      <c r="K455" s="639"/>
      <c r="L455" s="266">
        <v>10</v>
      </c>
      <c r="M455" s="640" t="str">
        <f t="shared" si="42"/>
        <v>NO APLICA</v>
      </c>
      <c r="N455" s="640"/>
    </row>
    <row r="456" spans="2:14">
      <c r="B456" s="224"/>
      <c r="C456" s="224"/>
      <c r="D456" s="269"/>
      <c r="E456" s="225"/>
      <c r="F456" s="271" t="str">
        <f>IF(OR(D456="",E456=""),"",ROUND(D456/LOOKUP(E456,SMMLV!$A$2:$A$36,SMMLV!$D$2:$D$103),3))</f>
        <v/>
      </c>
      <c r="K456" s="639">
        <v>46</v>
      </c>
      <c r="L456" s="266">
        <v>1</v>
      </c>
      <c r="M456" s="642" t="str">
        <f t="shared" ref="M456:M465" si="43">IF(SUMIFS($F$5:$F$1200,$B$5:$B$1200,$K$456,$C$5:$C$1200,$L456)=0,"NO APLICA",ROUND(SUMIFS($F$5:$F$1200,$B$5:$B$1200,$K$456,$C$5:$C$1200,$L456),3))</f>
        <v>NO APLICA</v>
      </c>
      <c r="N456" s="643"/>
    </row>
    <row r="457" spans="2:14">
      <c r="B457" s="224"/>
      <c r="C457" s="224"/>
      <c r="D457" s="269"/>
      <c r="E457" s="225"/>
      <c r="F457" s="271" t="str">
        <f>IF(OR(D457="",E457=""),"",ROUND(D457/LOOKUP(E457,SMMLV!$A$2:$A$36,SMMLV!$D$2:$D$103),3))</f>
        <v/>
      </c>
      <c r="K457" s="639"/>
      <c r="L457" s="266">
        <v>2</v>
      </c>
      <c r="M457" s="642" t="str">
        <f t="shared" si="43"/>
        <v>NO APLICA</v>
      </c>
      <c r="N457" s="643"/>
    </row>
    <row r="458" spans="2:14">
      <c r="B458" s="224"/>
      <c r="C458" s="224"/>
      <c r="D458" s="269"/>
      <c r="E458" s="225"/>
      <c r="F458" s="271" t="str">
        <f>IF(OR(D458="",E458=""),"",ROUND(D458/LOOKUP(E458,SMMLV!$A$2:$A$36,SMMLV!$D$2:$D$103),3))</f>
        <v/>
      </c>
      <c r="K458" s="639"/>
      <c r="L458" s="266">
        <v>3</v>
      </c>
      <c r="M458" s="642" t="str">
        <f t="shared" si="43"/>
        <v>NO APLICA</v>
      </c>
      <c r="N458" s="643"/>
    </row>
    <row r="459" spans="2:14">
      <c r="B459" s="224"/>
      <c r="C459" s="224"/>
      <c r="D459" s="269"/>
      <c r="E459" s="225"/>
      <c r="F459" s="271" t="str">
        <f>IF(OR(D459="",E459=""),"",ROUND(D459/LOOKUP(E459,SMMLV!$A$2:$A$36,SMMLV!$D$2:$D$103),3))</f>
        <v/>
      </c>
      <c r="K459" s="639"/>
      <c r="L459" s="266">
        <v>4</v>
      </c>
      <c r="M459" s="642" t="str">
        <f t="shared" si="43"/>
        <v>NO APLICA</v>
      </c>
      <c r="N459" s="643"/>
    </row>
    <row r="460" spans="2:14">
      <c r="B460" s="224"/>
      <c r="C460" s="224"/>
      <c r="D460" s="269"/>
      <c r="E460" s="225"/>
      <c r="F460" s="271" t="str">
        <f>IF(OR(D460="",E460=""),"",ROUND(D460/LOOKUP(E460,SMMLV!$A$2:$A$36,SMMLV!$D$2:$D$103),3))</f>
        <v/>
      </c>
      <c r="K460" s="639"/>
      <c r="L460" s="266">
        <v>5</v>
      </c>
      <c r="M460" s="642" t="str">
        <f t="shared" si="43"/>
        <v>NO APLICA</v>
      </c>
      <c r="N460" s="643"/>
    </row>
    <row r="461" spans="2:14">
      <c r="B461" s="224"/>
      <c r="C461" s="224"/>
      <c r="D461" s="269"/>
      <c r="E461" s="225"/>
      <c r="F461" s="271" t="str">
        <f>IF(OR(D461="",E461=""),"",ROUND(D461/LOOKUP(E461,SMMLV!$A$2:$A$36,SMMLV!$D$2:$D$103),3))</f>
        <v/>
      </c>
      <c r="K461" s="639"/>
      <c r="L461" s="266">
        <v>6</v>
      </c>
      <c r="M461" s="642" t="str">
        <f t="shared" si="43"/>
        <v>NO APLICA</v>
      </c>
      <c r="N461" s="643"/>
    </row>
    <row r="462" spans="2:14">
      <c r="B462" s="224"/>
      <c r="C462" s="224"/>
      <c r="D462" s="269"/>
      <c r="E462" s="225"/>
      <c r="F462" s="271" t="str">
        <f>IF(OR(D462="",E462=""),"",ROUND(D462/LOOKUP(E462,SMMLV!$A$2:$A$36,SMMLV!$D$2:$D$103),3))</f>
        <v/>
      </c>
      <c r="K462" s="639"/>
      <c r="L462" s="266">
        <v>7</v>
      </c>
      <c r="M462" s="642" t="str">
        <f t="shared" si="43"/>
        <v>NO APLICA</v>
      </c>
      <c r="N462" s="643"/>
    </row>
    <row r="463" spans="2:14">
      <c r="B463" s="224"/>
      <c r="C463" s="224"/>
      <c r="D463" s="269"/>
      <c r="E463" s="225"/>
      <c r="F463" s="271" t="str">
        <f>IF(OR(D463="",E463=""),"",ROUND(D463/LOOKUP(E463,SMMLV!$A$2:$A$36,SMMLV!$D$2:$D$103),3))</f>
        <v/>
      </c>
      <c r="K463" s="639"/>
      <c r="L463" s="266">
        <v>8</v>
      </c>
      <c r="M463" s="642" t="str">
        <f t="shared" si="43"/>
        <v>NO APLICA</v>
      </c>
      <c r="N463" s="643"/>
    </row>
    <row r="464" spans="2:14">
      <c r="B464" s="224"/>
      <c r="C464" s="224"/>
      <c r="D464" s="269"/>
      <c r="E464" s="225"/>
      <c r="F464" s="271" t="str">
        <f>IF(OR(D464="",E464=""),"",ROUND(D464/LOOKUP(E464,SMMLV!$A$2:$A$36,SMMLV!$D$2:$D$103),3))</f>
        <v/>
      </c>
      <c r="K464" s="639"/>
      <c r="L464" s="266">
        <v>9</v>
      </c>
      <c r="M464" s="642" t="str">
        <f t="shared" si="43"/>
        <v>NO APLICA</v>
      </c>
      <c r="N464" s="643"/>
    </row>
    <row r="465" spans="2:14">
      <c r="B465" s="224"/>
      <c r="C465" s="224"/>
      <c r="D465" s="269"/>
      <c r="E465" s="225"/>
      <c r="F465" s="271" t="str">
        <f>IF(OR(D465="",E465=""),"",ROUND(D465/LOOKUP(E465,SMMLV!$A$2:$A$36,SMMLV!$D$2:$D$103),3))</f>
        <v/>
      </c>
      <c r="K465" s="639"/>
      <c r="L465" s="266">
        <v>10</v>
      </c>
      <c r="M465" s="640" t="str">
        <f t="shared" si="43"/>
        <v>NO APLICA</v>
      </c>
      <c r="N465" s="640"/>
    </row>
    <row r="466" spans="2:14">
      <c r="B466" s="224"/>
      <c r="C466" s="224"/>
      <c r="D466" s="269"/>
      <c r="E466" s="225"/>
      <c r="F466" s="271" t="str">
        <f>IF(OR(D466="",E466=""),"",ROUND(D466/LOOKUP(E466,SMMLV!$A$2:$A$36,SMMLV!$D$2:$D$103),3))</f>
        <v/>
      </c>
      <c r="K466" s="639">
        <v>47</v>
      </c>
      <c r="L466" s="266">
        <v>1</v>
      </c>
      <c r="M466" s="640" t="str">
        <f t="shared" ref="M466:M475" si="44">IF(SUMIFS($F$5:$F$1200,$B$5:$B$1200,$K$466,$C$5:$C$1200,$L466)=0,"NO APLICA",ROUND(SUMIFS($F$5:$F$1200,$B$5:$B$1200,$K$466,$C$5:$C$1200,$L466),3))</f>
        <v>NO APLICA</v>
      </c>
      <c r="N466" s="640"/>
    </row>
    <row r="467" spans="2:14">
      <c r="B467" s="224"/>
      <c r="C467" s="224"/>
      <c r="D467" s="269"/>
      <c r="E467" s="225"/>
      <c r="F467" s="271" t="str">
        <f>IF(OR(D467="",E467=""),"",ROUND(D467/LOOKUP(E467,SMMLV!$A$2:$A$36,SMMLV!$D$2:$D$103),3))</f>
        <v/>
      </c>
      <c r="K467" s="639"/>
      <c r="L467" s="266">
        <v>2</v>
      </c>
      <c r="M467" s="640" t="str">
        <f t="shared" si="44"/>
        <v>NO APLICA</v>
      </c>
      <c r="N467" s="640"/>
    </row>
    <row r="468" spans="2:14">
      <c r="B468" s="224"/>
      <c r="C468" s="224"/>
      <c r="D468" s="269"/>
      <c r="E468" s="225"/>
      <c r="F468" s="271" t="str">
        <f>IF(OR(D468="",E468=""),"",ROUND(D468/LOOKUP(E468,SMMLV!$A$2:$A$36,SMMLV!$D$2:$D$103),3))</f>
        <v/>
      </c>
      <c r="K468" s="639"/>
      <c r="L468" s="266">
        <v>3</v>
      </c>
      <c r="M468" s="640" t="str">
        <f t="shared" si="44"/>
        <v>NO APLICA</v>
      </c>
      <c r="N468" s="640"/>
    </row>
    <row r="469" spans="2:14">
      <c r="B469" s="224"/>
      <c r="C469" s="224"/>
      <c r="D469" s="269"/>
      <c r="E469" s="225"/>
      <c r="F469" s="271" t="str">
        <f>IF(OR(D469="",E469=""),"",ROUND(D469/LOOKUP(E469,SMMLV!$A$2:$A$36,SMMLV!$D$2:$D$103),3))</f>
        <v/>
      </c>
      <c r="K469" s="639"/>
      <c r="L469" s="266">
        <v>4</v>
      </c>
      <c r="M469" s="640" t="str">
        <f t="shared" si="44"/>
        <v>NO APLICA</v>
      </c>
      <c r="N469" s="640"/>
    </row>
    <row r="470" spans="2:14">
      <c r="B470" s="224"/>
      <c r="C470" s="224"/>
      <c r="D470" s="269"/>
      <c r="E470" s="225"/>
      <c r="F470" s="271" t="str">
        <f>IF(OR(D470="",E470=""),"",ROUND(D470/LOOKUP(E470,SMMLV!$A$2:$A$36,SMMLV!$D$2:$D$103),3))</f>
        <v/>
      </c>
      <c r="K470" s="639"/>
      <c r="L470" s="266">
        <v>5</v>
      </c>
      <c r="M470" s="640" t="str">
        <f t="shared" si="44"/>
        <v>NO APLICA</v>
      </c>
      <c r="N470" s="640"/>
    </row>
    <row r="471" spans="2:14">
      <c r="B471" s="224"/>
      <c r="C471" s="224"/>
      <c r="D471" s="269"/>
      <c r="E471" s="225"/>
      <c r="F471" s="271" t="str">
        <f>IF(OR(D471="",E471=""),"",ROUND(D471/LOOKUP(E471,SMMLV!$A$2:$A$36,SMMLV!$D$2:$D$103),3))</f>
        <v/>
      </c>
      <c r="K471" s="639"/>
      <c r="L471" s="266">
        <v>6</v>
      </c>
      <c r="M471" s="640" t="str">
        <f t="shared" si="44"/>
        <v>NO APLICA</v>
      </c>
      <c r="N471" s="640"/>
    </row>
    <row r="472" spans="2:14">
      <c r="B472" s="224"/>
      <c r="C472" s="224"/>
      <c r="D472" s="269"/>
      <c r="E472" s="225"/>
      <c r="F472" s="271" t="str">
        <f>IF(OR(D472="",E472=""),"",ROUND(D472/LOOKUP(E472,SMMLV!$A$2:$A$36,SMMLV!$D$2:$D$103),3))</f>
        <v/>
      </c>
      <c r="K472" s="639"/>
      <c r="L472" s="266">
        <v>7</v>
      </c>
      <c r="M472" s="640" t="str">
        <f t="shared" si="44"/>
        <v>NO APLICA</v>
      </c>
      <c r="N472" s="640"/>
    </row>
    <row r="473" spans="2:14">
      <c r="B473" s="224"/>
      <c r="C473" s="224"/>
      <c r="D473" s="269"/>
      <c r="E473" s="225"/>
      <c r="F473" s="271" t="str">
        <f>IF(OR(D473="",E473=""),"",ROUND(D473/LOOKUP(E473,SMMLV!$A$2:$A$36,SMMLV!$D$2:$D$103),3))</f>
        <v/>
      </c>
      <c r="K473" s="639"/>
      <c r="L473" s="266">
        <v>8</v>
      </c>
      <c r="M473" s="640" t="str">
        <f t="shared" si="44"/>
        <v>NO APLICA</v>
      </c>
      <c r="N473" s="640"/>
    </row>
    <row r="474" spans="2:14">
      <c r="B474" s="224"/>
      <c r="C474" s="224"/>
      <c r="D474" s="269"/>
      <c r="E474" s="225"/>
      <c r="F474" s="271" t="str">
        <f>IF(OR(D474="",E474=""),"",ROUND(D474/LOOKUP(E474,SMMLV!$A$2:$A$36,SMMLV!$D$2:$D$103),3))</f>
        <v/>
      </c>
      <c r="K474" s="639"/>
      <c r="L474" s="266">
        <v>9</v>
      </c>
      <c r="M474" s="640" t="str">
        <f t="shared" si="44"/>
        <v>NO APLICA</v>
      </c>
      <c r="N474" s="640"/>
    </row>
    <row r="475" spans="2:14">
      <c r="B475" s="224"/>
      <c r="C475" s="224"/>
      <c r="D475" s="269"/>
      <c r="E475" s="225"/>
      <c r="F475" s="271" t="str">
        <f>IF(OR(D475="",E475=""),"",ROUND(D475/LOOKUP(E475,SMMLV!$A$2:$A$36,SMMLV!$D$2:$D$103),3))</f>
        <v/>
      </c>
      <c r="K475" s="639"/>
      <c r="L475" s="266">
        <v>10</v>
      </c>
      <c r="M475" s="640" t="str">
        <f t="shared" si="44"/>
        <v>NO APLICA</v>
      </c>
      <c r="N475" s="640"/>
    </row>
    <row r="476" spans="2:14">
      <c r="B476" s="224"/>
      <c r="C476" s="224"/>
      <c r="D476" s="269"/>
      <c r="E476" s="225"/>
      <c r="F476" s="271" t="str">
        <f>IF(OR(D476="",E476=""),"",ROUND(D476/LOOKUP(E476,SMMLV!$A$2:$A$36,SMMLV!$D$2:$D$103),3))</f>
        <v/>
      </c>
      <c r="K476" s="639">
        <v>48</v>
      </c>
      <c r="L476" s="266">
        <v>1</v>
      </c>
      <c r="M476" s="640" t="str">
        <f t="shared" ref="M476:M485" si="45">IF(SUMIFS($F$5:$F$1200,$B$5:$B$1200,$K$476,$C$5:$C$1200,$L476)=0,"NO APLICA",ROUND(SUMIFS($F$5:$F$1200,$B$5:$B$1200,$K$476,$C$5:$C$1200,$L476),3))</f>
        <v>NO APLICA</v>
      </c>
      <c r="N476" s="640"/>
    </row>
    <row r="477" spans="2:14">
      <c r="B477" s="224"/>
      <c r="C477" s="224"/>
      <c r="D477" s="269"/>
      <c r="E477" s="225"/>
      <c r="F477" s="271" t="str">
        <f>IF(OR(D477="",E477=""),"",ROUND(D477/LOOKUP(E477,SMMLV!$A$2:$A$36,SMMLV!$D$2:$D$103),3))</f>
        <v/>
      </c>
      <c r="K477" s="639"/>
      <c r="L477" s="266">
        <v>2</v>
      </c>
      <c r="M477" s="640" t="str">
        <f t="shared" si="45"/>
        <v>NO APLICA</v>
      </c>
      <c r="N477" s="640"/>
    </row>
    <row r="478" spans="2:14">
      <c r="B478" s="224"/>
      <c r="C478" s="224"/>
      <c r="D478" s="269"/>
      <c r="E478" s="225"/>
      <c r="F478" s="271" t="str">
        <f>IF(OR(D478="",E478=""),"",ROUND(D478/LOOKUP(E478,SMMLV!$A$2:$A$36,SMMLV!$D$2:$D$103),3))</f>
        <v/>
      </c>
      <c r="K478" s="639"/>
      <c r="L478" s="266">
        <v>3</v>
      </c>
      <c r="M478" s="640" t="str">
        <f t="shared" si="45"/>
        <v>NO APLICA</v>
      </c>
      <c r="N478" s="640"/>
    </row>
    <row r="479" spans="2:14">
      <c r="B479" s="224"/>
      <c r="C479" s="224"/>
      <c r="D479" s="269"/>
      <c r="E479" s="225"/>
      <c r="F479" s="271" t="str">
        <f>IF(OR(D479="",E479=""),"",ROUND(D479/LOOKUP(E479,SMMLV!$A$2:$A$36,SMMLV!$D$2:$D$103),3))</f>
        <v/>
      </c>
      <c r="K479" s="639"/>
      <c r="L479" s="266">
        <v>4</v>
      </c>
      <c r="M479" s="640" t="str">
        <f t="shared" si="45"/>
        <v>NO APLICA</v>
      </c>
      <c r="N479" s="640"/>
    </row>
    <row r="480" spans="2:14">
      <c r="B480" s="224"/>
      <c r="C480" s="224"/>
      <c r="D480" s="269"/>
      <c r="E480" s="225"/>
      <c r="F480" s="271" t="str">
        <f>IF(OR(D480="",E480=""),"",ROUND(D480/LOOKUP(E480,SMMLV!$A$2:$A$36,SMMLV!$D$2:$D$103),3))</f>
        <v/>
      </c>
      <c r="K480" s="639"/>
      <c r="L480" s="266">
        <v>5</v>
      </c>
      <c r="M480" s="640" t="str">
        <f t="shared" si="45"/>
        <v>NO APLICA</v>
      </c>
      <c r="N480" s="640"/>
    </row>
    <row r="481" spans="2:14">
      <c r="B481" s="224"/>
      <c r="C481" s="224"/>
      <c r="D481" s="269"/>
      <c r="E481" s="225"/>
      <c r="F481" s="271" t="str">
        <f>IF(OR(D481="",E481=""),"",ROUND(D481/LOOKUP(E481,SMMLV!$A$2:$A$36,SMMLV!$D$2:$D$103),3))</f>
        <v/>
      </c>
      <c r="K481" s="639"/>
      <c r="L481" s="266">
        <v>6</v>
      </c>
      <c r="M481" s="640" t="str">
        <f t="shared" si="45"/>
        <v>NO APLICA</v>
      </c>
      <c r="N481" s="640"/>
    </row>
    <row r="482" spans="2:14">
      <c r="B482" s="224"/>
      <c r="C482" s="224"/>
      <c r="D482" s="269"/>
      <c r="E482" s="225"/>
      <c r="F482" s="271" t="str">
        <f>IF(OR(D482="",E482=""),"",ROUND(D482/LOOKUP(E482,SMMLV!$A$2:$A$36,SMMLV!$D$2:$D$103),3))</f>
        <v/>
      </c>
      <c r="K482" s="639"/>
      <c r="L482" s="266">
        <v>7</v>
      </c>
      <c r="M482" s="640" t="str">
        <f t="shared" si="45"/>
        <v>NO APLICA</v>
      </c>
      <c r="N482" s="640"/>
    </row>
    <row r="483" spans="2:14">
      <c r="B483" s="224"/>
      <c r="C483" s="224"/>
      <c r="D483" s="269"/>
      <c r="E483" s="225"/>
      <c r="F483" s="271" t="str">
        <f>IF(OR(D483="",E483=""),"",ROUND(D483/LOOKUP(E483,SMMLV!$A$2:$A$36,SMMLV!$D$2:$D$103),3))</f>
        <v/>
      </c>
      <c r="K483" s="639"/>
      <c r="L483" s="266">
        <v>8</v>
      </c>
      <c r="M483" s="640" t="str">
        <f t="shared" si="45"/>
        <v>NO APLICA</v>
      </c>
      <c r="N483" s="640"/>
    </row>
    <row r="484" spans="2:14">
      <c r="B484" s="224"/>
      <c r="C484" s="224"/>
      <c r="D484" s="269"/>
      <c r="E484" s="225"/>
      <c r="F484" s="271" t="str">
        <f>IF(OR(D484="",E484=""),"",ROUND(D484/LOOKUP(E484,SMMLV!$A$2:$A$36,SMMLV!$D$2:$D$103),3))</f>
        <v/>
      </c>
      <c r="K484" s="639"/>
      <c r="L484" s="266">
        <v>9</v>
      </c>
      <c r="M484" s="640" t="str">
        <f t="shared" si="45"/>
        <v>NO APLICA</v>
      </c>
      <c r="N484" s="640"/>
    </row>
    <row r="485" spans="2:14">
      <c r="B485" s="224"/>
      <c r="C485" s="224"/>
      <c r="D485" s="269"/>
      <c r="E485" s="225"/>
      <c r="F485" s="271" t="str">
        <f>IF(OR(D485="",E485=""),"",ROUND(D485/LOOKUP(E485,SMMLV!$A$2:$A$36,SMMLV!$D$2:$D$103),3))</f>
        <v/>
      </c>
      <c r="K485" s="639"/>
      <c r="L485" s="266">
        <v>10</v>
      </c>
      <c r="M485" s="640" t="str">
        <f t="shared" si="45"/>
        <v>NO APLICA</v>
      </c>
      <c r="N485" s="640"/>
    </row>
    <row r="486" spans="2:14">
      <c r="B486" s="224"/>
      <c r="C486" s="224"/>
      <c r="D486" s="269"/>
      <c r="E486" s="225"/>
      <c r="F486" s="271" t="str">
        <f>IF(OR(D486="",E486=""),"",ROUND(D486/LOOKUP(E486,SMMLV!$A$2:$A$36,SMMLV!$D$2:$D$103),3))</f>
        <v/>
      </c>
      <c r="K486" s="639">
        <v>49</v>
      </c>
      <c r="L486" s="266">
        <v>1</v>
      </c>
      <c r="M486" s="640" t="str">
        <f t="shared" ref="M486:M495" si="46">IF(SUMIFS($F$5:$F$1200,$B$5:$B$1200,$K$486,$C$5:$C$1200,$L486)=0,"NO APLICA",ROUND(SUMIFS($F$5:$F$1200,$B$5:$B$1200,$K$486,$C$5:$C$1200,$L486),3))</f>
        <v>NO APLICA</v>
      </c>
      <c r="N486" s="640"/>
    </row>
    <row r="487" spans="2:14">
      <c r="B487" s="224"/>
      <c r="C487" s="224"/>
      <c r="D487" s="269"/>
      <c r="E487" s="225"/>
      <c r="F487" s="271" t="str">
        <f>IF(OR(D487="",E487=""),"",ROUND(D487/LOOKUP(E487,SMMLV!$A$2:$A$36,SMMLV!$D$2:$D$103),3))</f>
        <v/>
      </c>
      <c r="K487" s="639"/>
      <c r="L487" s="266">
        <v>2</v>
      </c>
      <c r="M487" s="640" t="str">
        <f t="shared" si="46"/>
        <v>NO APLICA</v>
      </c>
      <c r="N487" s="640"/>
    </row>
    <row r="488" spans="2:14">
      <c r="B488" s="224"/>
      <c r="C488" s="224"/>
      <c r="D488" s="269"/>
      <c r="E488" s="225"/>
      <c r="F488" s="271" t="str">
        <f>IF(OR(D488="",E488=""),"",ROUND(D488/LOOKUP(E488,SMMLV!$A$2:$A$36,SMMLV!$D$2:$D$103),3))</f>
        <v/>
      </c>
      <c r="K488" s="639"/>
      <c r="L488" s="266">
        <v>3</v>
      </c>
      <c r="M488" s="640" t="str">
        <f t="shared" si="46"/>
        <v>NO APLICA</v>
      </c>
      <c r="N488" s="640"/>
    </row>
    <row r="489" spans="2:14">
      <c r="B489" s="224"/>
      <c r="C489" s="224"/>
      <c r="D489" s="269"/>
      <c r="E489" s="225"/>
      <c r="F489" s="271" t="str">
        <f>IF(OR(D489="",E489=""),"",ROUND(D489/LOOKUP(E489,SMMLV!$A$2:$A$36,SMMLV!$D$2:$D$103),3))</f>
        <v/>
      </c>
      <c r="K489" s="639"/>
      <c r="L489" s="266">
        <v>4</v>
      </c>
      <c r="M489" s="640" t="str">
        <f t="shared" si="46"/>
        <v>NO APLICA</v>
      </c>
      <c r="N489" s="640"/>
    </row>
    <row r="490" spans="2:14">
      <c r="B490" s="224"/>
      <c r="C490" s="224"/>
      <c r="D490" s="269"/>
      <c r="E490" s="225"/>
      <c r="F490" s="271" t="str">
        <f>IF(OR(D490="",E490=""),"",ROUND(D490/LOOKUP(E490,SMMLV!$A$2:$A$36,SMMLV!$D$2:$D$103),3))</f>
        <v/>
      </c>
      <c r="K490" s="639"/>
      <c r="L490" s="266">
        <v>5</v>
      </c>
      <c r="M490" s="640" t="str">
        <f t="shared" si="46"/>
        <v>NO APLICA</v>
      </c>
      <c r="N490" s="640"/>
    </row>
    <row r="491" spans="2:14">
      <c r="B491" s="224"/>
      <c r="C491" s="224"/>
      <c r="D491" s="269"/>
      <c r="E491" s="225"/>
      <c r="F491" s="271" t="str">
        <f>IF(OR(D491="",E491=""),"",ROUND(D491/LOOKUP(E491,SMMLV!$A$2:$A$36,SMMLV!$D$2:$D$103),3))</f>
        <v/>
      </c>
      <c r="K491" s="639"/>
      <c r="L491" s="266">
        <v>6</v>
      </c>
      <c r="M491" s="640" t="str">
        <f t="shared" si="46"/>
        <v>NO APLICA</v>
      </c>
      <c r="N491" s="640"/>
    </row>
    <row r="492" spans="2:14">
      <c r="B492" s="224"/>
      <c r="C492" s="224"/>
      <c r="D492" s="269"/>
      <c r="E492" s="225"/>
      <c r="F492" s="271" t="str">
        <f>IF(OR(D492="",E492=""),"",ROUND(D492/LOOKUP(E492,SMMLV!$A$2:$A$36,SMMLV!$D$2:$D$103),3))</f>
        <v/>
      </c>
      <c r="K492" s="639"/>
      <c r="L492" s="266">
        <v>7</v>
      </c>
      <c r="M492" s="640" t="str">
        <f t="shared" si="46"/>
        <v>NO APLICA</v>
      </c>
      <c r="N492" s="640"/>
    </row>
    <row r="493" spans="2:14">
      <c r="B493" s="224"/>
      <c r="C493" s="224"/>
      <c r="D493" s="269"/>
      <c r="E493" s="225"/>
      <c r="F493" s="271" t="str">
        <f>IF(OR(D493="",E493=""),"",ROUND(D493/LOOKUP(E493,SMMLV!$A$2:$A$36,SMMLV!$D$2:$D$103),3))</f>
        <v/>
      </c>
      <c r="K493" s="639"/>
      <c r="L493" s="266">
        <v>8</v>
      </c>
      <c r="M493" s="640" t="str">
        <f t="shared" si="46"/>
        <v>NO APLICA</v>
      </c>
      <c r="N493" s="640"/>
    </row>
    <row r="494" spans="2:14">
      <c r="B494" s="224"/>
      <c r="C494" s="224"/>
      <c r="D494" s="269"/>
      <c r="E494" s="225"/>
      <c r="F494" s="271" t="str">
        <f>IF(OR(D494="",E494=""),"",ROUND(D494/LOOKUP(E494,SMMLV!$A$2:$A$36,SMMLV!$D$2:$D$103),3))</f>
        <v/>
      </c>
      <c r="K494" s="639"/>
      <c r="L494" s="266">
        <v>9</v>
      </c>
      <c r="M494" s="640" t="str">
        <f t="shared" si="46"/>
        <v>NO APLICA</v>
      </c>
      <c r="N494" s="640"/>
    </row>
    <row r="495" spans="2:14">
      <c r="B495" s="224"/>
      <c r="C495" s="224"/>
      <c r="D495" s="269"/>
      <c r="E495" s="225"/>
      <c r="F495" s="271" t="str">
        <f>IF(OR(D495="",E495=""),"",ROUND(D495/LOOKUP(E495,SMMLV!$A$2:$A$36,SMMLV!$D$2:$D$103),3))</f>
        <v/>
      </c>
      <c r="K495" s="639"/>
      <c r="L495" s="266">
        <v>10</v>
      </c>
      <c r="M495" s="640" t="str">
        <f t="shared" si="46"/>
        <v>NO APLICA</v>
      </c>
      <c r="N495" s="640"/>
    </row>
    <row r="496" spans="2:14">
      <c r="B496" s="224"/>
      <c r="C496" s="224"/>
      <c r="D496" s="269"/>
      <c r="E496" s="225"/>
      <c r="F496" s="271" t="str">
        <f>IF(OR(D496="",E496=""),"",ROUND(D496/LOOKUP(E496,SMMLV!$A$2:$A$36,SMMLV!$D$2:$D$103),3))</f>
        <v/>
      </c>
      <c r="K496" s="639">
        <v>50</v>
      </c>
      <c r="L496" s="266">
        <v>1</v>
      </c>
      <c r="M496" s="640" t="str">
        <f t="shared" ref="M496:M505" si="47">IF(SUMIFS($F$5:$F$1200,$B$5:$B$1200,$K$496,$C$5:$C$1200,$L496)=0,"NO APLICA",ROUND(SUMIFS($F$5:$F$1200,$B$5:$B$1200,$K$496,$C$5:$C$1200,$L496),3))</f>
        <v>NO APLICA</v>
      </c>
      <c r="N496" s="640"/>
    </row>
    <row r="497" spans="2:14">
      <c r="B497" s="224"/>
      <c r="C497" s="224"/>
      <c r="D497" s="269"/>
      <c r="E497" s="225"/>
      <c r="F497" s="271" t="str">
        <f>IF(OR(D497="",E497=""),"",ROUND(D497/LOOKUP(E497,SMMLV!$A$2:$A$36,SMMLV!$D$2:$D$103),3))</f>
        <v/>
      </c>
      <c r="K497" s="639"/>
      <c r="L497" s="266">
        <v>2</v>
      </c>
      <c r="M497" s="640" t="str">
        <f t="shared" si="47"/>
        <v>NO APLICA</v>
      </c>
      <c r="N497" s="640"/>
    </row>
    <row r="498" spans="2:14">
      <c r="B498" s="224"/>
      <c r="C498" s="224"/>
      <c r="D498" s="269"/>
      <c r="E498" s="225"/>
      <c r="F498" s="271" t="str">
        <f>IF(OR(D498="",E498=""),"",ROUND(D498/LOOKUP(E498,SMMLV!$A$2:$A$36,SMMLV!$D$2:$D$103),3))</f>
        <v/>
      </c>
      <c r="K498" s="639"/>
      <c r="L498" s="266">
        <v>3</v>
      </c>
      <c r="M498" s="640" t="str">
        <f t="shared" si="47"/>
        <v>NO APLICA</v>
      </c>
      <c r="N498" s="640"/>
    </row>
    <row r="499" spans="2:14">
      <c r="B499" s="224"/>
      <c r="C499" s="224"/>
      <c r="D499" s="269"/>
      <c r="E499" s="225"/>
      <c r="F499" s="271" t="str">
        <f>IF(OR(D499="",E499=""),"",ROUND(D499/LOOKUP(E499,SMMLV!$A$2:$A$36,SMMLV!$D$2:$D$103),3))</f>
        <v/>
      </c>
      <c r="K499" s="639"/>
      <c r="L499" s="266">
        <v>4</v>
      </c>
      <c r="M499" s="640" t="str">
        <f t="shared" si="47"/>
        <v>NO APLICA</v>
      </c>
      <c r="N499" s="640"/>
    </row>
    <row r="500" spans="2:14">
      <c r="B500" s="224"/>
      <c r="C500" s="224"/>
      <c r="D500" s="269"/>
      <c r="E500" s="225"/>
      <c r="F500" s="271" t="str">
        <f>IF(OR(D500="",E500=""),"",ROUND(D500/LOOKUP(E500,SMMLV!$A$2:$A$36,SMMLV!$D$2:$D$103),3))</f>
        <v/>
      </c>
      <c r="K500" s="639"/>
      <c r="L500" s="266">
        <v>5</v>
      </c>
      <c r="M500" s="640" t="str">
        <f t="shared" si="47"/>
        <v>NO APLICA</v>
      </c>
      <c r="N500" s="640"/>
    </row>
    <row r="501" spans="2:14">
      <c r="B501" s="224"/>
      <c r="C501" s="224"/>
      <c r="D501" s="269"/>
      <c r="E501" s="225"/>
      <c r="F501" s="271" t="str">
        <f>IF(OR(D501="",E501=""),"",ROUND(D501/LOOKUP(E501,SMMLV!$A$2:$A$36,SMMLV!$D$2:$D$103),3))</f>
        <v/>
      </c>
      <c r="K501" s="639"/>
      <c r="L501" s="266">
        <v>6</v>
      </c>
      <c r="M501" s="640" t="str">
        <f t="shared" si="47"/>
        <v>NO APLICA</v>
      </c>
      <c r="N501" s="640"/>
    </row>
    <row r="502" spans="2:14">
      <c r="B502" s="224"/>
      <c r="C502" s="224"/>
      <c r="D502" s="269"/>
      <c r="E502" s="225"/>
      <c r="F502" s="271" t="str">
        <f>IF(OR(D502="",E502=""),"",ROUND(D502/LOOKUP(E502,SMMLV!$A$2:$A$36,SMMLV!$D$2:$D$103),3))</f>
        <v/>
      </c>
      <c r="K502" s="639"/>
      <c r="L502" s="266">
        <v>7</v>
      </c>
      <c r="M502" s="640" t="str">
        <f t="shared" si="47"/>
        <v>NO APLICA</v>
      </c>
      <c r="N502" s="640"/>
    </row>
    <row r="503" spans="2:14">
      <c r="B503" s="224"/>
      <c r="C503" s="224"/>
      <c r="D503" s="269"/>
      <c r="E503" s="225"/>
      <c r="F503" s="271" t="str">
        <f>IF(OR(D503="",E503=""),"",ROUND(D503/LOOKUP(E503,SMMLV!$A$2:$A$36,SMMLV!$D$2:$D$103),3))</f>
        <v/>
      </c>
      <c r="K503" s="639"/>
      <c r="L503" s="266">
        <v>8</v>
      </c>
      <c r="M503" s="640" t="str">
        <f t="shared" si="47"/>
        <v>NO APLICA</v>
      </c>
      <c r="N503" s="640"/>
    </row>
    <row r="504" spans="2:14">
      <c r="B504" s="224"/>
      <c r="C504" s="224"/>
      <c r="D504" s="269"/>
      <c r="E504" s="225"/>
      <c r="F504" s="271" t="str">
        <f>IF(OR(D504="",E504=""),"",ROUND(D504/LOOKUP(E504,SMMLV!$A$2:$A$36,SMMLV!$D$2:$D$103),3))</f>
        <v/>
      </c>
      <c r="K504" s="639"/>
      <c r="L504" s="266">
        <v>9</v>
      </c>
      <c r="M504" s="640" t="str">
        <f t="shared" si="47"/>
        <v>NO APLICA</v>
      </c>
      <c r="N504" s="640"/>
    </row>
    <row r="505" spans="2:14">
      <c r="B505" s="224"/>
      <c r="C505" s="224"/>
      <c r="D505" s="269"/>
      <c r="E505" s="225"/>
      <c r="F505" s="271" t="str">
        <f>IF(OR(D505="",E505=""),"",ROUND(D505/LOOKUP(E505,SMMLV!$A$2:$A$36,SMMLV!$D$2:$D$103),3))</f>
        <v/>
      </c>
      <c r="K505" s="639"/>
      <c r="L505" s="266">
        <v>10</v>
      </c>
      <c r="M505" s="640" t="str">
        <f t="shared" si="47"/>
        <v>NO APLICA</v>
      </c>
      <c r="N505" s="640"/>
    </row>
    <row r="506" spans="2:14">
      <c r="B506" s="224"/>
      <c r="C506" s="224"/>
      <c r="D506" s="269"/>
      <c r="E506" s="225"/>
      <c r="F506" s="271" t="str">
        <f>IF(OR(D506="",E506=""),"",ROUND(D506/LOOKUP(E506,SMMLV!$A$2:$A$36,SMMLV!$D$2:$D$103),3))</f>
        <v/>
      </c>
      <c r="K506" s="639">
        <v>51</v>
      </c>
      <c r="L506" s="266">
        <v>1</v>
      </c>
      <c r="M506" s="640" t="str">
        <f t="shared" ref="M506:M515" si="48">IF(SUMIFS($F$5:$F$1200,$B$5:$B$1200,$K$506,$C$5:$C$1200,$L506)=0,"NO APLICA",ROUND(SUMIFS($F$5:$F$1200,$B$5:$B$1200,$K$506,$C$5:$C$1200,$L506),3))</f>
        <v>NO APLICA</v>
      </c>
      <c r="N506" s="640"/>
    </row>
    <row r="507" spans="2:14">
      <c r="B507" s="224"/>
      <c r="C507" s="224"/>
      <c r="D507" s="269"/>
      <c r="E507" s="225"/>
      <c r="F507" s="271" t="str">
        <f>IF(OR(D507="",E507=""),"",ROUND(D507/LOOKUP(E507,SMMLV!$A$2:$A$36,SMMLV!$D$2:$D$103),3))</f>
        <v/>
      </c>
      <c r="K507" s="639"/>
      <c r="L507" s="266">
        <v>2</v>
      </c>
      <c r="M507" s="640" t="str">
        <f t="shared" si="48"/>
        <v>NO APLICA</v>
      </c>
      <c r="N507" s="640"/>
    </row>
    <row r="508" spans="2:14">
      <c r="B508" s="224"/>
      <c r="C508" s="224"/>
      <c r="D508" s="269"/>
      <c r="E508" s="225"/>
      <c r="F508" s="271" t="str">
        <f>IF(OR(D508="",E508=""),"",ROUND(D508/LOOKUP(E508,SMMLV!$A$2:$A$36,SMMLV!$D$2:$D$103),3))</f>
        <v/>
      </c>
      <c r="K508" s="639"/>
      <c r="L508" s="266">
        <v>3</v>
      </c>
      <c r="M508" s="640" t="str">
        <f t="shared" si="48"/>
        <v>NO APLICA</v>
      </c>
      <c r="N508" s="640"/>
    </row>
    <row r="509" spans="2:14">
      <c r="B509" s="224"/>
      <c r="C509" s="224"/>
      <c r="D509" s="269"/>
      <c r="E509" s="225"/>
      <c r="F509" s="271" t="str">
        <f>IF(OR(D509="",E509=""),"",ROUND(D509/LOOKUP(E509,SMMLV!$A$2:$A$36,SMMLV!$D$2:$D$103),3))</f>
        <v/>
      </c>
      <c r="K509" s="639"/>
      <c r="L509" s="266">
        <v>4</v>
      </c>
      <c r="M509" s="640" t="str">
        <f t="shared" si="48"/>
        <v>NO APLICA</v>
      </c>
      <c r="N509" s="640"/>
    </row>
    <row r="510" spans="2:14">
      <c r="B510" s="224"/>
      <c r="C510" s="224"/>
      <c r="D510" s="269"/>
      <c r="E510" s="225"/>
      <c r="F510" s="271" t="str">
        <f>IF(OR(D510="",E510=""),"",ROUND(D510/LOOKUP(E510,SMMLV!$A$2:$A$36,SMMLV!$D$2:$D$103),3))</f>
        <v/>
      </c>
      <c r="K510" s="639"/>
      <c r="L510" s="266">
        <v>5</v>
      </c>
      <c r="M510" s="640" t="str">
        <f t="shared" si="48"/>
        <v>NO APLICA</v>
      </c>
      <c r="N510" s="640"/>
    </row>
    <row r="511" spans="2:14">
      <c r="B511" s="224"/>
      <c r="C511" s="224"/>
      <c r="D511" s="269"/>
      <c r="E511" s="225"/>
      <c r="F511" s="271" t="str">
        <f>IF(OR(D511="",E511=""),"",ROUND(D511/LOOKUP(E511,SMMLV!$A$2:$A$36,SMMLV!$D$2:$D$103),3))</f>
        <v/>
      </c>
      <c r="K511" s="639"/>
      <c r="L511" s="266">
        <v>6</v>
      </c>
      <c r="M511" s="640" t="str">
        <f t="shared" si="48"/>
        <v>NO APLICA</v>
      </c>
      <c r="N511" s="640"/>
    </row>
    <row r="512" spans="2:14">
      <c r="B512" s="224"/>
      <c r="C512" s="224"/>
      <c r="D512" s="269"/>
      <c r="E512" s="225"/>
      <c r="F512" s="271" t="str">
        <f>IF(OR(D512="",E512=""),"",ROUND(D512/LOOKUP(E512,SMMLV!$A$2:$A$36,SMMLV!$D$2:$D$103),3))</f>
        <v/>
      </c>
      <c r="K512" s="639"/>
      <c r="L512" s="266">
        <v>7</v>
      </c>
      <c r="M512" s="640" t="str">
        <f t="shared" si="48"/>
        <v>NO APLICA</v>
      </c>
      <c r="N512" s="640"/>
    </row>
    <row r="513" spans="2:14">
      <c r="B513" s="224"/>
      <c r="C513" s="224"/>
      <c r="D513" s="269"/>
      <c r="E513" s="225"/>
      <c r="F513" s="271" t="str">
        <f>IF(OR(D513="",E513=""),"",ROUND(D513/LOOKUP(E513,SMMLV!$A$2:$A$36,SMMLV!$D$2:$D$103),3))</f>
        <v/>
      </c>
      <c r="K513" s="639"/>
      <c r="L513" s="266">
        <v>8</v>
      </c>
      <c r="M513" s="640" t="str">
        <f t="shared" si="48"/>
        <v>NO APLICA</v>
      </c>
      <c r="N513" s="640"/>
    </row>
    <row r="514" spans="2:14">
      <c r="B514" s="224"/>
      <c r="C514" s="224"/>
      <c r="D514" s="269"/>
      <c r="E514" s="225"/>
      <c r="F514" s="271" t="str">
        <f>IF(OR(D514="",E514=""),"",ROUND(D514/LOOKUP(E514,SMMLV!$A$2:$A$36,SMMLV!$D$2:$D$103),3))</f>
        <v/>
      </c>
      <c r="K514" s="639"/>
      <c r="L514" s="266">
        <v>9</v>
      </c>
      <c r="M514" s="640" t="str">
        <f t="shared" si="48"/>
        <v>NO APLICA</v>
      </c>
      <c r="N514" s="640"/>
    </row>
    <row r="515" spans="2:14">
      <c r="B515" s="224"/>
      <c r="C515" s="224"/>
      <c r="D515" s="269"/>
      <c r="E515" s="225"/>
      <c r="F515" s="271" t="str">
        <f>IF(OR(D515="",E515=""),"",ROUND(D515/LOOKUP(E515,SMMLV!$A$2:$A$36,SMMLV!$D$2:$D$103),3))</f>
        <v/>
      </c>
      <c r="K515" s="639"/>
      <c r="L515" s="266">
        <v>10</v>
      </c>
      <c r="M515" s="640" t="str">
        <f t="shared" si="48"/>
        <v>NO APLICA</v>
      </c>
      <c r="N515" s="640"/>
    </row>
    <row r="516" spans="2:14">
      <c r="B516" s="224"/>
      <c r="C516" s="224"/>
      <c r="D516" s="269"/>
      <c r="E516" s="225"/>
      <c r="F516" s="271" t="str">
        <f>IF(OR(D516="",E516=""),"",ROUND(D516/LOOKUP(E516,SMMLV!$A$2:$A$36,SMMLV!$D$2:$D$103),3))</f>
        <v/>
      </c>
      <c r="K516" s="639">
        <v>52</v>
      </c>
      <c r="L516" s="266">
        <v>1</v>
      </c>
      <c r="M516" s="640" t="str">
        <f t="shared" ref="M516:M525" si="49">IF(SUMIFS($F$5:$F$1200,$B$5:$B$1200,$K$516,$C$5:$C$1200,$L516)=0,"NO APLICA",ROUND(SUMIFS($F$5:$F$1200,$B$5:$B$1200,$K$516,$C$5:$C$1200,$L516),3))</f>
        <v>NO APLICA</v>
      </c>
      <c r="N516" s="640"/>
    </row>
    <row r="517" spans="2:14">
      <c r="B517" s="224"/>
      <c r="C517" s="224"/>
      <c r="D517" s="269"/>
      <c r="E517" s="225"/>
      <c r="F517" s="271" t="str">
        <f>IF(OR(D517="",E517=""),"",ROUND(D517/LOOKUP(E517,SMMLV!$A$2:$A$36,SMMLV!$D$2:$D$103),3))</f>
        <v/>
      </c>
      <c r="K517" s="639"/>
      <c r="L517" s="266">
        <v>2</v>
      </c>
      <c r="M517" s="640" t="str">
        <f t="shared" si="49"/>
        <v>NO APLICA</v>
      </c>
      <c r="N517" s="640"/>
    </row>
    <row r="518" spans="2:14">
      <c r="B518" s="224"/>
      <c r="C518" s="224"/>
      <c r="D518" s="269"/>
      <c r="E518" s="225"/>
      <c r="F518" s="271" t="str">
        <f>IF(OR(D518="",E518=""),"",ROUND(D518/LOOKUP(E518,SMMLV!$A$2:$A$36,SMMLV!$D$2:$D$103),3))</f>
        <v/>
      </c>
      <c r="K518" s="639"/>
      <c r="L518" s="266">
        <v>3</v>
      </c>
      <c r="M518" s="640" t="str">
        <f t="shared" si="49"/>
        <v>NO APLICA</v>
      </c>
      <c r="N518" s="640"/>
    </row>
    <row r="519" spans="2:14">
      <c r="B519" s="224"/>
      <c r="C519" s="224"/>
      <c r="D519" s="269"/>
      <c r="E519" s="225"/>
      <c r="F519" s="271" t="str">
        <f>IF(OR(D519="",E519=""),"",ROUND(D519/LOOKUP(E519,SMMLV!$A$2:$A$36,SMMLV!$D$2:$D$103),3))</f>
        <v/>
      </c>
      <c r="K519" s="639"/>
      <c r="L519" s="266">
        <v>4</v>
      </c>
      <c r="M519" s="640" t="str">
        <f t="shared" si="49"/>
        <v>NO APLICA</v>
      </c>
      <c r="N519" s="640"/>
    </row>
    <row r="520" spans="2:14">
      <c r="B520" s="224"/>
      <c r="C520" s="224"/>
      <c r="D520" s="269"/>
      <c r="E520" s="225"/>
      <c r="F520" s="271" t="str">
        <f>IF(OR(D520="",E520=""),"",ROUND(D520/LOOKUP(E520,SMMLV!$A$2:$A$36,SMMLV!$D$2:$D$103),3))</f>
        <v/>
      </c>
      <c r="K520" s="639"/>
      <c r="L520" s="266">
        <v>5</v>
      </c>
      <c r="M520" s="640" t="str">
        <f t="shared" si="49"/>
        <v>NO APLICA</v>
      </c>
      <c r="N520" s="640"/>
    </row>
    <row r="521" spans="2:14">
      <c r="B521" s="224"/>
      <c r="C521" s="224"/>
      <c r="D521" s="269"/>
      <c r="E521" s="225"/>
      <c r="F521" s="271" t="str">
        <f>IF(OR(D521="",E521=""),"",ROUND(D521/LOOKUP(E521,SMMLV!$A$2:$A$36,SMMLV!$D$2:$D$103),3))</f>
        <v/>
      </c>
      <c r="K521" s="639"/>
      <c r="L521" s="266">
        <v>6</v>
      </c>
      <c r="M521" s="640" t="str">
        <f t="shared" si="49"/>
        <v>NO APLICA</v>
      </c>
      <c r="N521" s="640"/>
    </row>
    <row r="522" spans="2:14">
      <c r="B522" s="224"/>
      <c r="C522" s="224"/>
      <c r="D522" s="269"/>
      <c r="E522" s="225"/>
      <c r="F522" s="271" t="str">
        <f>IF(OR(D522="",E522=""),"",ROUND(D522/LOOKUP(E522,SMMLV!$A$2:$A$36,SMMLV!$D$2:$D$103),3))</f>
        <v/>
      </c>
      <c r="K522" s="639"/>
      <c r="L522" s="266">
        <v>7</v>
      </c>
      <c r="M522" s="640" t="str">
        <f t="shared" si="49"/>
        <v>NO APLICA</v>
      </c>
      <c r="N522" s="640"/>
    </row>
    <row r="523" spans="2:14">
      <c r="B523" s="224"/>
      <c r="C523" s="224"/>
      <c r="D523" s="269"/>
      <c r="E523" s="225"/>
      <c r="F523" s="271" t="str">
        <f>IF(OR(D523="",E523=""),"",ROUND(D523/LOOKUP(E523,SMMLV!$A$2:$A$36,SMMLV!$D$2:$D$103),3))</f>
        <v/>
      </c>
      <c r="K523" s="639"/>
      <c r="L523" s="266">
        <v>8</v>
      </c>
      <c r="M523" s="640" t="str">
        <f t="shared" si="49"/>
        <v>NO APLICA</v>
      </c>
      <c r="N523" s="640"/>
    </row>
    <row r="524" spans="2:14">
      <c r="B524" s="224"/>
      <c r="C524" s="224"/>
      <c r="D524" s="269"/>
      <c r="E524" s="225"/>
      <c r="F524" s="271" t="str">
        <f>IF(OR(D524="",E524=""),"",ROUND(D524/LOOKUP(E524,SMMLV!$A$2:$A$36,SMMLV!$D$2:$D$103),3))</f>
        <v/>
      </c>
      <c r="K524" s="639"/>
      <c r="L524" s="266">
        <v>9</v>
      </c>
      <c r="M524" s="640" t="str">
        <f t="shared" si="49"/>
        <v>NO APLICA</v>
      </c>
      <c r="N524" s="640"/>
    </row>
    <row r="525" spans="2:14">
      <c r="B525" s="224"/>
      <c r="C525" s="224"/>
      <c r="D525" s="269"/>
      <c r="E525" s="225"/>
      <c r="F525" s="271" t="str">
        <f>IF(OR(D525="",E525=""),"",ROUND(D525/LOOKUP(E525,SMMLV!$A$2:$A$36,SMMLV!$D$2:$D$103),3))</f>
        <v/>
      </c>
      <c r="K525" s="639"/>
      <c r="L525" s="266">
        <v>10</v>
      </c>
      <c r="M525" s="640" t="str">
        <f t="shared" si="49"/>
        <v>NO APLICA</v>
      </c>
      <c r="N525" s="640"/>
    </row>
    <row r="526" spans="2:14">
      <c r="B526" s="224"/>
      <c r="C526" s="224"/>
      <c r="D526" s="269"/>
      <c r="E526" s="225"/>
      <c r="F526" s="271" t="str">
        <f>IF(OR(D526="",E526=""),"",ROUND(D526/LOOKUP(E526,SMMLV!$A$2:$A$36,SMMLV!$D$2:$D$103),3))</f>
        <v/>
      </c>
      <c r="K526" s="639">
        <v>53</v>
      </c>
      <c r="L526" s="266">
        <v>1</v>
      </c>
      <c r="M526" s="640" t="str">
        <f t="shared" ref="M526:M535" si="50">IF(SUMIFS($F$5:$F$1200,$B$5:$B$1200,$K$526,$C$5:$C$1200,$L526)=0,"NO APLICA",ROUND(SUMIFS($F$5:$F$1200,$B$5:$B$1200,$K$526,$C$5:$C$1200,$L526),3))</f>
        <v>NO APLICA</v>
      </c>
      <c r="N526" s="640"/>
    </row>
    <row r="527" spans="2:14">
      <c r="B527" s="224"/>
      <c r="C527" s="224"/>
      <c r="D527" s="269"/>
      <c r="E527" s="225"/>
      <c r="F527" s="271" t="str">
        <f>IF(OR(D527="",E527=""),"",ROUND(D527/LOOKUP(E527,SMMLV!$A$2:$A$36,SMMLV!$D$2:$D$103),3))</f>
        <v/>
      </c>
      <c r="K527" s="639"/>
      <c r="L527" s="266">
        <v>2</v>
      </c>
      <c r="M527" s="640" t="str">
        <f t="shared" si="50"/>
        <v>NO APLICA</v>
      </c>
      <c r="N527" s="640"/>
    </row>
    <row r="528" spans="2:14">
      <c r="B528" s="224"/>
      <c r="C528" s="224"/>
      <c r="D528" s="269"/>
      <c r="E528" s="225"/>
      <c r="F528" s="271" t="str">
        <f>IF(OR(D528="",E528=""),"",ROUND(D528/LOOKUP(E528,SMMLV!$A$2:$A$36,SMMLV!$D$2:$D$103),3))</f>
        <v/>
      </c>
      <c r="K528" s="639"/>
      <c r="L528" s="266">
        <v>3</v>
      </c>
      <c r="M528" s="640" t="str">
        <f t="shared" si="50"/>
        <v>NO APLICA</v>
      </c>
      <c r="N528" s="640"/>
    </row>
    <row r="529" spans="2:14">
      <c r="B529" s="224"/>
      <c r="C529" s="224"/>
      <c r="D529" s="269"/>
      <c r="E529" s="225"/>
      <c r="F529" s="271" t="str">
        <f>IF(OR(D529="",E529=""),"",ROUND(D529/LOOKUP(E529,SMMLV!$A$2:$A$36,SMMLV!$D$2:$D$103),3))</f>
        <v/>
      </c>
      <c r="K529" s="639"/>
      <c r="L529" s="266">
        <v>4</v>
      </c>
      <c r="M529" s="640" t="str">
        <f t="shared" si="50"/>
        <v>NO APLICA</v>
      </c>
      <c r="N529" s="640"/>
    </row>
    <row r="530" spans="2:14">
      <c r="B530" s="224"/>
      <c r="C530" s="224"/>
      <c r="D530" s="269"/>
      <c r="E530" s="225"/>
      <c r="F530" s="271" t="str">
        <f>IF(OR(D530="",E530=""),"",ROUND(D530/LOOKUP(E530,SMMLV!$A$2:$A$36,SMMLV!$D$2:$D$103),3))</f>
        <v/>
      </c>
      <c r="K530" s="639"/>
      <c r="L530" s="266">
        <v>5</v>
      </c>
      <c r="M530" s="640" t="str">
        <f t="shared" si="50"/>
        <v>NO APLICA</v>
      </c>
      <c r="N530" s="640"/>
    </row>
    <row r="531" spans="2:14">
      <c r="B531" s="224"/>
      <c r="C531" s="224"/>
      <c r="D531" s="269"/>
      <c r="E531" s="225"/>
      <c r="F531" s="271" t="str">
        <f>IF(OR(D531="",E531=""),"",ROUND(D531/LOOKUP(E531,SMMLV!$A$2:$A$36,SMMLV!$D$2:$D$103),3))</f>
        <v/>
      </c>
      <c r="K531" s="639"/>
      <c r="L531" s="266">
        <v>6</v>
      </c>
      <c r="M531" s="640" t="str">
        <f t="shared" si="50"/>
        <v>NO APLICA</v>
      </c>
      <c r="N531" s="640"/>
    </row>
    <row r="532" spans="2:14">
      <c r="B532" s="224"/>
      <c r="C532" s="224"/>
      <c r="D532" s="269"/>
      <c r="E532" s="225"/>
      <c r="F532" s="271" t="str">
        <f>IF(OR(D532="",E532=""),"",ROUND(D532/LOOKUP(E532,SMMLV!$A$2:$A$36,SMMLV!$D$2:$D$103),3))</f>
        <v/>
      </c>
      <c r="K532" s="639"/>
      <c r="L532" s="266">
        <v>7</v>
      </c>
      <c r="M532" s="640" t="str">
        <f t="shared" si="50"/>
        <v>NO APLICA</v>
      </c>
      <c r="N532" s="640"/>
    </row>
    <row r="533" spans="2:14">
      <c r="B533" s="224"/>
      <c r="C533" s="224"/>
      <c r="D533" s="269"/>
      <c r="E533" s="225"/>
      <c r="F533" s="271" t="str">
        <f>IF(OR(D533="",E533=""),"",ROUND(D533/LOOKUP(E533,SMMLV!$A$2:$A$36,SMMLV!$D$2:$D$103),3))</f>
        <v/>
      </c>
      <c r="K533" s="639"/>
      <c r="L533" s="266">
        <v>8</v>
      </c>
      <c r="M533" s="640" t="str">
        <f t="shared" si="50"/>
        <v>NO APLICA</v>
      </c>
      <c r="N533" s="640"/>
    </row>
    <row r="534" spans="2:14">
      <c r="B534" s="224"/>
      <c r="C534" s="224"/>
      <c r="D534" s="269"/>
      <c r="E534" s="225"/>
      <c r="F534" s="271" t="str">
        <f>IF(OR(D534="",E534=""),"",ROUND(D534/LOOKUP(E534,SMMLV!$A$2:$A$36,SMMLV!$D$2:$D$103),3))</f>
        <v/>
      </c>
      <c r="K534" s="639"/>
      <c r="L534" s="266">
        <v>9</v>
      </c>
      <c r="M534" s="640" t="str">
        <f t="shared" si="50"/>
        <v>NO APLICA</v>
      </c>
      <c r="N534" s="640"/>
    </row>
    <row r="535" spans="2:14">
      <c r="B535" s="224"/>
      <c r="C535" s="224"/>
      <c r="D535" s="269"/>
      <c r="E535" s="225"/>
      <c r="F535" s="271" t="str">
        <f>IF(OR(D535="",E535=""),"",ROUND(D535/LOOKUP(E535,SMMLV!$A$2:$A$36,SMMLV!$D$2:$D$103),3))</f>
        <v/>
      </c>
      <c r="K535" s="639"/>
      <c r="L535" s="266">
        <v>10</v>
      </c>
      <c r="M535" s="640" t="str">
        <f t="shared" si="50"/>
        <v>NO APLICA</v>
      </c>
      <c r="N535" s="640"/>
    </row>
    <row r="536" spans="2:14">
      <c r="B536" s="224"/>
      <c r="C536" s="224"/>
      <c r="D536" s="269"/>
      <c r="E536" s="225"/>
      <c r="F536" s="271" t="str">
        <f>IF(OR(D536="",E536=""),"",ROUND(D536/LOOKUP(E536,SMMLV!$A$2:$A$36,SMMLV!$D$2:$D$103),3))</f>
        <v/>
      </c>
      <c r="K536" s="639">
        <v>54</v>
      </c>
      <c r="L536" s="266">
        <v>1</v>
      </c>
      <c r="M536" s="640" t="str">
        <f t="shared" ref="M536:M545" si="51">IF(SUMIFS($F$5:$F$1200,$B$5:$B$1200,$K$536,$C$5:$C$1200,$L536)=0,"NO APLICA",ROUND(SUMIFS($F$5:$F$1200,$B$5:$B$1200,$K$536,$C$5:$C$1200,$L536),3))</f>
        <v>NO APLICA</v>
      </c>
      <c r="N536" s="640"/>
    </row>
    <row r="537" spans="2:14">
      <c r="B537" s="224"/>
      <c r="C537" s="224"/>
      <c r="D537" s="269"/>
      <c r="E537" s="225"/>
      <c r="F537" s="271" t="str">
        <f>IF(OR(D537="",E537=""),"",ROUND(D537/LOOKUP(E537,SMMLV!$A$2:$A$36,SMMLV!$D$2:$D$103),3))</f>
        <v/>
      </c>
      <c r="K537" s="639"/>
      <c r="L537" s="266">
        <v>2</v>
      </c>
      <c r="M537" s="640" t="str">
        <f t="shared" si="51"/>
        <v>NO APLICA</v>
      </c>
      <c r="N537" s="640"/>
    </row>
    <row r="538" spans="2:14">
      <c r="B538" s="224"/>
      <c r="C538" s="224"/>
      <c r="D538" s="269"/>
      <c r="E538" s="225"/>
      <c r="F538" s="271" t="str">
        <f>IF(OR(D538="",E538=""),"",ROUND(D538/LOOKUP(E538,SMMLV!$A$2:$A$36,SMMLV!$D$2:$D$103),3))</f>
        <v/>
      </c>
      <c r="K538" s="639"/>
      <c r="L538" s="266">
        <v>3</v>
      </c>
      <c r="M538" s="640" t="str">
        <f t="shared" si="51"/>
        <v>NO APLICA</v>
      </c>
      <c r="N538" s="640"/>
    </row>
    <row r="539" spans="2:14">
      <c r="B539" s="224"/>
      <c r="C539" s="224"/>
      <c r="D539" s="269"/>
      <c r="E539" s="225"/>
      <c r="F539" s="271" t="str">
        <f>IF(OR(D539="",E539=""),"",ROUND(D539/LOOKUP(E539,SMMLV!$A$2:$A$36,SMMLV!$D$2:$D$103),3))</f>
        <v/>
      </c>
      <c r="K539" s="639"/>
      <c r="L539" s="266">
        <v>4</v>
      </c>
      <c r="M539" s="640" t="str">
        <f t="shared" si="51"/>
        <v>NO APLICA</v>
      </c>
      <c r="N539" s="640"/>
    </row>
    <row r="540" spans="2:14">
      <c r="B540" s="224"/>
      <c r="C540" s="224"/>
      <c r="D540" s="269"/>
      <c r="E540" s="225"/>
      <c r="F540" s="271" t="str">
        <f>IF(OR(D540="",E540=""),"",ROUND(D540/LOOKUP(E540,SMMLV!$A$2:$A$36,SMMLV!$D$2:$D$103),3))</f>
        <v/>
      </c>
      <c r="K540" s="639"/>
      <c r="L540" s="266">
        <v>5</v>
      </c>
      <c r="M540" s="640" t="str">
        <f t="shared" si="51"/>
        <v>NO APLICA</v>
      </c>
      <c r="N540" s="640"/>
    </row>
    <row r="541" spans="2:14">
      <c r="B541" s="224"/>
      <c r="C541" s="224"/>
      <c r="D541" s="269"/>
      <c r="E541" s="225"/>
      <c r="F541" s="271" t="str">
        <f>IF(OR(D541="",E541=""),"",ROUND(D541/LOOKUP(E541,SMMLV!$A$2:$A$36,SMMLV!$D$2:$D$103),3))</f>
        <v/>
      </c>
      <c r="K541" s="639"/>
      <c r="L541" s="266">
        <v>6</v>
      </c>
      <c r="M541" s="640" t="str">
        <f t="shared" si="51"/>
        <v>NO APLICA</v>
      </c>
      <c r="N541" s="640"/>
    </row>
    <row r="542" spans="2:14">
      <c r="B542" s="224"/>
      <c r="C542" s="224"/>
      <c r="D542" s="269"/>
      <c r="E542" s="225"/>
      <c r="F542" s="271" t="str">
        <f>IF(OR(D542="",E542=""),"",ROUND(D542/LOOKUP(E542,SMMLV!$A$2:$A$36,SMMLV!$D$2:$D$103),3))</f>
        <v/>
      </c>
      <c r="K542" s="639"/>
      <c r="L542" s="266">
        <v>7</v>
      </c>
      <c r="M542" s="640" t="str">
        <f t="shared" si="51"/>
        <v>NO APLICA</v>
      </c>
      <c r="N542" s="640"/>
    </row>
    <row r="543" spans="2:14">
      <c r="B543" s="224"/>
      <c r="C543" s="224"/>
      <c r="D543" s="269"/>
      <c r="E543" s="225"/>
      <c r="F543" s="271" t="str">
        <f>IF(OR(D543="",E543=""),"",ROUND(D543/LOOKUP(E543,SMMLV!$A$2:$A$36,SMMLV!$D$2:$D$103),3))</f>
        <v/>
      </c>
      <c r="K543" s="639"/>
      <c r="L543" s="266">
        <v>8</v>
      </c>
      <c r="M543" s="640" t="str">
        <f t="shared" si="51"/>
        <v>NO APLICA</v>
      </c>
      <c r="N543" s="640"/>
    </row>
    <row r="544" spans="2:14">
      <c r="B544" s="224"/>
      <c r="C544" s="224"/>
      <c r="D544" s="269"/>
      <c r="E544" s="225"/>
      <c r="F544" s="271" t="str">
        <f>IF(OR(D544="",E544=""),"",ROUND(D544/LOOKUP(E544,SMMLV!$A$2:$A$36,SMMLV!$D$2:$D$103),3))</f>
        <v/>
      </c>
      <c r="K544" s="639"/>
      <c r="L544" s="266">
        <v>9</v>
      </c>
      <c r="M544" s="640" t="str">
        <f t="shared" si="51"/>
        <v>NO APLICA</v>
      </c>
      <c r="N544" s="640"/>
    </row>
    <row r="545" spans="2:14">
      <c r="B545" s="224"/>
      <c r="C545" s="224"/>
      <c r="D545" s="269"/>
      <c r="E545" s="225"/>
      <c r="F545" s="271" t="str">
        <f>IF(OR(D545="",E545=""),"",ROUND(D545/LOOKUP(E545,SMMLV!$A$2:$A$36,SMMLV!$D$2:$D$103),3))</f>
        <v/>
      </c>
      <c r="K545" s="639"/>
      <c r="L545" s="266">
        <v>10</v>
      </c>
      <c r="M545" s="640" t="str">
        <f t="shared" si="51"/>
        <v>NO APLICA</v>
      </c>
      <c r="N545" s="640"/>
    </row>
    <row r="546" spans="2:14">
      <c r="B546" s="224"/>
      <c r="C546" s="224"/>
      <c r="D546" s="269"/>
      <c r="E546" s="225"/>
      <c r="F546" s="271" t="str">
        <f>IF(OR(D546="",E546=""),"",ROUND(D546/LOOKUP(E546,SMMLV!$A$2:$A$36,SMMLV!$D$2:$D$103),3))</f>
        <v/>
      </c>
      <c r="K546" s="639">
        <v>55</v>
      </c>
      <c r="L546" s="266">
        <v>1</v>
      </c>
      <c r="M546" s="640" t="str">
        <f t="shared" ref="M546:M555" si="52">IF(SUMIFS($F$5:$F$1200,$B$5:$B$1200,$K$546,$C$5:$C$1200,$L546)=0,"NO APLICA",ROUND(SUMIFS($F$5:$F$1200,$B$5:$B$1200,$K$546,$C$5:$C$1200,$L546),3))</f>
        <v>NO APLICA</v>
      </c>
      <c r="N546" s="640"/>
    </row>
    <row r="547" spans="2:14">
      <c r="B547" s="224"/>
      <c r="C547" s="224"/>
      <c r="D547" s="269"/>
      <c r="E547" s="225"/>
      <c r="F547" s="271" t="str">
        <f>IF(OR(D547="",E547=""),"",ROUND(D547/LOOKUP(E547,SMMLV!$A$2:$A$36,SMMLV!$D$2:$D$103),3))</f>
        <v/>
      </c>
      <c r="K547" s="639"/>
      <c r="L547" s="266">
        <v>2</v>
      </c>
      <c r="M547" s="640" t="str">
        <f t="shared" si="52"/>
        <v>NO APLICA</v>
      </c>
      <c r="N547" s="640"/>
    </row>
    <row r="548" spans="2:14">
      <c r="B548" s="224"/>
      <c r="C548" s="224"/>
      <c r="D548" s="269"/>
      <c r="E548" s="225"/>
      <c r="F548" s="271" t="str">
        <f>IF(OR(D548="",E548=""),"",ROUND(D548/LOOKUP(E548,SMMLV!$A$2:$A$36,SMMLV!$D$2:$D$103),3))</f>
        <v/>
      </c>
      <c r="K548" s="639"/>
      <c r="L548" s="266">
        <v>3</v>
      </c>
      <c r="M548" s="640" t="str">
        <f t="shared" si="52"/>
        <v>NO APLICA</v>
      </c>
      <c r="N548" s="640"/>
    </row>
    <row r="549" spans="2:14">
      <c r="B549" s="224"/>
      <c r="C549" s="224"/>
      <c r="D549" s="269"/>
      <c r="E549" s="225"/>
      <c r="F549" s="271" t="str">
        <f>IF(OR(D549="",E549=""),"",ROUND(D549/LOOKUP(E549,SMMLV!$A$2:$A$36,SMMLV!$D$2:$D$103),3))</f>
        <v/>
      </c>
      <c r="K549" s="639"/>
      <c r="L549" s="266">
        <v>4</v>
      </c>
      <c r="M549" s="640" t="str">
        <f t="shared" si="52"/>
        <v>NO APLICA</v>
      </c>
      <c r="N549" s="640"/>
    </row>
    <row r="550" spans="2:14">
      <c r="B550" s="224"/>
      <c r="C550" s="224"/>
      <c r="D550" s="269"/>
      <c r="E550" s="225"/>
      <c r="F550" s="271" t="str">
        <f>IF(OR(D550="",E550=""),"",ROUND(D550/LOOKUP(E550,SMMLV!$A$2:$A$36,SMMLV!$D$2:$D$103),3))</f>
        <v/>
      </c>
      <c r="K550" s="639"/>
      <c r="L550" s="266">
        <v>5</v>
      </c>
      <c r="M550" s="640" t="str">
        <f t="shared" si="52"/>
        <v>NO APLICA</v>
      </c>
      <c r="N550" s="640"/>
    </row>
    <row r="551" spans="2:14">
      <c r="B551" s="224"/>
      <c r="C551" s="224"/>
      <c r="D551" s="269"/>
      <c r="E551" s="225"/>
      <c r="F551" s="271" t="str">
        <f>IF(OR(D551="",E551=""),"",ROUND(D551/LOOKUP(E551,SMMLV!$A$2:$A$36,SMMLV!$D$2:$D$103),3))</f>
        <v/>
      </c>
      <c r="K551" s="639"/>
      <c r="L551" s="266">
        <v>6</v>
      </c>
      <c r="M551" s="640" t="str">
        <f t="shared" si="52"/>
        <v>NO APLICA</v>
      </c>
      <c r="N551" s="640"/>
    </row>
    <row r="552" spans="2:14">
      <c r="B552" s="224"/>
      <c r="C552" s="224"/>
      <c r="D552" s="269"/>
      <c r="E552" s="225"/>
      <c r="F552" s="271" t="str">
        <f>IF(OR(D552="",E552=""),"",ROUND(D552/LOOKUP(E552,SMMLV!$A$2:$A$36,SMMLV!$D$2:$D$103),3))</f>
        <v/>
      </c>
      <c r="K552" s="639"/>
      <c r="L552" s="266">
        <v>7</v>
      </c>
      <c r="M552" s="640" t="str">
        <f t="shared" si="52"/>
        <v>NO APLICA</v>
      </c>
      <c r="N552" s="640"/>
    </row>
    <row r="553" spans="2:14">
      <c r="B553" s="224"/>
      <c r="C553" s="224"/>
      <c r="D553" s="269"/>
      <c r="E553" s="225"/>
      <c r="F553" s="271" t="str">
        <f>IF(OR(D553="",E553=""),"",ROUND(D553/LOOKUP(E553,SMMLV!$A$2:$A$36,SMMLV!$D$2:$D$103),3))</f>
        <v/>
      </c>
      <c r="K553" s="639"/>
      <c r="L553" s="266">
        <v>8</v>
      </c>
      <c r="M553" s="640" t="str">
        <f t="shared" si="52"/>
        <v>NO APLICA</v>
      </c>
      <c r="N553" s="640"/>
    </row>
    <row r="554" spans="2:14">
      <c r="B554" s="224"/>
      <c r="C554" s="224"/>
      <c r="D554" s="269"/>
      <c r="E554" s="225"/>
      <c r="F554" s="271" t="str">
        <f>IF(OR(D554="",E554=""),"",ROUND(D554/LOOKUP(E554,SMMLV!$A$2:$A$36,SMMLV!$D$2:$D$103),3))</f>
        <v/>
      </c>
      <c r="K554" s="639"/>
      <c r="L554" s="266">
        <v>9</v>
      </c>
      <c r="M554" s="640" t="str">
        <f t="shared" si="52"/>
        <v>NO APLICA</v>
      </c>
      <c r="N554" s="640"/>
    </row>
    <row r="555" spans="2:14">
      <c r="B555" s="224"/>
      <c r="C555" s="224"/>
      <c r="D555" s="269"/>
      <c r="E555" s="225"/>
      <c r="F555" s="271" t="str">
        <f>IF(OR(D555="",E555=""),"",ROUND(D555/LOOKUP(E555,SMMLV!$A$2:$A$36,SMMLV!$D$2:$D$103),3))</f>
        <v/>
      </c>
      <c r="K555" s="639"/>
      <c r="L555" s="266">
        <v>10</v>
      </c>
      <c r="M555" s="640" t="str">
        <f t="shared" si="52"/>
        <v>NO APLICA</v>
      </c>
      <c r="N555" s="640"/>
    </row>
    <row r="556" spans="2:14">
      <c r="B556" s="224"/>
      <c r="C556" s="224"/>
      <c r="D556" s="269"/>
      <c r="E556" s="225"/>
      <c r="F556" s="271" t="str">
        <f>IF(OR(D556="",E556=""),"",ROUND(D556/LOOKUP(E556,SMMLV!$A$2:$A$36,SMMLV!$D$2:$D$103),3))</f>
        <v/>
      </c>
      <c r="K556" s="639">
        <v>56</v>
      </c>
      <c r="L556" s="266">
        <v>1</v>
      </c>
      <c r="M556" s="640" t="str">
        <f t="shared" ref="M556:M565" si="53">IF(SUMIFS($F$5:$F$1200,$B$5:$B$1200,$K$556,$C$5:$C$1200,$L556)=0,"NO APLICA",ROUND(SUMIFS($F$5:$F$1200,$B$5:$B$1200,$K$556,$C$5:$C$1200,$L556),3))</f>
        <v>NO APLICA</v>
      </c>
      <c r="N556" s="640"/>
    </row>
    <row r="557" spans="2:14">
      <c r="B557" s="224"/>
      <c r="C557" s="224"/>
      <c r="D557" s="269"/>
      <c r="E557" s="225"/>
      <c r="F557" s="271" t="str">
        <f>IF(OR(D557="",E557=""),"",ROUND(D557/LOOKUP(E557,SMMLV!$A$2:$A$36,SMMLV!$D$2:$D$103),3))</f>
        <v/>
      </c>
      <c r="K557" s="639"/>
      <c r="L557" s="266">
        <v>2</v>
      </c>
      <c r="M557" s="640" t="str">
        <f t="shared" si="53"/>
        <v>NO APLICA</v>
      </c>
      <c r="N557" s="640"/>
    </row>
    <row r="558" spans="2:14">
      <c r="B558" s="224"/>
      <c r="C558" s="224"/>
      <c r="D558" s="269"/>
      <c r="E558" s="225"/>
      <c r="F558" s="271" t="str">
        <f>IF(OR(D558="",E558=""),"",ROUND(D558/LOOKUP(E558,SMMLV!$A$2:$A$36,SMMLV!$D$2:$D$103),3))</f>
        <v/>
      </c>
      <c r="K558" s="639"/>
      <c r="L558" s="266">
        <v>3</v>
      </c>
      <c r="M558" s="640" t="str">
        <f t="shared" si="53"/>
        <v>NO APLICA</v>
      </c>
      <c r="N558" s="640"/>
    </row>
    <row r="559" spans="2:14">
      <c r="B559" s="224"/>
      <c r="C559" s="224"/>
      <c r="D559" s="269"/>
      <c r="E559" s="225"/>
      <c r="F559" s="271" t="str">
        <f>IF(OR(D559="",E559=""),"",ROUND(D559/LOOKUP(E559,SMMLV!$A$2:$A$36,SMMLV!$D$2:$D$103),3))</f>
        <v/>
      </c>
      <c r="K559" s="639"/>
      <c r="L559" s="266">
        <v>4</v>
      </c>
      <c r="M559" s="640" t="str">
        <f t="shared" si="53"/>
        <v>NO APLICA</v>
      </c>
      <c r="N559" s="640"/>
    </row>
    <row r="560" spans="2:14">
      <c r="B560" s="224"/>
      <c r="C560" s="224"/>
      <c r="D560" s="269"/>
      <c r="E560" s="225"/>
      <c r="F560" s="271" t="str">
        <f>IF(OR(D560="",E560=""),"",ROUND(D560/LOOKUP(E560,SMMLV!$A$2:$A$36,SMMLV!$D$2:$D$103),3))</f>
        <v/>
      </c>
      <c r="K560" s="639"/>
      <c r="L560" s="266">
        <v>5</v>
      </c>
      <c r="M560" s="640" t="str">
        <f t="shared" si="53"/>
        <v>NO APLICA</v>
      </c>
      <c r="N560" s="640"/>
    </row>
    <row r="561" spans="2:14">
      <c r="B561" s="224"/>
      <c r="C561" s="224"/>
      <c r="D561" s="269"/>
      <c r="E561" s="225"/>
      <c r="F561" s="271" t="str">
        <f>IF(OR(D561="",E561=""),"",ROUND(D561/LOOKUP(E561,SMMLV!$A$2:$A$36,SMMLV!$D$2:$D$103),3))</f>
        <v/>
      </c>
      <c r="K561" s="639"/>
      <c r="L561" s="266">
        <v>6</v>
      </c>
      <c r="M561" s="640" t="str">
        <f t="shared" si="53"/>
        <v>NO APLICA</v>
      </c>
      <c r="N561" s="640"/>
    </row>
    <row r="562" spans="2:14">
      <c r="B562" s="224"/>
      <c r="C562" s="224"/>
      <c r="D562" s="269"/>
      <c r="E562" s="225"/>
      <c r="F562" s="271" t="str">
        <f>IF(OR(D562="",E562=""),"",ROUND(D562/LOOKUP(E562,SMMLV!$A$2:$A$36,SMMLV!$D$2:$D$103),3))</f>
        <v/>
      </c>
      <c r="K562" s="639"/>
      <c r="L562" s="266">
        <v>7</v>
      </c>
      <c r="M562" s="640" t="str">
        <f t="shared" si="53"/>
        <v>NO APLICA</v>
      </c>
      <c r="N562" s="640"/>
    </row>
    <row r="563" spans="2:14">
      <c r="B563" s="224"/>
      <c r="C563" s="224"/>
      <c r="D563" s="269"/>
      <c r="E563" s="225"/>
      <c r="F563" s="271" t="str">
        <f>IF(OR(D563="",E563=""),"",ROUND(D563/LOOKUP(E563,SMMLV!$A$2:$A$36,SMMLV!$D$2:$D$103),3))</f>
        <v/>
      </c>
      <c r="K563" s="639"/>
      <c r="L563" s="266">
        <v>8</v>
      </c>
      <c r="M563" s="640" t="str">
        <f t="shared" si="53"/>
        <v>NO APLICA</v>
      </c>
      <c r="N563" s="640"/>
    </row>
    <row r="564" spans="2:14">
      <c r="B564" s="224"/>
      <c r="C564" s="224"/>
      <c r="D564" s="269"/>
      <c r="E564" s="225"/>
      <c r="F564" s="271" t="str">
        <f>IF(OR(D564="",E564=""),"",ROUND(D564/LOOKUP(E564,SMMLV!$A$2:$A$36,SMMLV!$D$2:$D$103),3))</f>
        <v/>
      </c>
      <c r="K564" s="639"/>
      <c r="L564" s="266">
        <v>9</v>
      </c>
      <c r="M564" s="640" t="str">
        <f t="shared" si="53"/>
        <v>NO APLICA</v>
      </c>
      <c r="N564" s="640"/>
    </row>
    <row r="565" spans="2:14">
      <c r="B565" s="224"/>
      <c r="C565" s="224"/>
      <c r="D565" s="269"/>
      <c r="E565" s="225"/>
      <c r="F565" s="271" t="str">
        <f>IF(OR(D565="",E565=""),"",ROUND(D565/LOOKUP(E565,SMMLV!$A$2:$A$36,SMMLV!$D$2:$D$103),3))</f>
        <v/>
      </c>
      <c r="K565" s="639"/>
      <c r="L565" s="266">
        <v>10</v>
      </c>
      <c r="M565" s="640" t="str">
        <f t="shared" si="53"/>
        <v>NO APLICA</v>
      </c>
      <c r="N565" s="640"/>
    </row>
    <row r="566" spans="2:14">
      <c r="B566" s="224"/>
      <c r="C566" s="224"/>
      <c r="D566" s="269"/>
      <c r="E566" s="225"/>
      <c r="F566" s="271" t="str">
        <f>IF(OR(D566="",E566=""),"",ROUND(D566/LOOKUP(E566,SMMLV!$A$2:$A$36,SMMLV!$D$2:$D$103),3))</f>
        <v/>
      </c>
      <c r="K566" s="639">
        <v>57</v>
      </c>
      <c r="L566" s="266">
        <v>1</v>
      </c>
      <c r="M566" s="640" t="str">
        <f t="shared" ref="M566:M575" si="54">IF(SUMIFS($F$5:$F$1200,$B$5:$B$1200,$K$566,$C$5:$C$1200,$L566)=0,"NO APLICA",ROUND(SUMIFS($F$5:$F$1200,$B$5:$B$1200,$K$566,$C$5:$C$1200,$L566),3))</f>
        <v>NO APLICA</v>
      </c>
      <c r="N566" s="640"/>
    </row>
    <row r="567" spans="2:14">
      <c r="B567" s="224"/>
      <c r="C567" s="224"/>
      <c r="D567" s="269"/>
      <c r="E567" s="225"/>
      <c r="F567" s="271" t="str">
        <f>IF(OR(D567="",E567=""),"",ROUND(D567/LOOKUP(E567,SMMLV!$A$2:$A$36,SMMLV!$D$2:$D$103),3))</f>
        <v/>
      </c>
      <c r="K567" s="639"/>
      <c r="L567" s="266">
        <v>2</v>
      </c>
      <c r="M567" s="640" t="str">
        <f t="shared" si="54"/>
        <v>NO APLICA</v>
      </c>
      <c r="N567" s="640"/>
    </row>
    <row r="568" spans="2:14">
      <c r="B568" s="224"/>
      <c r="C568" s="224"/>
      <c r="D568" s="269"/>
      <c r="E568" s="225"/>
      <c r="F568" s="271" t="str">
        <f>IF(OR(D568="",E568=""),"",ROUND(D568/LOOKUP(E568,SMMLV!$A$2:$A$36,SMMLV!$D$2:$D$103),3))</f>
        <v/>
      </c>
      <c r="K568" s="639"/>
      <c r="L568" s="266">
        <v>3</v>
      </c>
      <c r="M568" s="640" t="str">
        <f t="shared" si="54"/>
        <v>NO APLICA</v>
      </c>
      <c r="N568" s="640"/>
    </row>
    <row r="569" spans="2:14">
      <c r="B569" s="224"/>
      <c r="C569" s="224"/>
      <c r="D569" s="269"/>
      <c r="E569" s="225"/>
      <c r="F569" s="271" t="str">
        <f>IF(OR(D569="",E569=""),"",ROUND(D569/LOOKUP(E569,SMMLV!$A$2:$A$36,SMMLV!$D$2:$D$103),3))</f>
        <v/>
      </c>
      <c r="K569" s="639"/>
      <c r="L569" s="266">
        <v>4</v>
      </c>
      <c r="M569" s="640" t="str">
        <f t="shared" si="54"/>
        <v>NO APLICA</v>
      </c>
      <c r="N569" s="640"/>
    </row>
    <row r="570" spans="2:14">
      <c r="B570" s="224"/>
      <c r="C570" s="224"/>
      <c r="D570" s="269"/>
      <c r="E570" s="225"/>
      <c r="F570" s="271" t="str">
        <f>IF(OR(D570="",E570=""),"",ROUND(D570/LOOKUP(E570,SMMLV!$A$2:$A$36,SMMLV!$D$2:$D$103),3))</f>
        <v/>
      </c>
      <c r="K570" s="639"/>
      <c r="L570" s="266">
        <v>5</v>
      </c>
      <c r="M570" s="640" t="str">
        <f t="shared" si="54"/>
        <v>NO APLICA</v>
      </c>
      <c r="N570" s="640"/>
    </row>
    <row r="571" spans="2:14">
      <c r="B571" s="224"/>
      <c r="C571" s="224"/>
      <c r="D571" s="269"/>
      <c r="E571" s="225"/>
      <c r="F571" s="271" t="str">
        <f>IF(OR(D571="",E571=""),"",ROUND(D571/LOOKUP(E571,SMMLV!$A$2:$A$36,SMMLV!$D$2:$D$103),3))</f>
        <v/>
      </c>
      <c r="K571" s="639"/>
      <c r="L571" s="266">
        <v>6</v>
      </c>
      <c r="M571" s="640" t="str">
        <f t="shared" si="54"/>
        <v>NO APLICA</v>
      </c>
      <c r="N571" s="640"/>
    </row>
    <row r="572" spans="2:14">
      <c r="B572" s="224"/>
      <c r="C572" s="224"/>
      <c r="D572" s="269"/>
      <c r="E572" s="225"/>
      <c r="F572" s="271" t="str">
        <f>IF(OR(D572="",E572=""),"",ROUND(D572/LOOKUP(E572,SMMLV!$A$2:$A$36,SMMLV!$D$2:$D$103),3))</f>
        <v/>
      </c>
      <c r="K572" s="639"/>
      <c r="L572" s="266">
        <v>7</v>
      </c>
      <c r="M572" s="640" t="str">
        <f t="shared" si="54"/>
        <v>NO APLICA</v>
      </c>
      <c r="N572" s="640"/>
    </row>
    <row r="573" spans="2:14">
      <c r="B573" s="224"/>
      <c r="C573" s="224"/>
      <c r="D573" s="269"/>
      <c r="E573" s="225"/>
      <c r="F573" s="271" t="str">
        <f>IF(OR(D573="",E573=""),"",ROUND(D573/LOOKUP(E573,SMMLV!$A$2:$A$36,SMMLV!$D$2:$D$103),3))</f>
        <v/>
      </c>
      <c r="K573" s="639"/>
      <c r="L573" s="266">
        <v>8</v>
      </c>
      <c r="M573" s="640" t="str">
        <f t="shared" si="54"/>
        <v>NO APLICA</v>
      </c>
      <c r="N573" s="640"/>
    </row>
    <row r="574" spans="2:14">
      <c r="B574" s="224"/>
      <c r="C574" s="224"/>
      <c r="D574" s="269"/>
      <c r="E574" s="225"/>
      <c r="F574" s="271" t="str">
        <f>IF(OR(D574="",E574=""),"",ROUND(D574/LOOKUP(E574,SMMLV!$A$2:$A$36,SMMLV!$D$2:$D$103),3))</f>
        <v/>
      </c>
      <c r="K574" s="639"/>
      <c r="L574" s="266">
        <v>9</v>
      </c>
      <c r="M574" s="640" t="str">
        <f t="shared" si="54"/>
        <v>NO APLICA</v>
      </c>
      <c r="N574" s="640"/>
    </row>
    <row r="575" spans="2:14">
      <c r="B575" s="224"/>
      <c r="C575" s="224"/>
      <c r="D575" s="269"/>
      <c r="E575" s="225"/>
      <c r="F575" s="271" t="str">
        <f>IF(OR(D575="",E575=""),"",ROUND(D575/LOOKUP(E575,SMMLV!$A$2:$A$36,SMMLV!$D$2:$D$103),3))</f>
        <v/>
      </c>
      <c r="K575" s="639"/>
      <c r="L575" s="266">
        <v>10</v>
      </c>
      <c r="M575" s="640" t="str">
        <f t="shared" si="54"/>
        <v>NO APLICA</v>
      </c>
      <c r="N575" s="640"/>
    </row>
    <row r="576" spans="2:14">
      <c r="B576" s="224"/>
      <c r="C576" s="224"/>
      <c r="D576" s="269"/>
      <c r="E576" s="225"/>
      <c r="F576" s="271" t="str">
        <f>IF(OR(D576="",E576=""),"",ROUND(D576/LOOKUP(E576,SMMLV!$A$2:$A$36,SMMLV!$D$2:$D$103),3))</f>
        <v/>
      </c>
      <c r="K576" s="639">
        <v>58</v>
      </c>
      <c r="L576" s="266">
        <v>1</v>
      </c>
      <c r="M576" s="640" t="str">
        <f t="shared" ref="M576:M585" si="55">IF(SUMIFS($F$5:$F$1200,$B$5:$B$1200,$K$576,$C$5:$C$1200,$L576)=0,"NO APLICA",ROUND(SUMIFS($F$5:$F$1200,$B$5:$B$1200,$K$576,$C$5:$C$1200,$L576),3))</f>
        <v>NO APLICA</v>
      </c>
      <c r="N576" s="640"/>
    </row>
    <row r="577" spans="2:14">
      <c r="B577" s="224"/>
      <c r="C577" s="224"/>
      <c r="D577" s="269"/>
      <c r="E577" s="225"/>
      <c r="F577" s="271" t="str">
        <f>IF(OR(D577="",E577=""),"",ROUND(D577/LOOKUP(E577,SMMLV!$A$2:$A$36,SMMLV!$D$2:$D$103),3))</f>
        <v/>
      </c>
      <c r="K577" s="639"/>
      <c r="L577" s="266">
        <v>2</v>
      </c>
      <c r="M577" s="640" t="str">
        <f t="shared" si="55"/>
        <v>NO APLICA</v>
      </c>
      <c r="N577" s="640"/>
    </row>
    <row r="578" spans="2:14">
      <c r="B578" s="224"/>
      <c r="C578" s="224"/>
      <c r="D578" s="269"/>
      <c r="E578" s="225"/>
      <c r="F578" s="271" t="str">
        <f>IF(OR(D578="",E578=""),"",ROUND(D578/LOOKUP(E578,SMMLV!$A$2:$A$36,SMMLV!$D$2:$D$103),3))</f>
        <v/>
      </c>
      <c r="K578" s="639"/>
      <c r="L578" s="266">
        <v>3</v>
      </c>
      <c r="M578" s="640" t="str">
        <f t="shared" si="55"/>
        <v>NO APLICA</v>
      </c>
      <c r="N578" s="640"/>
    </row>
    <row r="579" spans="2:14">
      <c r="B579" s="224"/>
      <c r="C579" s="224"/>
      <c r="D579" s="269"/>
      <c r="E579" s="225"/>
      <c r="F579" s="271" t="str">
        <f>IF(OR(D579="",E579=""),"",ROUND(D579/LOOKUP(E579,SMMLV!$A$2:$A$36,SMMLV!$D$2:$D$103),3))</f>
        <v/>
      </c>
      <c r="K579" s="639"/>
      <c r="L579" s="266">
        <v>4</v>
      </c>
      <c r="M579" s="640" t="str">
        <f t="shared" si="55"/>
        <v>NO APLICA</v>
      </c>
      <c r="N579" s="640"/>
    </row>
    <row r="580" spans="2:14">
      <c r="B580" s="224"/>
      <c r="C580" s="224"/>
      <c r="D580" s="269"/>
      <c r="E580" s="225"/>
      <c r="F580" s="271" t="str">
        <f>IF(OR(D580="",E580=""),"",ROUND(D580/LOOKUP(E580,SMMLV!$A$2:$A$36,SMMLV!$D$2:$D$103),3))</f>
        <v/>
      </c>
      <c r="K580" s="639"/>
      <c r="L580" s="266">
        <v>5</v>
      </c>
      <c r="M580" s="640" t="str">
        <f t="shared" si="55"/>
        <v>NO APLICA</v>
      </c>
      <c r="N580" s="640"/>
    </row>
    <row r="581" spans="2:14">
      <c r="B581" s="224"/>
      <c r="C581" s="224"/>
      <c r="D581" s="269"/>
      <c r="E581" s="225"/>
      <c r="F581" s="271" t="str">
        <f>IF(OR(D581="",E581=""),"",ROUND(D581/LOOKUP(E581,SMMLV!$A$2:$A$36,SMMLV!$D$2:$D$103),3))</f>
        <v/>
      </c>
      <c r="K581" s="639"/>
      <c r="L581" s="266">
        <v>6</v>
      </c>
      <c r="M581" s="640" t="str">
        <f t="shared" si="55"/>
        <v>NO APLICA</v>
      </c>
      <c r="N581" s="640"/>
    </row>
    <row r="582" spans="2:14">
      <c r="B582" s="224"/>
      <c r="C582" s="224"/>
      <c r="D582" s="269"/>
      <c r="E582" s="225"/>
      <c r="F582" s="271" t="str">
        <f>IF(OR(D582="",E582=""),"",ROUND(D582/LOOKUP(E582,SMMLV!$A$2:$A$36,SMMLV!$D$2:$D$103),3))</f>
        <v/>
      </c>
      <c r="K582" s="639"/>
      <c r="L582" s="266">
        <v>7</v>
      </c>
      <c r="M582" s="640" t="str">
        <f t="shared" si="55"/>
        <v>NO APLICA</v>
      </c>
      <c r="N582" s="640"/>
    </row>
    <row r="583" spans="2:14">
      <c r="B583" s="224"/>
      <c r="C583" s="224"/>
      <c r="D583" s="269"/>
      <c r="E583" s="225"/>
      <c r="F583" s="271" t="str">
        <f>IF(OR(D583="",E583=""),"",ROUND(D583/LOOKUP(E583,SMMLV!$A$2:$A$36,SMMLV!$D$2:$D$103),3))</f>
        <v/>
      </c>
      <c r="K583" s="639"/>
      <c r="L583" s="266">
        <v>8</v>
      </c>
      <c r="M583" s="640" t="str">
        <f t="shared" si="55"/>
        <v>NO APLICA</v>
      </c>
      <c r="N583" s="640"/>
    </row>
    <row r="584" spans="2:14">
      <c r="B584" s="224"/>
      <c r="C584" s="224"/>
      <c r="D584" s="269"/>
      <c r="E584" s="225"/>
      <c r="F584" s="271" t="str">
        <f>IF(OR(D584="",E584=""),"",ROUND(D584/LOOKUP(E584,SMMLV!$A$2:$A$36,SMMLV!$D$2:$D$103),3))</f>
        <v/>
      </c>
      <c r="K584" s="639"/>
      <c r="L584" s="266">
        <v>9</v>
      </c>
      <c r="M584" s="640" t="str">
        <f t="shared" si="55"/>
        <v>NO APLICA</v>
      </c>
      <c r="N584" s="640"/>
    </row>
    <row r="585" spans="2:14">
      <c r="B585" s="224"/>
      <c r="C585" s="224"/>
      <c r="D585" s="269"/>
      <c r="E585" s="225"/>
      <c r="F585" s="271" t="str">
        <f>IF(OR(D585="",E585=""),"",ROUND(D585/LOOKUP(E585,SMMLV!$A$2:$A$36,SMMLV!$D$2:$D$103),3))</f>
        <v/>
      </c>
      <c r="K585" s="639"/>
      <c r="L585" s="266">
        <v>10</v>
      </c>
      <c r="M585" s="640" t="str">
        <f t="shared" si="55"/>
        <v>NO APLICA</v>
      </c>
      <c r="N585" s="640"/>
    </row>
    <row r="586" spans="2:14">
      <c r="B586" s="224"/>
      <c r="C586" s="224"/>
      <c r="D586" s="269"/>
      <c r="E586" s="225"/>
      <c r="F586" s="271" t="str">
        <f>IF(OR(D586="",E586=""),"",ROUND(D586/LOOKUP(E586,SMMLV!$A$2:$A$36,SMMLV!$D$2:$D$103),3))</f>
        <v/>
      </c>
      <c r="K586" s="639">
        <v>59</v>
      </c>
      <c r="L586" s="266">
        <v>1</v>
      </c>
      <c r="M586" s="640" t="str">
        <f t="shared" ref="M586:M595" si="56">IF(SUMIFS($F$5:$F$1200,$B$5:$B$1200,$K$586,$C$5:$C$1200,$L586)=0,"NO APLICA",ROUND(SUMIFS($F$5:$F$1200,$B$5:$B$1200,$K$586,$C$5:$C$1200,$L586),3))</f>
        <v>NO APLICA</v>
      </c>
      <c r="N586" s="640"/>
    </row>
    <row r="587" spans="2:14">
      <c r="B587" s="224"/>
      <c r="C587" s="224"/>
      <c r="D587" s="269"/>
      <c r="E587" s="225"/>
      <c r="F587" s="271" t="str">
        <f>IF(OR(D587="",E587=""),"",ROUND(D587/LOOKUP(E587,SMMLV!$A$2:$A$36,SMMLV!$D$2:$D$103),3))</f>
        <v/>
      </c>
      <c r="K587" s="639"/>
      <c r="L587" s="266">
        <v>2</v>
      </c>
      <c r="M587" s="640" t="str">
        <f t="shared" si="56"/>
        <v>NO APLICA</v>
      </c>
      <c r="N587" s="640"/>
    </row>
    <row r="588" spans="2:14">
      <c r="B588" s="224"/>
      <c r="C588" s="224"/>
      <c r="D588" s="269"/>
      <c r="E588" s="225"/>
      <c r="F588" s="271" t="str">
        <f>IF(OR(D588="",E588=""),"",ROUND(D588/LOOKUP(E588,SMMLV!$A$2:$A$36,SMMLV!$D$2:$D$103),3))</f>
        <v/>
      </c>
      <c r="K588" s="639"/>
      <c r="L588" s="266">
        <v>3</v>
      </c>
      <c r="M588" s="640" t="str">
        <f t="shared" si="56"/>
        <v>NO APLICA</v>
      </c>
      <c r="N588" s="640"/>
    </row>
    <row r="589" spans="2:14">
      <c r="B589" s="224"/>
      <c r="C589" s="224"/>
      <c r="D589" s="269"/>
      <c r="E589" s="225"/>
      <c r="F589" s="271" t="str">
        <f>IF(OR(D589="",E589=""),"",ROUND(D589/LOOKUP(E589,SMMLV!$A$2:$A$36,SMMLV!$D$2:$D$103),3))</f>
        <v/>
      </c>
      <c r="K589" s="639"/>
      <c r="L589" s="266">
        <v>4</v>
      </c>
      <c r="M589" s="640" t="str">
        <f t="shared" si="56"/>
        <v>NO APLICA</v>
      </c>
      <c r="N589" s="640"/>
    </row>
    <row r="590" spans="2:14">
      <c r="B590" s="224"/>
      <c r="C590" s="224"/>
      <c r="D590" s="269"/>
      <c r="E590" s="225"/>
      <c r="F590" s="271" t="str">
        <f>IF(OR(D590="",E590=""),"",ROUND(D590/LOOKUP(E590,SMMLV!$A$2:$A$36,SMMLV!$D$2:$D$103),3))</f>
        <v/>
      </c>
      <c r="K590" s="639"/>
      <c r="L590" s="266">
        <v>5</v>
      </c>
      <c r="M590" s="640" t="str">
        <f t="shared" si="56"/>
        <v>NO APLICA</v>
      </c>
      <c r="N590" s="640"/>
    </row>
    <row r="591" spans="2:14">
      <c r="B591" s="224"/>
      <c r="C591" s="224"/>
      <c r="D591" s="269"/>
      <c r="E591" s="225"/>
      <c r="F591" s="271" t="str">
        <f>IF(OR(D591="",E591=""),"",ROUND(D591/LOOKUP(E591,SMMLV!$A$2:$A$36,SMMLV!$D$2:$D$103),3))</f>
        <v/>
      </c>
      <c r="K591" s="639"/>
      <c r="L591" s="266">
        <v>6</v>
      </c>
      <c r="M591" s="640" t="str">
        <f t="shared" si="56"/>
        <v>NO APLICA</v>
      </c>
      <c r="N591" s="640"/>
    </row>
    <row r="592" spans="2:14">
      <c r="B592" s="224"/>
      <c r="C592" s="224"/>
      <c r="D592" s="269"/>
      <c r="E592" s="225"/>
      <c r="F592" s="271" t="str">
        <f>IF(OR(D592="",E592=""),"",ROUND(D592/LOOKUP(E592,SMMLV!$A$2:$A$36,SMMLV!$D$2:$D$103),3))</f>
        <v/>
      </c>
      <c r="K592" s="639"/>
      <c r="L592" s="266">
        <v>7</v>
      </c>
      <c r="M592" s="640" t="str">
        <f t="shared" si="56"/>
        <v>NO APLICA</v>
      </c>
      <c r="N592" s="640"/>
    </row>
    <row r="593" spans="2:14">
      <c r="B593" s="224"/>
      <c r="C593" s="224"/>
      <c r="D593" s="269"/>
      <c r="E593" s="225"/>
      <c r="F593" s="271" t="str">
        <f>IF(OR(D593="",E593=""),"",ROUND(D593/LOOKUP(E593,SMMLV!$A$2:$A$36,SMMLV!$D$2:$D$103),3))</f>
        <v/>
      </c>
      <c r="K593" s="639"/>
      <c r="L593" s="266">
        <v>8</v>
      </c>
      <c r="M593" s="640" t="str">
        <f t="shared" si="56"/>
        <v>NO APLICA</v>
      </c>
      <c r="N593" s="640"/>
    </row>
    <row r="594" spans="2:14">
      <c r="B594" s="224"/>
      <c r="C594" s="224"/>
      <c r="D594" s="269"/>
      <c r="E594" s="225"/>
      <c r="F594" s="271" t="str">
        <f>IF(OR(D594="",E594=""),"",ROUND(D594/LOOKUP(E594,SMMLV!$A$2:$A$36,SMMLV!$D$2:$D$103),3))</f>
        <v/>
      </c>
      <c r="K594" s="639"/>
      <c r="L594" s="266">
        <v>9</v>
      </c>
      <c r="M594" s="640" t="str">
        <f t="shared" si="56"/>
        <v>NO APLICA</v>
      </c>
      <c r="N594" s="640"/>
    </row>
    <row r="595" spans="2:14">
      <c r="B595" s="224"/>
      <c r="C595" s="224"/>
      <c r="D595" s="269"/>
      <c r="E595" s="225"/>
      <c r="F595" s="271" t="str">
        <f>IF(OR(D595="",E595=""),"",ROUND(D595/LOOKUP(E595,SMMLV!$A$2:$A$36,SMMLV!$D$2:$D$103),3))</f>
        <v/>
      </c>
      <c r="K595" s="639"/>
      <c r="L595" s="266">
        <v>10</v>
      </c>
      <c r="M595" s="640" t="str">
        <f t="shared" si="56"/>
        <v>NO APLICA</v>
      </c>
      <c r="N595" s="640"/>
    </row>
    <row r="596" spans="2:14">
      <c r="B596" s="224"/>
      <c r="C596" s="224"/>
      <c r="D596" s="269"/>
      <c r="E596" s="225"/>
      <c r="F596" s="271" t="str">
        <f>IF(OR(D596="",E596=""),"",ROUND(D596/LOOKUP(E596,SMMLV!$A$2:$A$36,SMMLV!$D$2:$D$103),3))</f>
        <v/>
      </c>
      <c r="K596" s="639">
        <v>60</v>
      </c>
      <c r="L596" s="266">
        <v>1</v>
      </c>
      <c r="M596" s="640" t="str">
        <f t="shared" ref="M596:M605" si="57">IF(SUMIFS($F$5:$F$1200,$B$5:$B$1200,$K$596,$C$5:$C$1200,$L596)=0,"NO APLICA",ROUND(SUMIFS($F$5:$F$1200,$B$5:$B$1200,$K$596,$C$5:$C$1200,$L596),3))</f>
        <v>NO APLICA</v>
      </c>
      <c r="N596" s="640"/>
    </row>
    <row r="597" spans="2:14">
      <c r="B597" s="224"/>
      <c r="C597" s="224"/>
      <c r="D597" s="269"/>
      <c r="E597" s="225"/>
      <c r="F597" s="271" t="str">
        <f>IF(OR(D597="",E597=""),"",ROUND(D597/LOOKUP(E597,SMMLV!$A$2:$A$36,SMMLV!$D$2:$D$103),3))</f>
        <v/>
      </c>
      <c r="K597" s="639"/>
      <c r="L597" s="266">
        <v>2</v>
      </c>
      <c r="M597" s="640" t="str">
        <f t="shared" si="57"/>
        <v>NO APLICA</v>
      </c>
      <c r="N597" s="640"/>
    </row>
    <row r="598" spans="2:14">
      <c r="B598" s="224"/>
      <c r="C598" s="224"/>
      <c r="D598" s="269"/>
      <c r="E598" s="225"/>
      <c r="F598" s="271" t="str">
        <f>IF(OR(D598="",E598=""),"",ROUND(D598/LOOKUP(E598,SMMLV!$A$2:$A$36,SMMLV!$D$2:$D$103),3))</f>
        <v/>
      </c>
      <c r="K598" s="639"/>
      <c r="L598" s="266">
        <v>3</v>
      </c>
      <c r="M598" s="640" t="str">
        <f t="shared" si="57"/>
        <v>NO APLICA</v>
      </c>
      <c r="N598" s="640"/>
    </row>
    <row r="599" spans="2:14">
      <c r="B599" s="224"/>
      <c r="C599" s="224"/>
      <c r="D599" s="269"/>
      <c r="E599" s="225"/>
      <c r="F599" s="271" t="str">
        <f>IF(OR(D599="",E599=""),"",ROUND(D599/LOOKUP(E599,SMMLV!$A$2:$A$36,SMMLV!$D$2:$D$103),3))</f>
        <v/>
      </c>
      <c r="K599" s="639"/>
      <c r="L599" s="266">
        <v>4</v>
      </c>
      <c r="M599" s="640" t="str">
        <f t="shared" si="57"/>
        <v>NO APLICA</v>
      </c>
      <c r="N599" s="640"/>
    </row>
    <row r="600" spans="2:14">
      <c r="B600" s="224"/>
      <c r="C600" s="224"/>
      <c r="D600" s="269"/>
      <c r="E600" s="225"/>
      <c r="F600" s="271" t="str">
        <f>IF(OR(D600="",E600=""),"",ROUND(D600/LOOKUP(E600,SMMLV!$A$2:$A$36,SMMLV!$D$2:$D$103),3))</f>
        <v/>
      </c>
      <c r="K600" s="639"/>
      <c r="L600" s="266">
        <v>5</v>
      </c>
      <c r="M600" s="640" t="str">
        <f t="shared" si="57"/>
        <v>NO APLICA</v>
      </c>
      <c r="N600" s="640"/>
    </row>
    <row r="601" spans="2:14">
      <c r="B601" s="224"/>
      <c r="C601" s="224"/>
      <c r="D601" s="269"/>
      <c r="E601" s="225"/>
      <c r="F601" s="271" t="str">
        <f>IF(OR(D601="",E601=""),"",ROUND(D601/LOOKUP(E601,SMMLV!$A$2:$A$36,SMMLV!$D$2:$D$103),3))</f>
        <v/>
      </c>
      <c r="K601" s="639"/>
      <c r="L601" s="266">
        <v>6</v>
      </c>
      <c r="M601" s="640" t="str">
        <f t="shared" si="57"/>
        <v>NO APLICA</v>
      </c>
      <c r="N601" s="640"/>
    </row>
    <row r="602" spans="2:14">
      <c r="B602" s="224"/>
      <c r="C602" s="224"/>
      <c r="D602" s="269"/>
      <c r="E602" s="225"/>
      <c r="F602" s="271" t="str">
        <f>IF(OR(D602="",E602=""),"",ROUND(D602/LOOKUP(E602,SMMLV!$A$2:$A$36,SMMLV!$D$2:$D$103),3))</f>
        <v/>
      </c>
      <c r="K602" s="639"/>
      <c r="L602" s="266">
        <v>7</v>
      </c>
      <c r="M602" s="640" t="str">
        <f t="shared" si="57"/>
        <v>NO APLICA</v>
      </c>
      <c r="N602" s="640"/>
    </row>
    <row r="603" spans="2:14">
      <c r="B603" s="224"/>
      <c r="C603" s="224"/>
      <c r="D603" s="269"/>
      <c r="E603" s="225"/>
      <c r="F603" s="271" t="str">
        <f>IF(OR(D603="",E603=""),"",ROUND(D603/LOOKUP(E603,SMMLV!$A$2:$A$36,SMMLV!$D$2:$D$103),3))</f>
        <v/>
      </c>
      <c r="K603" s="639"/>
      <c r="L603" s="266">
        <v>8</v>
      </c>
      <c r="M603" s="640" t="str">
        <f t="shared" si="57"/>
        <v>NO APLICA</v>
      </c>
      <c r="N603" s="640"/>
    </row>
    <row r="604" spans="2:14">
      <c r="B604" s="224"/>
      <c r="C604" s="224"/>
      <c r="D604" s="269"/>
      <c r="E604" s="225"/>
      <c r="F604" s="271" t="str">
        <f>IF(OR(D604="",E604=""),"",ROUND(D604/LOOKUP(E604,SMMLV!$A$2:$A$36,SMMLV!$D$2:$D$103),3))</f>
        <v/>
      </c>
      <c r="K604" s="639"/>
      <c r="L604" s="266">
        <v>9</v>
      </c>
      <c r="M604" s="640" t="str">
        <f t="shared" si="57"/>
        <v>NO APLICA</v>
      </c>
      <c r="N604" s="640"/>
    </row>
    <row r="605" spans="2:14">
      <c r="B605" s="224"/>
      <c r="C605" s="224"/>
      <c r="D605" s="269"/>
      <c r="E605" s="225"/>
      <c r="F605" s="271" t="str">
        <f>IF(OR(D605="",E605=""),"",ROUND(D605/LOOKUP(E605,SMMLV!$A$2:$A$36,SMMLV!$D$2:$D$103),3))</f>
        <v/>
      </c>
      <c r="K605" s="639"/>
      <c r="L605" s="266">
        <v>10</v>
      </c>
      <c r="M605" s="640" t="str">
        <f t="shared" si="57"/>
        <v>NO APLICA</v>
      </c>
      <c r="N605" s="640"/>
    </row>
    <row r="606" spans="2:14">
      <c r="B606" s="224"/>
      <c r="C606" s="224"/>
      <c r="D606" s="269"/>
      <c r="E606" s="225"/>
      <c r="F606" s="271" t="str">
        <f>IF(OR(D606="",E606=""),"",ROUND(D606/LOOKUP(E606,SMMLV!$A$2:$A$36,SMMLV!$D$2:$D$103),3))</f>
        <v/>
      </c>
      <c r="K606" s="639">
        <v>61</v>
      </c>
      <c r="L606" s="266">
        <v>1</v>
      </c>
      <c r="M606" s="640" t="str">
        <f t="shared" ref="M606:M615" si="58">IF(SUMIFS($F$5:$F$1200,$B$5:$B$1200,$K$606,$C$5:$C$1200,$L606)=0,"NO APLICA",ROUND(SUMIFS($F$5:$F$1200,$B$5:$B$1200,$K$606,$C$5:$C$1200,$L606),3))</f>
        <v>NO APLICA</v>
      </c>
      <c r="N606" s="640"/>
    </row>
    <row r="607" spans="2:14">
      <c r="B607" s="224"/>
      <c r="C607" s="224"/>
      <c r="D607" s="269"/>
      <c r="E607" s="225"/>
      <c r="F607" s="271" t="str">
        <f>IF(OR(D607="",E607=""),"",ROUND(D607/LOOKUP(E607,SMMLV!$A$2:$A$36,SMMLV!$D$2:$D$103),3))</f>
        <v/>
      </c>
      <c r="K607" s="639"/>
      <c r="L607" s="266">
        <v>2</v>
      </c>
      <c r="M607" s="640" t="str">
        <f t="shared" si="58"/>
        <v>NO APLICA</v>
      </c>
      <c r="N607" s="640"/>
    </row>
    <row r="608" spans="2:14">
      <c r="B608" s="224"/>
      <c r="C608" s="224"/>
      <c r="D608" s="269"/>
      <c r="E608" s="225"/>
      <c r="F608" s="271" t="str">
        <f>IF(OR(D608="",E608=""),"",ROUND(D608/LOOKUP(E608,SMMLV!$A$2:$A$36,SMMLV!$D$2:$D$103),3))</f>
        <v/>
      </c>
      <c r="K608" s="639"/>
      <c r="L608" s="266">
        <v>3</v>
      </c>
      <c r="M608" s="640" t="str">
        <f t="shared" si="58"/>
        <v>NO APLICA</v>
      </c>
      <c r="N608" s="640"/>
    </row>
    <row r="609" spans="2:14">
      <c r="B609" s="224"/>
      <c r="C609" s="224"/>
      <c r="D609" s="269"/>
      <c r="E609" s="225"/>
      <c r="F609" s="271" t="str">
        <f>IF(OR(D609="",E609=""),"",ROUND(D609/LOOKUP(E609,SMMLV!$A$2:$A$36,SMMLV!$D$2:$D$103),3))</f>
        <v/>
      </c>
      <c r="K609" s="639"/>
      <c r="L609" s="266">
        <v>4</v>
      </c>
      <c r="M609" s="640" t="str">
        <f t="shared" si="58"/>
        <v>NO APLICA</v>
      </c>
      <c r="N609" s="640"/>
    </row>
    <row r="610" spans="2:14">
      <c r="B610" s="224"/>
      <c r="C610" s="224"/>
      <c r="D610" s="269"/>
      <c r="E610" s="225"/>
      <c r="F610" s="271" t="str">
        <f>IF(OR(D610="",E610=""),"",ROUND(D610/LOOKUP(E610,SMMLV!$A$2:$A$36,SMMLV!$D$2:$D$103),3))</f>
        <v/>
      </c>
      <c r="K610" s="639"/>
      <c r="L610" s="266">
        <v>5</v>
      </c>
      <c r="M610" s="640" t="str">
        <f t="shared" si="58"/>
        <v>NO APLICA</v>
      </c>
      <c r="N610" s="640"/>
    </row>
    <row r="611" spans="2:14">
      <c r="B611" s="224"/>
      <c r="C611" s="224"/>
      <c r="D611" s="269"/>
      <c r="E611" s="225"/>
      <c r="F611" s="271" t="str">
        <f>IF(OR(D611="",E611=""),"",ROUND(D611/LOOKUP(E611,SMMLV!$A$2:$A$36,SMMLV!$D$2:$D$103),3))</f>
        <v/>
      </c>
      <c r="K611" s="639"/>
      <c r="L611" s="266">
        <v>6</v>
      </c>
      <c r="M611" s="640" t="str">
        <f t="shared" si="58"/>
        <v>NO APLICA</v>
      </c>
      <c r="N611" s="640"/>
    </row>
    <row r="612" spans="2:14">
      <c r="B612" s="224"/>
      <c r="C612" s="224"/>
      <c r="D612" s="269"/>
      <c r="E612" s="225"/>
      <c r="F612" s="271" t="str">
        <f>IF(OR(D612="",E612=""),"",ROUND(D612/LOOKUP(E612,SMMLV!$A$2:$A$36,SMMLV!$D$2:$D$103),3))</f>
        <v/>
      </c>
      <c r="K612" s="639"/>
      <c r="L612" s="266">
        <v>7</v>
      </c>
      <c r="M612" s="640" t="str">
        <f t="shared" si="58"/>
        <v>NO APLICA</v>
      </c>
      <c r="N612" s="640"/>
    </row>
    <row r="613" spans="2:14">
      <c r="B613" s="224"/>
      <c r="C613" s="224"/>
      <c r="D613" s="269"/>
      <c r="E613" s="225"/>
      <c r="F613" s="271" t="str">
        <f>IF(OR(D613="",E613=""),"",ROUND(D613/LOOKUP(E613,SMMLV!$A$2:$A$36,SMMLV!$D$2:$D$103),3))</f>
        <v/>
      </c>
      <c r="K613" s="639"/>
      <c r="L613" s="266">
        <v>8</v>
      </c>
      <c r="M613" s="640" t="str">
        <f t="shared" si="58"/>
        <v>NO APLICA</v>
      </c>
      <c r="N613" s="640"/>
    </row>
    <row r="614" spans="2:14">
      <c r="B614" s="224"/>
      <c r="C614" s="224"/>
      <c r="D614" s="269"/>
      <c r="E614" s="225"/>
      <c r="F614" s="271" t="str">
        <f>IF(OR(D614="",E614=""),"",ROUND(D614/LOOKUP(E614,SMMLV!$A$2:$A$36,SMMLV!$D$2:$D$103),3))</f>
        <v/>
      </c>
      <c r="K614" s="639"/>
      <c r="L614" s="266">
        <v>9</v>
      </c>
      <c r="M614" s="640" t="str">
        <f t="shared" si="58"/>
        <v>NO APLICA</v>
      </c>
      <c r="N614" s="640"/>
    </row>
    <row r="615" spans="2:14">
      <c r="B615" s="224"/>
      <c r="C615" s="224"/>
      <c r="D615" s="269"/>
      <c r="E615" s="225"/>
      <c r="F615" s="271" t="str">
        <f>IF(OR(D615="",E615=""),"",ROUND(D615/LOOKUP(E615,SMMLV!$A$2:$A$36,SMMLV!$D$2:$D$103),3))</f>
        <v/>
      </c>
      <c r="K615" s="639"/>
      <c r="L615" s="266">
        <v>10</v>
      </c>
      <c r="M615" s="640" t="str">
        <f t="shared" si="58"/>
        <v>NO APLICA</v>
      </c>
      <c r="N615" s="640"/>
    </row>
    <row r="616" spans="2:14">
      <c r="B616" s="224"/>
      <c r="C616" s="224"/>
      <c r="D616" s="269"/>
      <c r="E616" s="225"/>
      <c r="F616" s="271" t="str">
        <f>IF(OR(D616="",E616=""),"",ROUND(D616/LOOKUP(E616,SMMLV!$A$2:$A$36,SMMLV!$D$2:$D$103),3))</f>
        <v/>
      </c>
      <c r="K616" s="639">
        <v>62</v>
      </c>
      <c r="L616" s="266">
        <v>1</v>
      </c>
      <c r="M616" s="640" t="str">
        <f t="shared" ref="M616:M625" si="59">IF(SUMIFS($F$5:$F$1200,$B$5:$B$1200,$K$616,$C$5:$C$1200,$L616)=0,"NO APLICA",ROUND(SUMIFS($F$5:$F$1200,$B$5:$B$1200,$K$616,$C$5:$C$1200,$L616),3))</f>
        <v>NO APLICA</v>
      </c>
      <c r="N616" s="640"/>
    </row>
    <row r="617" spans="2:14">
      <c r="B617" s="224"/>
      <c r="C617" s="224"/>
      <c r="D617" s="269"/>
      <c r="E617" s="225"/>
      <c r="F617" s="271" t="str">
        <f>IF(OR(D617="",E617=""),"",ROUND(D617/LOOKUP(E617,SMMLV!$A$2:$A$36,SMMLV!$D$2:$D$103),3))</f>
        <v/>
      </c>
      <c r="K617" s="639"/>
      <c r="L617" s="266">
        <v>2</v>
      </c>
      <c r="M617" s="640" t="str">
        <f t="shared" si="59"/>
        <v>NO APLICA</v>
      </c>
      <c r="N617" s="640"/>
    </row>
    <row r="618" spans="2:14">
      <c r="B618" s="224"/>
      <c r="C618" s="224"/>
      <c r="D618" s="269"/>
      <c r="E618" s="225"/>
      <c r="F618" s="271" t="str">
        <f>IF(OR(D618="",E618=""),"",ROUND(D618/LOOKUP(E618,SMMLV!$A$2:$A$36,SMMLV!$D$2:$D$103),3))</f>
        <v/>
      </c>
      <c r="K618" s="639"/>
      <c r="L618" s="266">
        <v>3</v>
      </c>
      <c r="M618" s="640" t="str">
        <f t="shared" si="59"/>
        <v>NO APLICA</v>
      </c>
      <c r="N618" s="640"/>
    </row>
    <row r="619" spans="2:14">
      <c r="B619" s="224"/>
      <c r="C619" s="224"/>
      <c r="D619" s="269"/>
      <c r="E619" s="225"/>
      <c r="F619" s="271" t="str">
        <f>IF(OR(D619="",E619=""),"",ROUND(D619/LOOKUP(E619,SMMLV!$A$2:$A$36,SMMLV!$D$2:$D$103),3))</f>
        <v/>
      </c>
      <c r="K619" s="639"/>
      <c r="L619" s="266">
        <v>4</v>
      </c>
      <c r="M619" s="640" t="str">
        <f t="shared" si="59"/>
        <v>NO APLICA</v>
      </c>
      <c r="N619" s="640"/>
    </row>
    <row r="620" spans="2:14">
      <c r="B620" s="224"/>
      <c r="C620" s="224"/>
      <c r="D620" s="269"/>
      <c r="E620" s="225"/>
      <c r="F620" s="271" t="str">
        <f>IF(OR(D620="",E620=""),"",ROUND(D620/LOOKUP(E620,SMMLV!$A$2:$A$36,SMMLV!$D$2:$D$103),3))</f>
        <v/>
      </c>
      <c r="K620" s="639"/>
      <c r="L620" s="266">
        <v>5</v>
      </c>
      <c r="M620" s="640" t="str">
        <f t="shared" si="59"/>
        <v>NO APLICA</v>
      </c>
      <c r="N620" s="640"/>
    </row>
    <row r="621" spans="2:14">
      <c r="B621" s="224"/>
      <c r="C621" s="224"/>
      <c r="D621" s="269"/>
      <c r="E621" s="225"/>
      <c r="F621" s="271" t="str">
        <f>IF(OR(D621="",E621=""),"",ROUND(D621/LOOKUP(E621,SMMLV!$A$2:$A$36,SMMLV!$D$2:$D$103),3))</f>
        <v/>
      </c>
      <c r="K621" s="639"/>
      <c r="L621" s="266">
        <v>6</v>
      </c>
      <c r="M621" s="640" t="str">
        <f t="shared" si="59"/>
        <v>NO APLICA</v>
      </c>
      <c r="N621" s="640"/>
    </row>
    <row r="622" spans="2:14">
      <c r="B622" s="224"/>
      <c r="C622" s="224"/>
      <c r="D622" s="269"/>
      <c r="E622" s="225"/>
      <c r="F622" s="271" t="str">
        <f>IF(OR(D622="",E622=""),"",ROUND(D622/LOOKUP(E622,SMMLV!$A$2:$A$36,SMMLV!$D$2:$D$103),3))</f>
        <v/>
      </c>
      <c r="K622" s="639"/>
      <c r="L622" s="266">
        <v>7</v>
      </c>
      <c r="M622" s="640" t="str">
        <f t="shared" si="59"/>
        <v>NO APLICA</v>
      </c>
      <c r="N622" s="640"/>
    </row>
    <row r="623" spans="2:14">
      <c r="B623" s="224"/>
      <c r="C623" s="224"/>
      <c r="D623" s="269"/>
      <c r="E623" s="225"/>
      <c r="F623" s="271" t="str">
        <f>IF(OR(D623="",E623=""),"",ROUND(D623/LOOKUP(E623,SMMLV!$A$2:$A$36,SMMLV!$D$2:$D$103),3))</f>
        <v/>
      </c>
      <c r="K623" s="639"/>
      <c r="L623" s="266">
        <v>8</v>
      </c>
      <c r="M623" s="640" t="str">
        <f t="shared" si="59"/>
        <v>NO APLICA</v>
      </c>
      <c r="N623" s="640"/>
    </row>
    <row r="624" spans="2:14">
      <c r="B624" s="224"/>
      <c r="C624" s="224"/>
      <c r="D624" s="269"/>
      <c r="E624" s="225"/>
      <c r="F624" s="271" t="str">
        <f>IF(OR(D624="",E624=""),"",ROUND(D624/LOOKUP(E624,SMMLV!$A$2:$A$36,SMMLV!$D$2:$D$103),3))</f>
        <v/>
      </c>
      <c r="K624" s="639"/>
      <c r="L624" s="266">
        <v>9</v>
      </c>
      <c r="M624" s="640" t="str">
        <f t="shared" si="59"/>
        <v>NO APLICA</v>
      </c>
      <c r="N624" s="640"/>
    </row>
    <row r="625" spans="2:14">
      <c r="B625" s="224"/>
      <c r="C625" s="224"/>
      <c r="D625" s="269"/>
      <c r="E625" s="225"/>
      <c r="F625" s="271" t="str">
        <f>IF(OR(D625="",E625=""),"",ROUND(D625/LOOKUP(E625,SMMLV!$A$2:$A$36,SMMLV!$D$2:$D$103),3))</f>
        <v/>
      </c>
      <c r="K625" s="639"/>
      <c r="L625" s="266">
        <v>10</v>
      </c>
      <c r="M625" s="640" t="str">
        <f t="shared" si="59"/>
        <v>NO APLICA</v>
      </c>
      <c r="N625" s="640"/>
    </row>
    <row r="626" spans="2:14">
      <c r="B626" s="224"/>
      <c r="C626" s="224"/>
      <c r="D626" s="269"/>
      <c r="E626" s="225"/>
      <c r="F626" s="271" t="str">
        <f>IF(OR(D626="",E626=""),"",ROUND(D626/LOOKUP(E626,SMMLV!$A$2:$A$36,SMMLV!$D$2:$D$103),3))</f>
        <v/>
      </c>
      <c r="K626" s="639">
        <v>63</v>
      </c>
      <c r="L626" s="266">
        <v>1</v>
      </c>
      <c r="M626" s="640" t="str">
        <f t="shared" ref="M626:M635" si="60">IF(SUMIFS($F$5:$F$1200,$B$5:$B$1200,$K$626,$C$5:$C$1200,$L626)=0,"NO APLICA",ROUND(SUMIFS($F$5:$F$1200,$B$5:$B$1200,$K$626,$C$5:$C$1200,$L626),3))</f>
        <v>NO APLICA</v>
      </c>
      <c r="N626" s="640"/>
    </row>
    <row r="627" spans="2:14">
      <c r="B627" s="224"/>
      <c r="C627" s="224"/>
      <c r="D627" s="269"/>
      <c r="E627" s="225"/>
      <c r="F627" s="271" t="str">
        <f>IF(OR(D627="",E627=""),"",ROUND(D627/LOOKUP(E627,SMMLV!$A$2:$A$36,SMMLV!$D$2:$D$103),3))</f>
        <v/>
      </c>
      <c r="K627" s="639"/>
      <c r="L627" s="266">
        <v>2</v>
      </c>
      <c r="M627" s="640" t="str">
        <f t="shared" si="60"/>
        <v>NO APLICA</v>
      </c>
      <c r="N627" s="640"/>
    </row>
    <row r="628" spans="2:14">
      <c r="B628" s="224"/>
      <c r="C628" s="224"/>
      <c r="D628" s="269"/>
      <c r="E628" s="225"/>
      <c r="F628" s="271" t="str">
        <f>IF(OR(D628="",E628=""),"",ROUND(D628/LOOKUP(E628,SMMLV!$A$2:$A$36,SMMLV!$D$2:$D$103),3))</f>
        <v/>
      </c>
      <c r="K628" s="639"/>
      <c r="L628" s="266">
        <v>3</v>
      </c>
      <c r="M628" s="640" t="str">
        <f t="shared" si="60"/>
        <v>NO APLICA</v>
      </c>
      <c r="N628" s="640"/>
    </row>
    <row r="629" spans="2:14">
      <c r="B629" s="224"/>
      <c r="C629" s="224"/>
      <c r="D629" s="269"/>
      <c r="E629" s="225"/>
      <c r="F629" s="271" t="str">
        <f>IF(OR(D629="",E629=""),"",ROUND(D629/LOOKUP(E629,SMMLV!$A$2:$A$36,SMMLV!$D$2:$D$103),3))</f>
        <v/>
      </c>
      <c r="K629" s="639"/>
      <c r="L629" s="266">
        <v>4</v>
      </c>
      <c r="M629" s="640" t="str">
        <f t="shared" si="60"/>
        <v>NO APLICA</v>
      </c>
      <c r="N629" s="640"/>
    </row>
    <row r="630" spans="2:14">
      <c r="B630" s="224"/>
      <c r="C630" s="224"/>
      <c r="D630" s="269"/>
      <c r="E630" s="225"/>
      <c r="F630" s="271" t="str">
        <f>IF(OR(D630="",E630=""),"",ROUND(D630/LOOKUP(E630,SMMLV!$A$2:$A$36,SMMLV!$D$2:$D$103),3))</f>
        <v/>
      </c>
      <c r="K630" s="639"/>
      <c r="L630" s="266">
        <v>5</v>
      </c>
      <c r="M630" s="640" t="str">
        <f t="shared" si="60"/>
        <v>NO APLICA</v>
      </c>
      <c r="N630" s="640"/>
    </row>
    <row r="631" spans="2:14">
      <c r="B631" s="224"/>
      <c r="C631" s="224"/>
      <c r="D631" s="269"/>
      <c r="E631" s="225"/>
      <c r="F631" s="271" t="str">
        <f>IF(OR(D631="",E631=""),"",ROUND(D631/LOOKUP(E631,SMMLV!$A$2:$A$36,SMMLV!$D$2:$D$103),3))</f>
        <v/>
      </c>
      <c r="K631" s="639"/>
      <c r="L631" s="266">
        <v>6</v>
      </c>
      <c r="M631" s="640" t="str">
        <f t="shared" si="60"/>
        <v>NO APLICA</v>
      </c>
      <c r="N631" s="640"/>
    </row>
    <row r="632" spans="2:14">
      <c r="B632" s="224"/>
      <c r="C632" s="224"/>
      <c r="D632" s="269"/>
      <c r="E632" s="225"/>
      <c r="F632" s="271" t="str">
        <f>IF(OR(D632="",E632=""),"",ROUND(D632/LOOKUP(E632,SMMLV!$A$2:$A$36,SMMLV!$D$2:$D$103),3))</f>
        <v/>
      </c>
      <c r="K632" s="639"/>
      <c r="L632" s="266">
        <v>7</v>
      </c>
      <c r="M632" s="640" t="str">
        <f t="shared" si="60"/>
        <v>NO APLICA</v>
      </c>
      <c r="N632" s="640"/>
    </row>
    <row r="633" spans="2:14">
      <c r="B633" s="224"/>
      <c r="C633" s="224"/>
      <c r="D633" s="269"/>
      <c r="E633" s="225"/>
      <c r="F633" s="271" t="str">
        <f>IF(OR(D633="",E633=""),"",ROUND(D633/LOOKUP(E633,SMMLV!$A$2:$A$36,SMMLV!$D$2:$D$103),3))</f>
        <v/>
      </c>
      <c r="K633" s="639"/>
      <c r="L633" s="266">
        <v>8</v>
      </c>
      <c r="M633" s="640" t="str">
        <f t="shared" si="60"/>
        <v>NO APLICA</v>
      </c>
      <c r="N633" s="640"/>
    </row>
    <row r="634" spans="2:14">
      <c r="B634" s="224"/>
      <c r="C634" s="224"/>
      <c r="D634" s="269"/>
      <c r="E634" s="225"/>
      <c r="F634" s="271" t="str">
        <f>IF(OR(D634="",E634=""),"",ROUND(D634/LOOKUP(E634,SMMLV!$A$2:$A$36,SMMLV!$D$2:$D$103),3))</f>
        <v/>
      </c>
      <c r="K634" s="639"/>
      <c r="L634" s="266">
        <v>9</v>
      </c>
      <c r="M634" s="640" t="str">
        <f t="shared" si="60"/>
        <v>NO APLICA</v>
      </c>
      <c r="N634" s="640"/>
    </row>
    <row r="635" spans="2:14">
      <c r="B635" s="224"/>
      <c r="C635" s="224"/>
      <c r="D635" s="269"/>
      <c r="E635" s="225"/>
      <c r="F635" s="271" t="str">
        <f>IF(OR(D635="",E635=""),"",ROUND(D635/LOOKUP(E635,SMMLV!$A$2:$A$36,SMMLV!$D$2:$D$103),3))</f>
        <v/>
      </c>
      <c r="K635" s="639"/>
      <c r="L635" s="266">
        <v>10</v>
      </c>
      <c r="M635" s="640" t="str">
        <f t="shared" si="60"/>
        <v>NO APLICA</v>
      </c>
      <c r="N635" s="640"/>
    </row>
    <row r="636" spans="2:14">
      <c r="B636" s="224"/>
      <c r="C636" s="224"/>
      <c r="D636" s="269"/>
      <c r="E636" s="225"/>
      <c r="F636" s="271" t="str">
        <f>IF(OR(D636="",E636=""),"",ROUND(D636/LOOKUP(E636,SMMLV!$A$2:$A$36,SMMLV!$D$2:$D$103),3))</f>
        <v/>
      </c>
      <c r="K636" s="639">
        <v>64</v>
      </c>
      <c r="L636" s="266">
        <v>1</v>
      </c>
      <c r="M636" s="640" t="str">
        <f t="shared" ref="M636:M645" si="61">IF(SUMIFS($F$5:$F$1200,$B$5:$B$1200,$K$636,$C$5:$C$1200,$L636)=0,"NO APLICA",ROUND(SUMIFS($F$5:$F$1200,$B$5:$B$1200,$K$636,$C$5:$C$1200,$L636),3))</f>
        <v>NO APLICA</v>
      </c>
      <c r="N636" s="640"/>
    </row>
    <row r="637" spans="2:14">
      <c r="B637" s="224"/>
      <c r="C637" s="224"/>
      <c r="D637" s="269"/>
      <c r="E637" s="225"/>
      <c r="F637" s="271" t="str">
        <f>IF(OR(D637="",E637=""),"",ROUND(D637/LOOKUP(E637,SMMLV!$A$2:$A$36,SMMLV!$D$2:$D$103),3))</f>
        <v/>
      </c>
      <c r="K637" s="639"/>
      <c r="L637" s="266">
        <v>2</v>
      </c>
      <c r="M637" s="640" t="str">
        <f t="shared" si="61"/>
        <v>NO APLICA</v>
      </c>
      <c r="N637" s="640"/>
    </row>
    <row r="638" spans="2:14">
      <c r="B638" s="224"/>
      <c r="C638" s="224"/>
      <c r="D638" s="269"/>
      <c r="E638" s="225"/>
      <c r="F638" s="271" t="str">
        <f>IF(OR(D638="",E638=""),"",ROUND(D638/LOOKUP(E638,SMMLV!$A$2:$A$36,SMMLV!$D$2:$D$103),3))</f>
        <v/>
      </c>
      <c r="K638" s="639"/>
      <c r="L638" s="266">
        <v>3</v>
      </c>
      <c r="M638" s="640" t="str">
        <f t="shared" si="61"/>
        <v>NO APLICA</v>
      </c>
      <c r="N638" s="640"/>
    </row>
    <row r="639" spans="2:14">
      <c r="B639" s="224"/>
      <c r="C639" s="224"/>
      <c r="D639" s="269"/>
      <c r="E639" s="225"/>
      <c r="F639" s="271" t="str">
        <f>IF(OR(D639="",E639=""),"",ROUND(D639/LOOKUP(E639,SMMLV!$A$2:$A$36,SMMLV!$D$2:$D$103),3))</f>
        <v/>
      </c>
      <c r="K639" s="639"/>
      <c r="L639" s="266">
        <v>4</v>
      </c>
      <c r="M639" s="640" t="str">
        <f t="shared" si="61"/>
        <v>NO APLICA</v>
      </c>
      <c r="N639" s="640"/>
    </row>
    <row r="640" spans="2:14">
      <c r="B640" s="224"/>
      <c r="C640" s="224"/>
      <c r="D640" s="269"/>
      <c r="E640" s="225"/>
      <c r="F640" s="271" t="str">
        <f>IF(OR(D640="",E640=""),"",ROUND(D640/LOOKUP(E640,SMMLV!$A$2:$A$36,SMMLV!$D$2:$D$103),3))</f>
        <v/>
      </c>
      <c r="K640" s="639"/>
      <c r="L640" s="266">
        <v>5</v>
      </c>
      <c r="M640" s="640" t="str">
        <f t="shared" si="61"/>
        <v>NO APLICA</v>
      </c>
      <c r="N640" s="640"/>
    </row>
    <row r="641" spans="2:14">
      <c r="B641" s="224"/>
      <c r="C641" s="224"/>
      <c r="D641" s="269"/>
      <c r="E641" s="225"/>
      <c r="F641" s="271" t="str">
        <f>IF(OR(D641="",E641=""),"",ROUND(D641/LOOKUP(E641,SMMLV!$A$2:$A$36,SMMLV!$D$2:$D$103),3))</f>
        <v/>
      </c>
      <c r="K641" s="639"/>
      <c r="L641" s="266">
        <v>6</v>
      </c>
      <c r="M641" s="640" t="str">
        <f t="shared" si="61"/>
        <v>NO APLICA</v>
      </c>
      <c r="N641" s="640"/>
    </row>
    <row r="642" spans="2:14">
      <c r="B642" s="224"/>
      <c r="C642" s="224"/>
      <c r="D642" s="269"/>
      <c r="E642" s="225"/>
      <c r="F642" s="271" t="str">
        <f>IF(OR(D642="",E642=""),"",ROUND(D642/LOOKUP(E642,SMMLV!$A$2:$A$36,SMMLV!$D$2:$D$103),3))</f>
        <v/>
      </c>
      <c r="K642" s="639"/>
      <c r="L642" s="266">
        <v>7</v>
      </c>
      <c r="M642" s="640" t="str">
        <f t="shared" si="61"/>
        <v>NO APLICA</v>
      </c>
      <c r="N642" s="640"/>
    </row>
    <row r="643" spans="2:14">
      <c r="B643" s="224"/>
      <c r="C643" s="224"/>
      <c r="D643" s="269"/>
      <c r="E643" s="225"/>
      <c r="F643" s="271" t="str">
        <f>IF(OR(D643="",E643=""),"",ROUND(D643/LOOKUP(E643,SMMLV!$A$2:$A$36,SMMLV!$D$2:$D$103),3))</f>
        <v/>
      </c>
      <c r="K643" s="639"/>
      <c r="L643" s="266">
        <v>8</v>
      </c>
      <c r="M643" s="640" t="str">
        <f t="shared" si="61"/>
        <v>NO APLICA</v>
      </c>
      <c r="N643" s="640"/>
    </row>
    <row r="644" spans="2:14">
      <c r="B644" s="224"/>
      <c r="C644" s="224"/>
      <c r="D644" s="269"/>
      <c r="E644" s="225"/>
      <c r="F644" s="271" t="str">
        <f>IF(OR(D644="",E644=""),"",ROUND(D644/LOOKUP(E644,SMMLV!$A$2:$A$36,SMMLV!$D$2:$D$103),3))</f>
        <v/>
      </c>
      <c r="K644" s="639"/>
      <c r="L644" s="266">
        <v>9</v>
      </c>
      <c r="M644" s="640" t="str">
        <f t="shared" si="61"/>
        <v>NO APLICA</v>
      </c>
      <c r="N644" s="640"/>
    </row>
    <row r="645" spans="2:14">
      <c r="B645" s="224"/>
      <c r="C645" s="224"/>
      <c r="D645" s="269"/>
      <c r="E645" s="225"/>
      <c r="F645" s="271" t="str">
        <f>IF(OR(D645="",E645=""),"",ROUND(D645/LOOKUP(E645,SMMLV!$A$2:$A$36,SMMLV!$D$2:$D$103),3))</f>
        <v/>
      </c>
      <c r="K645" s="639"/>
      <c r="L645" s="266">
        <v>10</v>
      </c>
      <c r="M645" s="640" t="str">
        <f t="shared" si="61"/>
        <v>NO APLICA</v>
      </c>
      <c r="N645" s="640"/>
    </row>
    <row r="646" spans="2:14">
      <c r="B646" s="224"/>
      <c r="C646" s="224"/>
      <c r="D646" s="269"/>
      <c r="E646" s="225"/>
      <c r="F646" s="271" t="str">
        <f>IF(OR(D646="",E646=""),"",ROUND(D646/LOOKUP(E646,SMMLV!$A$2:$A$36,SMMLV!$D$2:$D$103),3))</f>
        <v/>
      </c>
      <c r="K646" s="639">
        <v>65</v>
      </c>
      <c r="L646" s="266">
        <v>1</v>
      </c>
      <c r="M646" s="640" t="str">
        <f t="shared" ref="M646:M655" si="62">IF(SUMIFS($F$5:$F$1200,$B$5:$B$1200,$K$646,$C$5:$C$1200,$L646)=0,"NO APLICA",ROUND(SUMIFS($F$5:$F$1200,$B$5:$B$1200,$K$646,$C$5:$C$1200,$L646),3))</f>
        <v>NO APLICA</v>
      </c>
      <c r="N646" s="640"/>
    </row>
    <row r="647" spans="2:14">
      <c r="B647" s="224"/>
      <c r="C647" s="224"/>
      <c r="D647" s="269"/>
      <c r="E647" s="225"/>
      <c r="F647" s="271" t="str">
        <f>IF(OR(D647="",E647=""),"",ROUND(D647/LOOKUP(E647,SMMLV!$A$2:$A$36,SMMLV!$D$2:$D$103),3))</f>
        <v/>
      </c>
      <c r="K647" s="639"/>
      <c r="L647" s="266">
        <v>2</v>
      </c>
      <c r="M647" s="640" t="str">
        <f t="shared" si="62"/>
        <v>NO APLICA</v>
      </c>
      <c r="N647" s="640"/>
    </row>
    <row r="648" spans="2:14">
      <c r="B648" s="224"/>
      <c r="C648" s="224"/>
      <c r="D648" s="269"/>
      <c r="E648" s="225"/>
      <c r="F648" s="271" t="str">
        <f>IF(OR(D648="",E648=""),"",ROUND(D648/LOOKUP(E648,SMMLV!$A$2:$A$36,SMMLV!$D$2:$D$103),3))</f>
        <v/>
      </c>
      <c r="K648" s="639"/>
      <c r="L648" s="266">
        <v>3</v>
      </c>
      <c r="M648" s="640" t="str">
        <f t="shared" si="62"/>
        <v>NO APLICA</v>
      </c>
      <c r="N648" s="640"/>
    </row>
    <row r="649" spans="2:14">
      <c r="B649" s="224"/>
      <c r="C649" s="224"/>
      <c r="D649" s="269"/>
      <c r="E649" s="225"/>
      <c r="F649" s="271" t="str">
        <f>IF(OR(D649="",E649=""),"",ROUND(D649/LOOKUP(E649,SMMLV!$A$2:$A$36,SMMLV!$D$2:$D$103),3))</f>
        <v/>
      </c>
      <c r="K649" s="639"/>
      <c r="L649" s="266">
        <v>4</v>
      </c>
      <c r="M649" s="640" t="str">
        <f t="shared" si="62"/>
        <v>NO APLICA</v>
      </c>
      <c r="N649" s="640"/>
    </row>
    <row r="650" spans="2:14">
      <c r="B650" s="224"/>
      <c r="C650" s="224"/>
      <c r="D650" s="269"/>
      <c r="E650" s="225"/>
      <c r="F650" s="271" t="str">
        <f>IF(OR(D650="",E650=""),"",ROUND(D650/LOOKUP(E650,SMMLV!$A$2:$A$36,SMMLV!$D$2:$D$103),3))</f>
        <v/>
      </c>
      <c r="K650" s="639"/>
      <c r="L650" s="266">
        <v>5</v>
      </c>
      <c r="M650" s="640" t="str">
        <f t="shared" si="62"/>
        <v>NO APLICA</v>
      </c>
      <c r="N650" s="640"/>
    </row>
    <row r="651" spans="2:14">
      <c r="B651" s="224"/>
      <c r="C651" s="224"/>
      <c r="D651" s="269"/>
      <c r="E651" s="225"/>
      <c r="F651" s="271" t="str">
        <f>IF(OR(D651="",E651=""),"",ROUND(D651/LOOKUP(E651,SMMLV!$A$2:$A$36,SMMLV!$D$2:$D$103),3))</f>
        <v/>
      </c>
      <c r="K651" s="639"/>
      <c r="L651" s="266">
        <v>6</v>
      </c>
      <c r="M651" s="640" t="str">
        <f t="shared" si="62"/>
        <v>NO APLICA</v>
      </c>
      <c r="N651" s="640"/>
    </row>
    <row r="652" spans="2:14">
      <c r="B652" s="224"/>
      <c r="C652" s="224"/>
      <c r="D652" s="269"/>
      <c r="E652" s="225"/>
      <c r="F652" s="271" t="str">
        <f>IF(OR(D652="",E652=""),"",ROUND(D652/LOOKUP(E652,SMMLV!$A$2:$A$36,SMMLV!$D$2:$D$103),3))</f>
        <v/>
      </c>
      <c r="K652" s="639"/>
      <c r="L652" s="266">
        <v>7</v>
      </c>
      <c r="M652" s="640" t="str">
        <f t="shared" si="62"/>
        <v>NO APLICA</v>
      </c>
      <c r="N652" s="640"/>
    </row>
    <row r="653" spans="2:14">
      <c r="B653" s="224"/>
      <c r="C653" s="224"/>
      <c r="D653" s="269"/>
      <c r="E653" s="225"/>
      <c r="F653" s="271" t="str">
        <f>IF(OR(D653="",E653=""),"",ROUND(D653/LOOKUP(E653,SMMLV!$A$2:$A$36,SMMLV!$D$2:$D$103),3))</f>
        <v/>
      </c>
      <c r="K653" s="639"/>
      <c r="L653" s="266">
        <v>8</v>
      </c>
      <c r="M653" s="640" t="str">
        <f t="shared" si="62"/>
        <v>NO APLICA</v>
      </c>
      <c r="N653" s="640"/>
    </row>
    <row r="654" spans="2:14">
      <c r="B654" s="224"/>
      <c r="C654" s="224"/>
      <c r="D654" s="269"/>
      <c r="E654" s="225"/>
      <c r="F654" s="271" t="str">
        <f>IF(OR(D654="",E654=""),"",ROUND(D654/LOOKUP(E654,SMMLV!$A$2:$A$36,SMMLV!$D$2:$D$103),3))</f>
        <v/>
      </c>
      <c r="K654" s="639"/>
      <c r="L654" s="266">
        <v>9</v>
      </c>
      <c r="M654" s="640" t="str">
        <f t="shared" si="62"/>
        <v>NO APLICA</v>
      </c>
      <c r="N654" s="640"/>
    </row>
    <row r="655" spans="2:14">
      <c r="B655" s="224"/>
      <c r="C655" s="224"/>
      <c r="D655" s="269"/>
      <c r="E655" s="225"/>
      <c r="F655" s="271" t="str">
        <f>IF(OR(D655="",E655=""),"",ROUND(D655/LOOKUP(E655,SMMLV!$A$2:$A$36,SMMLV!$D$2:$D$103),3))</f>
        <v/>
      </c>
      <c r="K655" s="639"/>
      <c r="L655" s="266">
        <v>10</v>
      </c>
      <c r="M655" s="640" t="str">
        <f t="shared" si="62"/>
        <v>NO APLICA</v>
      </c>
      <c r="N655" s="640"/>
    </row>
    <row r="656" spans="2:14">
      <c r="B656" s="224"/>
      <c r="C656" s="224"/>
      <c r="D656" s="269"/>
      <c r="E656" s="225"/>
      <c r="F656" s="271" t="str">
        <f>IF(OR(D656="",E656=""),"",ROUND(D656/LOOKUP(E656,SMMLV!$A$2:$A$36,SMMLV!$D$2:$D$103),3))</f>
        <v/>
      </c>
      <c r="K656" s="639">
        <v>66</v>
      </c>
      <c r="L656" s="266">
        <v>1</v>
      </c>
      <c r="M656" s="640" t="str">
        <f t="shared" ref="M656:M665" si="63">IF(SUMIFS($F$5:$F$1200,$B$5:$B$1200,$K$656,$C$5:$C$1200,$L656)=0,"NO APLICA",ROUND(SUMIFS($F$5:$F$1200,$B$5:$B$1200,$K$656,$C$5:$C$1200,$L656),3))</f>
        <v>NO APLICA</v>
      </c>
      <c r="N656" s="640"/>
    </row>
    <row r="657" spans="2:14">
      <c r="B657" s="224"/>
      <c r="C657" s="224"/>
      <c r="D657" s="269"/>
      <c r="E657" s="225"/>
      <c r="F657" s="271" t="str">
        <f>IF(OR(D657="",E657=""),"",ROUND(D657/LOOKUP(E657,SMMLV!$A$2:$A$36,SMMLV!$D$2:$D$103),3))</f>
        <v/>
      </c>
      <c r="K657" s="639"/>
      <c r="L657" s="266">
        <v>2</v>
      </c>
      <c r="M657" s="640" t="str">
        <f t="shared" si="63"/>
        <v>NO APLICA</v>
      </c>
      <c r="N657" s="640"/>
    </row>
    <row r="658" spans="2:14">
      <c r="B658" s="224"/>
      <c r="C658" s="224"/>
      <c r="D658" s="269"/>
      <c r="E658" s="225"/>
      <c r="F658" s="271" t="str">
        <f>IF(OR(D658="",E658=""),"",ROUND(D658/LOOKUP(E658,SMMLV!$A$2:$A$36,SMMLV!$D$2:$D$103),3))</f>
        <v/>
      </c>
      <c r="K658" s="639"/>
      <c r="L658" s="266">
        <v>3</v>
      </c>
      <c r="M658" s="640" t="str">
        <f t="shared" si="63"/>
        <v>NO APLICA</v>
      </c>
      <c r="N658" s="640"/>
    </row>
    <row r="659" spans="2:14">
      <c r="B659" s="224"/>
      <c r="C659" s="224"/>
      <c r="D659" s="269"/>
      <c r="E659" s="225"/>
      <c r="F659" s="271" t="str">
        <f>IF(OR(D659="",E659=""),"",ROUND(D659/LOOKUP(E659,SMMLV!$A$2:$A$36,SMMLV!$D$2:$D$103),3))</f>
        <v/>
      </c>
      <c r="K659" s="639"/>
      <c r="L659" s="266">
        <v>4</v>
      </c>
      <c r="M659" s="640" t="str">
        <f t="shared" si="63"/>
        <v>NO APLICA</v>
      </c>
      <c r="N659" s="640"/>
    </row>
    <row r="660" spans="2:14">
      <c r="B660" s="224"/>
      <c r="C660" s="224"/>
      <c r="D660" s="269"/>
      <c r="E660" s="225"/>
      <c r="F660" s="271" t="str">
        <f>IF(OR(D660="",E660=""),"",ROUND(D660/LOOKUP(E660,SMMLV!$A$2:$A$36,SMMLV!$D$2:$D$103),3))</f>
        <v/>
      </c>
      <c r="K660" s="639"/>
      <c r="L660" s="266">
        <v>5</v>
      </c>
      <c r="M660" s="640" t="str">
        <f t="shared" si="63"/>
        <v>NO APLICA</v>
      </c>
      <c r="N660" s="640"/>
    </row>
    <row r="661" spans="2:14">
      <c r="B661" s="224"/>
      <c r="C661" s="224"/>
      <c r="D661" s="269"/>
      <c r="E661" s="225"/>
      <c r="F661" s="271" t="str">
        <f>IF(OR(D661="",E661=""),"",ROUND(D661/LOOKUP(E661,SMMLV!$A$2:$A$36,SMMLV!$D$2:$D$103),3))</f>
        <v/>
      </c>
      <c r="K661" s="639"/>
      <c r="L661" s="266">
        <v>6</v>
      </c>
      <c r="M661" s="640" t="str">
        <f t="shared" si="63"/>
        <v>NO APLICA</v>
      </c>
      <c r="N661" s="640"/>
    </row>
    <row r="662" spans="2:14">
      <c r="B662" s="224"/>
      <c r="C662" s="224"/>
      <c r="D662" s="269"/>
      <c r="E662" s="225"/>
      <c r="F662" s="271" t="str">
        <f>IF(OR(D662="",E662=""),"",ROUND(D662/LOOKUP(E662,SMMLV!$A$2:$A$36,SMMLV!$D$2:$D$103),3))</f>
        <v/>
      </c>
      <c r="K662" s="639"/>
      <c r="L662" s="266">
        <v>7</v>
      </c>
      <c r="M662" s="640" t="str">
        <f t="shared" si="63"/>
        <v>NO APLICA</v>
      </c>
      <c r="N662" s="640"/>
    </row>
    <row r="663" spans="2:14">
      <c r="B663" s="224"/>
      <c r="C663" s="224"/>
      <c r="D663" s="269"/>
      <c r="E663" s="225"/>
      <c r="F663" s="271" t="str">
        <f>IF(OR(D663="",E663=""),"",ROUND(D663/LOOKUP(E663,SMMLV!$A$2:$A$36,SMMLV!$D$2:$D$103),3))</f>
        <v/>
      </c>
      <c r="K663" s="639"/>
      <c r="L663" s="266">
        <v>8</v>
      </c>
      <c r="M663" s="640" t="str">
        <f t="shared" si="63"/>
        <v>NO APLICA</v>
      </c>
      <c r="N663" s="640"/>
    </row>
    <row r="664" spans="2:14">
      <c r="B664" s="224"/>
      <c r="C664" s="224"/>
      <c r="D664" s="269"/>
      <c r="E664" s="225"/>
      <c r="F664" s="271" t="str">
        <f>IF(OR(D664="",E664=""),"",ROUND(D664/LOOKUP(E664,SMMLV!$A$2:$A$36,SMMLV!$D$2:$D$103),3))</f>
        <v/>
      </c>
      <c r="K664" s="639"/>
      <c r="L664" s="266">
        <v>9</v>
      </c>
      <c r="M664" s="640" t="str">
        <f t="shared" si="63"/>
        <v>NO APLICA</v>
      </c>
      <c r="N664" s="640"/>
    </row>
    <row r="665" spans="2:14">
      <c r="B665" s="224"/>
      <c r="C665" s="224"/>
      <c r="D665" s="269"/>
      <c r="E665" s="225"/>
      <c r="F665" s="271" t="str">
        <f>IF(OR(D665="",E665=""),"",ROUND(D665/LOOKUP(E665,SMMLV!$A$2:$A$36,SMMLV!$D$2:$D$103),3))</f>
        <v/>
      </c>
      <c r="K665" s="639"/>
      <c r="L665" s="266">
        <v>10</v>
      </c>
      <c r="M665" s="640" t="str">
        <f t="shared" si="63"/>
        <v>NO APLICA</v>
      </c>
      <c r="N665" s="640"/>
    </row>
    <row r="666" spans="2:14">
      <c r="B666" s="224"/>
      <c r="C666" s="224"/>
      <c r="D666" s="269"/>
      <c r="E666" s="225"/>
      <c r="F666" s="271" t="str">
        <f>IF(OR(D666="",E666=""),"",ROUND(D666/LOOKUP(E666,SMMLV!$A$2:$A$36,SMMLV!$D$2:$D$103),3))</f>
        <v/>
      </c>
      <c r="K666" s="639">
        <v>67</v>
      </c>
      <c r="L666" s="266">
        <v>1</v>
      </c>
      <c r="M666" s="640" t="str">
        <f t="shared" ref="M666:M675" si="64">IF(SUMIFS($F$5:$F$1200,$B$5:$B$1200,$K$666,$C$5:$C$1200,$L666)=0,"NO APLICA",ROUND(SUMIFS($F$5:$F$1200,$B$5:$B$1200,$K$666,$C$5:$C$1200,$L666),3))</f>
        <v>NO APLICA</v>
      </c>
      <c r="N666" s="640"/>
    </row>
    <row r="667" spans="2:14">
      <c r="B667" s="224"/>
      <c r="C667" s="224"/>
      <c r="D667" s="269"/>
      <c r="E667" s="225"/>
      <c r="F667" s="271" t="str">
        <f>IF(OR(D667="",E667=""),"",ROUND(D667/LOOKUP(E667,SMMLV!$A$2:$A$36,SMMLV!$D$2:$D$103),3))</f>
        <v/>
      </c>
      <c r="K667" s="639"/>
      <c r="L667" s="266">
        <v>2</v>
      </c>
      <c r="M667" s="640" t="str">
        <f t="shared" si="64"/>
        <v>NO APLICA</v>
      </c>
      <c r="N667" s="640"/>
    </row>
    <row r="668" spans="2:14">
      <c r="B668" s="224"/>
      <c r="C668" s="224"/>
      <c r="D668" s="269"/>
      <c r="E668" s="225"/>
      <c r="F668" s="271" t="str">
        <f>IF(OR(D668="",E668=""),"",ROUND(D668/LOOKUP(E668,SMMLV!$A$2:$A$36,SMMLV!$D$2:$D$103),3))</f>
        <v/>
      </c>
      <c r="K668" s="639"/>
      <c r="L668" s="266">
        <v>3</v>
      </c>
      <c r="M668" s="640" t="str">
        <f t="shared" si="64"/>
        <v>NO APLICA</v>
      </c>
      <c r="N668" s="640"/>
    </row>
    <row r="669" spans="2:14">
      <c r="B669" s="224"/>
      <c r="C669" s="224"/>
      <c r="D669" s="269"/>
      <c r="E669" s="225"/>
      <c r="F669" s="271" t="str">
        <f>IF(OR(D669="",E669=""),"",ROUND(D669/LOOKUP(E669,SMMLV!$A$2:$A$36,SMMLV!$D$2:$D$103),3))</f>
        <v/>
      </c>
      <c r="K669" s="639"/>
      <c r="L669" s="266">
        <v>4</v>
      </c>
      <c r="M669" s="640" t="str">
        <f t="shared" si="64"/>
        <v>NO APLICA</v>
      </c>
      <c r="N669" s="640"/>
    </row>
    <row r="670" spans="2:14">
      <c r="B670" s="224"/>
      <c r="C670" s="224"/>
      <c r="D670" s="269"/>
      <c r="E670" s="225"/>
      <c r="F670" s="271" t="str">
        <f>IF(OR(D670="",E670=""),"",ROUND(D670/LOOKUP(E670,SMMLV!$A$2:$A$36,SMMLV!$D$2:$D$103),3))</f>
        <v/>
      </c>
      <c r="K670" s="639"/>
      <c r="L670" s="266">
        <v>5</v>
      </c>
      <c r="M670" s="640" t="str">
        <f t="shared" si="64"/>
        <v>NO APLICA</v>
      </c>
      <c r="N670" s="640"/>
    </row>
    <row r="671" spans="2:14">
      <c r="B671" s="224"/>
      <c r="C671" s="224"/>
      <c r="D671" s="269"/>
      <c r="E671" s="225"/>
      <c r="F671" s="271" t="str">
        <f>IF(OR(D671="",E671=""),"",ROUND(D671/LOOKUP(E671,SMMLV!$A$2:$A$36,SMMLV!$D$2:$D$103),3))</f>
        <v/>
      </c>
      <c r="K671" s="639"/>
      <c r="L671" s="266">
        <v>6</v>
      </c>
      <c r="M671" s="640" t="str">
        <f t="shared" si="64"/>
        <v>NO APLICA</v>
      </c>
      <c r="N671" s="640"/>
    </row>
    <row r="672" spans="2:14">
      <c r="B672" s="224"/>
      <c r="C672" s="224"/>
      <c r="D672" s="269"/>
      <c r="E672" s="225"/>
      <c r="F672" s="271" t="str">
        <f>IF(OR(D672="",E672=""),"",ROUND(D672/LOOKUP(E672,SMMLV!$A$2:$A$36,SMMLV!$D$2:$D$103),3))</f>
        <v/>
      </c>
      <c r="K672" s="639"/>
      <c r="L672" s="266">
        <v>7</v>
      </c>
      <c r="M672" s="640" t="str">
        <f t="shared" si="64"/>
        <v>NO APLICA</v>
      </c>
      <c r="N672" s="640"/>
    </row>
    <row r="673" spans="2:14">
      <c r="B673" s="224"/>
      <c r="C673" s="224"/>
      <c r="D673" s="269"/>
      <c r="E673" s="225"/>
      <c r="F673" s="271" t="str">
        <f>IF(OR(D673="",E673=""),"",ROUND(D673/LOOKUP(E673,SMMLV!$A$2:$A$36,SMMLV!$D$2:$D$103),3))</f>
        <v/>
      </c>
      <c r="K673" s="639"/>
      <c r="L673" s="266">
        <v>8</v>
      </c>
      <c r="M673" s="640" t="str">
        <f t="shared" si="64"/>
        <v>NO APLICA</v>
      </c>
      <c r="N673" s="640"/>
    </row>
    <row r="674" spans="2:14">
      <c r="B674" s="224"/>
      <c r="C674" s="224"/>
      <c r="D674" s="269"/>
      <c r="E674" s="225"/>
      <c r="F674" s="271" t="str">
        <f>IF(OR(D674="",E674=""),"",ROUND(D674/LOOKUP(E674,SMMLV!$A$2:$A$36,SMMLV!$D$2:$D$103),3))</f>
        <v/>
      </c>
      <c r="K674" s="639"/>
      <c r="L674" s="266">
        <v>9</v>
      </c>
      <c r="M674" s="640" t="str">
        <f t="shared" si="64"/>
        <v>NO APLICA</v>
      </c>
      <c r="N674" s="640"/>
    </row>
    <row r="675" spans="2:14">
      <c r="B675" s="224"/>
      <c r="C675" s="224"/>
      <c r="D675" s="269"/>
      <c r="E675" s="225"/>
      <c r="F675" s="271" t="str">
        <f>IF(OR(D675="",E675=""),"",ROUND(D675/LOOKUP(E675,SMMLV!$A$2:$A$36,SMMLV!$D$2:$D$103),3))</f>
        <v/>
      </c>
      <c r="K675" s="639"/>
      <c r="L675" s="266">
        <v>10</v>
      </c>
      <c r="M675" s="640" t="str">
        <f t="shared" si="64"/>
        <v>NO APLICA</v>
      </c>
      <c r="N675" s="640"/>
    </row>
    <row r="676" spans="2:14">
      <c r="B676" s="224"/>
      <c r="C676" s="224"/>
      <c r="D676" s="269"/>
      <c r="E676" s="225"/>
      <c r="F676" s="271" t="str">
        <f>IF(OR(D676="",E676=""),"",ROUND(D676/LOOKUP(E676,SMMLV!$A$2:$A$36,SMMLV!$D$2:$D$103),3))</f>
        <v/>
      </c>
      <c r="K676" s="639">
        <v>68</v>
      </c>
      <c r="L676" s="266">
        <v>1</v>
      </c>
      <c r="M676" s="640" t="str">
        <f t="shared" ref="M676:M685" si="65">IF(SUMIFS($F$5:$F$1200,$B$5:$B$1200,$K$676,$C$5:$C$1200,$L676)=0,"NO APLICA",ROUND(SUMIFS($F$5:$F$1200,$B$5:$B$1200,$K$676,$C$5:$C$1200,$L676),3))</f>
        <v>NO APLICA</v>
      </c>
      <c r="N676" s="640"/>
    </row>
    <row r="677" spans="2:14">
      <c r="B677" s="224"/>
      <c r="C677" s="224"/>
      <c r="D677" s="269"/>
      <c r="E677" s="225"/>
      <c r="F677" s="271" t="str">
        <f>IF(OR(D677="",E677=""),"",ROUND(D677/LOOKUP(E677,SMMLV!$A$2:$A$36,SMMLV!$D$2:$D$103),3))</f>
        <v/>
      </c>
      <c r="K677" s="639"/>
      <c r="L677" s="266">
        <v>2</v>
      </c>
      <c r="M677" s="640" t="str">
        <f t="shared" si="65"/>
        <v>NO APLICA</v>
      </c>
      <c r="N677" s="640"/>
    </row>
    <row r="678" spans="2:14">
      <c r="B678" s="224"/>
      <c r="C678" s="224"/>
      <c r="D678" s="269"/>
      <c r="E678" s="225"/>
      <c r="F678" s="271" t="str">
        <f>IF(OR(D678="",E678=""),"",ROUND(D678/LOOKUP(E678,SMMLV!$A$2:$A$36,SMMLV!$D$2:$D$103),3))</f>
        <v/>
      </c>
      <c r="K678" s="639"/>
      <c r="L678" s="266">
        <v>3</v>
      </c>
      <c r="M678" s="640" t="str">
        <f t="shared" si="65"/>
        <v>NO APLICA</v>
      </c>
      <c r="N678" s="640"/>
    </row>
    <row r="679" spans="2:14">
      <c r="B679" s="224"/>
      <c r="C679" s="224"/>
      <c r="D679" s="269"/>
      <c r="E679" s="225"/>
      <c r="F679" s="271" t="str">
        <f>IF(OR(D679="",E679=""),"",ROUND(D679/LOOKUP(E679,SMMLV!$A$2:$A$36,SMMLV!$D$2:$D$103),3))</f>
        <v/>
      </c>
      <c r="K679" s="639"/>
      <c r="L679" s="266">
        <v>4</v>
      </c>
      <c r="M679" s="640" t="str">
        <f t="shared" si="65"/>
        <v>NO APLICA</v>
      </c>
      <c r="N679" s="640"/>
    </row>
    <row r="680" spans="2:14">
      <c r="B680" s="224"/>
      <c r="C680" s="224"/>
      <c r="D680" s="269"/>
      <c r="E680" s="225"/>
      <c r="F680" s="271" t="str">
        <f>IF(OR(D680="",E680=""),"",ROUND(D680/LOOKUP(E680,SMMLV!$A$2:$A$36,SMMLV!$D$2:$D$103),3))</f>
        <v/>
      </c>
      <c r="K680" s="639"/>
      <c r="L680" s="266">
        <v>5</v>
      </c>
      <c r="M680" s="640" t="str">
        <f t="shared" si="65"/>
        <v>NO APLICA</v>
      </c>
      <c r="N680" s="640"/>
    </row>
    <row r="681" spans="2:14">
      <c r="B681" s="224"/>
      <c r="C681" s="224"/>
      <c r="D681" s="269"/>
      <c r="E681" s="225"/>
      <c r="F681" s="271" t="str">
        <f>IF(OR(D681="",E681=""),"",ROUND(D681/LOOKUP(E681,SMMLV!$A$2:$A$36,SMMLV!$D$2:$D$103),3))</f>
        <v/>
      </c>
      <c r="K681" s="639"/>
      <c r="L681" s="266">
        <v>6</v>
      </c>
      <c r="M681" s="640" t="str">
        <f t="shared" si="65"/>
        <v>NO APLICA</v>
      </c>
      <c r="N681" s="640"/>
    </row>
    <row r="682" spans="2:14">
      <c r="B682" s="224"/>
      <c r="C682" s="224"/>
      <c r="D682" s="269"/>
      <c r="E682" s="225"/>
      <c r="F682" s="271" t="str">
        <f>IF(OR(D682="",E682=""),"",ROUND(D682/LOOKUP(E682,SMMLV!$A$2:$A$36,SMMLV!$D$2:$D$103),3))</f>
        <v/>
      </c>
      <c r="K682" s="639"/>
      <c r="L682" s="266">
        <v>7</v>
      </c>
      <c r="M682" s="640" t="str">
        <f t="shared" si="65"/>
        <v>NO APLICA</v>
      </c>
      <c r="N682" s="640"/>
    </row>
    <row r="683" spans="2:14">
      <c r="B683" s="224"/>
      <c r="C683" s="224"/>
      <c r="D683" s="269"/>
      <c r="E683" s="225"/>
      <c r="F683" s="271" t="str">
        <f>IF(OR(D683="",E683=""),"",ROUND(D683/LOOKUP(E683,SMMLV!$A$2:$A$36,SMMLV!$D$2:$D$103),3))</f>
        <v/>
      </c>
      <c r="K683" s="639"/>
      <c r="L683" s="266">
        <v>8</v>
      </c>
      <c r="M683" s="640" t="str">
        <f t="shared" si="65"/>
        <v>NO APLICA</v>
      </c>
      <c r="N683" s="640"/>
    </row>
    <row r="684" spans="2:14">
      <c r="B684" s="224"/>
      <c r="C684" s="224"/>
      <c r="D684" s="269"/>
      <c r="E684" s="225"/>
      <c r="F684" s="271" t="str">
        <f>IF(OR(D684="",E684=""),"",ROUND(D684/LOOKUP(E684,SMMLV!$A$2:$A$36,SMMLV!$D$2:$D$103),3))</f>
        <v/>
      </c>
      <c r="K684" s="639"/>
      <c r="L684" s="266">
        <v>9</v>
      </c>
      <c r="M684" s="640" t="str">
        <f t="shared" si="65"/>
        <v>NO APLICA</v>
      </c>
      <c r="N684" s="640"/>
    </row>
    <row r="685" spans="2:14">
      <c r="B685" s="224"/>
      <c r="C685" s="224"/>
      <c r="D685" s="269"/>
      <c r="E685" s="225"/>
      <c r="F685" s="271" t="str">
        <f>IF(OR(D685="",E685=""),"",ROUND(D685/LOOKUP(E685,SMMLV!$A$2:$A$36,SMMLV!$D$2:$D$103),3))</f>
        <v/>
      </c>
      <c r="K685" s="639"/>
      <c r="L685" s="266">
        <v>10</v>
      </c>
      <c r="M685" s="640" t="str">
        <f t="shared" si="65"/>
        <v>NO APLICA</v>
      </c>
      <c r="N685" s="640"/>
    </row>
    <row r="686" spans="2:14">
      <c r="B686" s="224"/>
      <c r="C686" s="224"/>
      <c r="D686" s="269"/>
      <c r="E686" s="225"/>
      <c r="F686" s="271" t="str">
        <f>IF(OR(D686="",E686=""),"",ROUND(D686/LOOKUP(E686,SMMLV!$A$2:$A$36,SMMLV!$D$2:$D$103),3))</f>
        <v/>
      </c>
      <c r="K686" s="639">
        <v>69</v>
      </c>
      <c r="L686" s="266">
        <v>1</v>
      </c>
      <c r="M686" s="640" t="str">
        <f t="shared" ref="M686:M695" si="66">IF(SUMIFS($F$5:$F$1200,$B$5:$B$1200,$K$686,$C$5:$C$1200,$L686)=0,"NO APLICA",ROUND(SUMIFS($F$5:$F$1200,$B$5:$B$1200,$K$686,$C$5:$C$1200,$L686),3))</f>
        <v>NO APLICA</v>
      </c>
      <c r="N686" s="640"/>
    </row>
    <row r="687" spans="2:14">
      <c r="B687" s="224"/>
      <c r="C687" s="224"/>
      <c r="D687" s="269"/>
      <c r="E687" s="225"/>
      <c r="F687" s="271" t="str">
        <f>IF(OR(D687="",E687=""),"",ROUND(D687/LOOKUP(E687,SMMLV!$A$2:$A$36,SMMLV!$D$2:$D$103),3))</f>
        <v/>
      </c>
      <c r="K687" s="639"/>
      <c r="L687" s="266">
        <v>2</v>
      </c>
      <c r="M687" s="640" t="str">
        <f t="shared" si="66"/>
        <v>NO APLICA</v>
      </c>
      <c r="N687" s="640"/>
    </row>
    <row r="688" spans="2:14">
      <c r="B688" s="224"/>
      <c r="C688" s="224"/>
      <c r="D688" s="269"/>
      <c r="E688" s="225"/>
      <c r="F688" s="271" t="str">
        <f>IF(OR(D688="",E688=""),"",ROUND(D688/LOOKUP(E688,SMMLV!$A$2:$A$36,SMMLV!$D$2:$D$103),3))</f>
        <v/>
      </c>
      <c r="K688" s="639"/>
      <c r="L688" s="266">
        <v>3</v>
      </c>
      <c r="M688" s="640" t="str">
        <f t="shared" si="66"/>
        <v>NO APLICA</v>
      </c>
      <c r="N688" s="640"/>
    </row>
    <row r="689" spans="2:14">
      <c r="B689" s="224"/>
      <c r="C689" s="224"/>
      <c r="D689" s="269"/>
      <c r="E689" s="225"/>
      <c r="F689" s="271" t="str">
        <f>IF(OR(D689="",E689=""),"",ROUND(D689/LOOKUP(E689,SMMLV!$A$2:$A$36,SMMLV!$D$2:$D$103),3))</f>
        <v/>
      </c>
      <c r="K689" s="639"/>
      <c r="L689" s="266">
        <v>4</v>
      </c>
      <c r="M689" s="640" t="str">
        <f t="shared" si="66"/>
        <v>NO APLICA</v>
      </c>
      <c r="N689" s="640"/>
    </row>
    <row r="690" spans="2:14">
      <c r="B690" s="224"/>
      <c r="C690" s="224"/>
      <c r="D690" s="269"/>
      <c r="E690" s="225"/>
      <c r="F690" s="271" t="str">
        <f>IF(OR(D690="",E690=""),"",ROUND(D690/LOOKUP(E690,SMMLV!$A$2:$A$36,SMMLV!$D$2:$D$103),3))</f>
        <v/>
      </c>
      <c r="K690" s="639"/>
      <c r="L690" s="266">
        <v>5</v>
      </c>
      <c r="M690" s="640" t="str">
        <f t="shared" si="66"/>
        <v>NO APLICA</v>
      </c>
      <c r="N690" s="640"/>
    </row>
    <row r="691" spans="2:14">
      <c r="B691" s="224"/>
      <c r="C691" s="224"/>
      <c r="D691" s="269"/>
      <c r="E691" s="225"/>
      <c r="F691" s="271" t="str">
        <f>IF(OR(D691="",E691=""),"",ROUND(D691/LOOKUP(E691,SMMLV!$A$2:$A$36,SMMLV!$D$2:$D$103),3))</f>
        <v/>
      </c>
      <c r="K691" s="639"/>
      <c r="L691" s="266">
        <v>6</v>
      </c>
      <c r="M691" s="640" t="str">
        <f t="shared" si="66"/>
        <v>NO APLICA</v>
      </c>
      <c r="N691" s="640"/>
    </row>
    <row r="692" spans="2:14">
      <c r="B692" s="224"/>
      <c r="C692" s="224"/>
      <c r="D692" s="269"/>
      <c r="E692" s="225"/>
      <c r="F692" s="271" t="str">
        <f>IF(OR(D692="",E692=""),"",ROUND(D692/LOOKUP(E692,SMMLV!$A$2:$A$36,SMMLV!$D$2:$D$103),3))</f>
        <v/>
      </c>
      <c r="K692" s="639"/>
      <c r="L692" s="266">
        <v>7</v>
      </c>
      <c r="M692" s="640" t="str">
        <f t="shared" si="66"/>
        <v>NO APLICA</v>
      </c>
      <c r="N692" s="640"/>
    </row>
    <row r="693" spans="2:14">
      <c r="B693" s="224"/>
      <c r="C693" s="224"/>
      <c r="D693" s="269"/>
      <c r="E693" s="225"/>
      <c r="F693" s="271" t="str">
        <f>IF(OR(D693="",E693=""),"",ROUND(D693/LOOKUP(E693,SMMLV!$A$2:$A$36,SMMLV!$D$2:$D$103),3))</f>
        <v/>
      </c>
      <c r="K693" s="639"/>
      <c r="L693" s="266">
        <v>8</v>
      </c>
      <c r="M693" s="640" t="str">
        <f t="shared" si="66"/>
        <v>NO APLICA</v>
      </c>
      <c r="N693" s="640"/>
    </row>
    <row r="694" spans="2:14">
      <c r="B694" s="224"/>
      <c r="C694" s="224"/>
      <c r="D694" s="269"/>
      <c r="E694" s="225"/>
      <c r="F694" s="271" t="str">
        <f>IF(OR(D694="",E694=""),"",ROUND(D694/LOOKUP(E694,SMMLV!$A$2:$A$36,SMMLV!$D$2:$D$103),3))</f>
        <v/>
      </c>
      <c r="K694" s="639"/>
      <c r="L694" s="266">
        <v>9</v>
      </c>
      <c r="M694" s="640" t="str">
        <f t="shared" si="66"/>
        <v>NO APLICA</v>
      </c>
      <c r="N694" s="640"/>
    </row>
    <row r="695" spans="2:14">
      <c r="B695" s="224"/>
      <c r="C695" s="224"/>
      <c r="D695" s="269"/>
      <c r="E695" s="225"/>
      <c r="F695" s="271" t="str">
        <f>IF(OR(D695="",E695=""),"",ROUND(D695/LOOKUP(E695,SMMLV!$A$2:$A$36,SMMLV!$D$2:$D$103),3))</f>
        <v/>
      </c>
      <c r="K695" s="639"/>
      <c r="L695" s="266">
        <v>10</v>
      </c>
      <c r="M695" s="640" t="str">
        <f t="shared" si="66"/>
        <v>NO APLICA</v>
      </c>
      <c r="N695" s="640"/>
    </row>
    <row r="696" spans="2:14">
      <c r="B696" s="224"/>
      <c r="C696" s="224"/>
      <c r="D696" s="269"/>
      <c r="E696" s="225"/>
      <c r="F696" s="271" t="str">
        <f>IF(OR(D696="",E696=""),"",ROUND(D696/LOOKUP(E696,SMMLV!$A$2:$A$36,SMMLV!$D$2:$D$103),3))</f>
        <v/>
      </c>
      <c r="K696" s="639">
        <v>70</v>
      </c>
      <c r="L696" s="266">
        <v>1</v>
      </c>
      <c r="M696" s="640" t="str">
        <f t="shared" ref="M696:M705" si="67">IF(SUMIFS($F$5:$F$1200,$B$5:$B$1200,$K$696,$C$5:$C$1200,$L696)=0,"NO APLICA",ROUND(SUMIFS($F$5:$F$1200,$B$5:$B$1200,$K$696,$C$5:$C$1200,$L696),3))</f>
        <v>NO APLICA</v>
      </c>
      <c r="N696" s="640"/>
    </row>
    <row r="697" spans="2:14">
      <c r="B697" s="224"/>
      <c r="C697" s="224"/>
      <c r="D697" s="269"/>
      <c r="E697" s="225"/>
      <c r="F697" s="271" t="str">
        <f>IF(OR(D697="",E697=""),"",ROUND(D697/LOOKUP(E697,SMMLV!$A$2:$A$36,SMMLV!$D$2:$D$103),3))</f>
        <v/>
      </c>
      <c r="K697" s="639"/>
      <c r="L697" s="266">
        <v>2</v>
      </c>
      <c r="M697" s="640" t="str">
        <f t="shared" si="67"/>
        <v>NO APLICA</v>
      </c>
      <c r="N697" s="640"/>
    </row>
    <row r="698" spans="2:14">
      <c r="B698" s="224"/>
      <c r="C698" s="224"/>
      <c r="D698" s="269"/>
      <c r="E698" s="225"/>
      <c r="F698" s="271" t="str">
        <f>IF(OR(D698="",E698=""),"",ROUND(D698/LOOKUP(E698,SMMLV!$A$2:$A$36,SMMLV!$D$2:$D$103),3))</f>
        <v/>
      </c>
      <c r="K698" s="639"/>
      <c r="L698" s="266">
        <v>3</v>
      </c>
      <c r="M698" s="640" t="str">
        <f t="shared" si="67"/>
        <v>NO APLICA</v>
      </c>
      <c r="N698" s="640"/>
    </row>
    <row r="699" spans="2:14">
      <c r="B699" s="224"/>
      <c r="C699" s="224"/>
      <c r="D699" s="269"/>
      <c r="E699" s="225"/>
      <c r="F699" s="271" t="str">
        <f>IF(OR(D699="",E699=""),"",ROUND(D699/LOOKUP(E699,SMMLV!$A$2:$A$36,SMMLV!$D$2:$D$103),3))</f>
        <v/>
      </c>
      <c r="K699" s="639"/>
      <c r="L699" s="266">
        <v>4</v>
      </c>
      <c r="M699" s="640" t="str">
        <f t="shared" si="67"/>
        <v>NO APLICA</v>
      </c>
      <c r="N699" s="640"/>
    </row>
    <row r="700" spans="2:14">
      <c r="B700" s="224"/>
      <c r="C700" s="224"/>
      <c r="D700" s="269"/>
      <c r="E700" s="225"/>
      <c r="F700" s="271" t="str">
        <f>IF(OR(D700="",E700=""),"",ROUND(D700/LOOKUP(E700,SMMLV!$A$2:$A$36,SMMLV!$D$2:$D$103),3))</f>
        <v/>
      </c>
      <c r="K700" s="639"/>
      <c r="L700" s="266">
        <v>5</v>
      </c>
      <c r="M700" s="640" t="str">
        <f t="shared" si="67"/>
        <v>NO APLICA</v>
      </c>
      <c r="N700" s="640"/>
    </row>
    <row r="701" spans="2:14">
      <c r="B701" s="224"/>
      <c r="C701" s="224"/>
      <c r="D701" s="269"/>
      <c r="E701" s="225"/>
      <c r="F701" s="271" t="str">
        <f>IF(OR(D701="",E701=""),"",ROUND(D701/LOOKUP(E701,SMMLV!$A$2:$A$36,SMMLV!$D$2:$D$103),3))</f>
        <v/>
      </c>
      <c r="K701" s="639"/>
      <c r="L701" s="266">
        <v>6</v>
      </c>
      <c r="M701" s="640" t="str">
        <f t="shared" si="67"/>
        <v>NO APLICA</v>
      </c>
      <c r="N701" s="640"/>
    </row>
    <row r="702" spans="2:14">
      <c r="B702" s="224"/>
      <c r="C702" s="224"/>
      <c r="D702" s="269"/>
      <c r="E702" s="225"/>
      <c r="F702" s="271" t="str">
        <f>IF(OR(D702="",E702=""),"",ROUND(D702/LOOKUP(E702,SMMLV!$A$2:$A$36,SMMLV!$D$2:$D$103),3))</f>
        <v/>
      </c>
      <c r="K702" s="639"/>
      <c r="L702" s="266">
        <v>7</v>
      </c>
      <c r="M702" s="640" t="str">
        <f t="shared" si="67"/>
        <v>NO APLICA</v>
      </c>
      <c r="N702" s="640"/>
    </row>
    <row r="703" spans="2:14">
      <c r="B703" s="224"/>
      <c r="C703" s="224"/>
      <c r="D703" s="269"/>
      <c r="E703" s="225"/>
      <c r="F703" s="271" t="str">
        <f>IF(OR(D703="",E703=""),"",ROUND(D703/LOOKUP(E703,SMMLV!$A$2:$A$36,SMMLV!$D$2:$D$103),3))</f>
        <v/>
      </c>
      <c r="K703" s="639"/>
      <c r="L703" s="266">
        <v>8</v>
      </c>
      <c r="M703" s="640" t="str">
        <f t="shared" si="67"/>
        <v>NO APLICA</v>
      </c>
      <c r="N703" s="640"/>
    </row>
    <row r="704" spans="2:14">
      <c r="B704" s="224"/>
      <c r="C704" s="224"/>
      <c r="D704" s="269"/>
      <c r="E704" s="225"/>
      <c r="F704" s="271" t="str">
        <f>IF(OR(D704="",E704=""),"",ROUND(D704/LOOKUP(E704,SMMLV!$A$2:$A$36,SMMLV!$D$2:$D$103),3))</f>
        <v/>
      </c>
      <c r="K704" s="639"/>
      <c r="L704" s="266">
        <v>9</v>
      </c>
      <c r="M704" s="640" t="str">
        <f t="shared" si="67"/>
        <v>NO APLICA</v>
      </c>
      <c r="N704" s="640"/>
    </row>
    <row r="705" spans="2:14">
      <c r="B705" s="224"/>
      <c r="C705" s="224"/>
      <c r="D705" s="269"/>
      <c r="E705" s="225"/>
      <c r="F705" s="271" t="str">
        <f>IF(OR(D705="",E705=""),"",ROUND(D705/LOOKUP(E705,SMMLV!$A$2:$A$36,SMMLV!$D$2:$D$103),3))</f>
        <v/>
      </c>
      <c r="K705" s="639"/>
      <c r="L705" s="266">
        <v>10</v>
      </c>
      <c r="M705" s="640" t="str">
        <f t="shared" si="67"/>
        <v>NO APLICA</v>
      </c>
      <c r="N705" s="640"/>
    </row>
    <row r="706" spans="2:14">
      <c r="B706" s="224"/>
      <c r="C706" s="224"/>
      <c r="D706" s="269"/>
      <c r="E706" s="225"/>
      <c r="F706" s="271" t="str">
        <f>IF(OR(D706="",E706=""),"",ROUND(D706/LOOKUP(E706,SMMLV!$A$2:$A$36,SMMLV!$D$2:$D$103),3))</f>
        <v/>
      </c>
      <c r="K706" s="639">
        <v>71</v>
      </c>
      <c r="L706" s="266">
        <v>1</v>
      </c>
      <c r="M706" s="640" t="str">
        <f t="shared" ref="M706:M715" si="68">IF(SUMIFS($F$5:$F$1200,$B$5:$B$1200,$K$706,$C$5:$C$1200,$L706)=0,"NO APLICA",ROUND(SUMIFS($F$5:$F$1200,$B$5:$B$1200,$K$706,$C$5:$C$1200,$L706),3))</f>
        <v>NO APLICA</v>
      </c>
      <c r="N706" s="640"/>
    </row>
    <row r="707" spans="2:14">
      <c r="B707" s="224"/>
      <c r="C707" s="224"/>
      <c r="D707" s="269"/>
      <c r="E707" s="225"/>
      <c r="F707" s="271" t="str">
        <f>IF(OR(D707="",E707=""),"",ROUND(D707/LOOKUP(E707,SMMLV!$A$2:$A$36,SMMLV!$D$2:$D$103),3))</f>
        <v/>
      </c>
      <c r="K707" s="639"/>
      <c r="L707" s="266">
        <v>2</v>
      </c>
      <c r="M707" s="640" t="str">
        <f t="shared" si="68"/>
        <v>NO APLICA</v>
      </c>
      <c r="N707" s="640"/>
    </row>
    <row r="708" spans="2:14">
      <c r="B708" s="224"/>
      <c r="C708" s="224"/>
      <c r="D708" s="269"/>
      <c r="E708" s="225"/>
      <c r="F708" s="271" t="str">
        <f>IF(OR(D708="",E708=""),"",ROUND(D708/LOOKUP(E708,SMMLV!$A$2:$A$36,SMMLV!$D$2:$D$103),3))</f>
        <v/>
      </c>
      <c r="K708" s="639"/>
      <c r="L708" s="266">
        <v>3</v>
      </c>
      <c r="M708" s="640" t="str">
        <f t="shared" si="68"/>
        <v>NO APLICA</v>
      </c>
      <c r="N708" s="640"/>
    </row>
    <row r="709" spans="2:14">
      <c r="B709" s="224"/>
      <c r="C709" s="224"/>
      <c r="D709" s="269"/>
      <c r="E709" s="225"/>
      <c r="F709" s="271" t="str">
        <f>IF(OR(D709="",E709=""),"",ROUND(D709/LOOKUP(E709,SMMLV!$A$2:$A$36,SMMLV!$D$2:$D$103),3))</f>
        <v/>
      </c>
      <c r="K709" s="639"/>
      <c r="L709" s="266">
        <v>4</v>
      </c>
      <c r="M709" s="640" t="str">
        <f t="shared" si="68"/>
        <v>NO APLICA</v>
      </c>
      <c r="N709" s="640"/>
    </row>
    <row r="710" spans="2:14">
      <c r="B710" s="224"/>
      <c r="C710" s="224"/>
      <c r="D710" s="269"/>
      <c r="E710" s="225"/>
      <c r="F710" s="271" t="str">
        <f>IF(OR(D710="",E710=""),"",ROUND(D710/LOOKUP(E710,SMMLV!$A$2:$A$36,SMMLV!$D$2:$D$103),3))</f>
        <v/>
      </c>
      <c r="K710" s="639"/>
      <c r="L710" s="266">
        <v>5</v>
      </c>
      <c r="M710" s="640" t="str">
        <f t="shared" si="68"/>
        <v>NO APLICA</v>
      </c>
      <c r="N710" s="640"/>
    </row>
    <row r="711" spans="2:14">
      <c r="B711" s="224"/>
      <c r="C711" s="224"/>
      <c r="D711" s="269"/>
      <c r="E711" s="225"/>
      <c r="F711" s="271" t="str">
        <f>IF(OR(D711="",E711=""),"",ROUND(D711/LOOKUP(E711,SMMLV!$A$2:$A$36,SMMLV!$D$2:$D$103),3))</f>
        <v/>
      </c>
      <c r="K711" s="639"/>
      <c r="L711" s="266">
        <v>6</v>
      </c>
      <c r="M711" s="640" t="str">
        <f t="shared" si="68"/>
        <v>NO APLICA</v>
      </c>
      <c r="N711" s="640"/>
    </row>
    <row r="712" spans="2:14">
      <c r="B712" s="224"/>
      <c r="C712" s="224"/>
      <c r="D712" s="269"/>
      <c r="E712" s="225"/>
      <c r="F712" s="271" t="str">
        <f>IF(OR(D712="",E712=""),"",ROUND(D712/LOOKUP(E712,SMMLV!$A$2:$A$36,SMMLV!$D$2:$D$103),3))</f>
        <v/>
      </c>
      <c r="K712" s="639"/>
      <c r="L712" s="266">
        <v>7</v>
      </c>
      <c r="M712" s="640" t="str">
        <f t="shared" si="68"/>
        <v>NO APLICA</v>
      </c>
      <c r="N712" s="640"/>
    </row>
    <row r="713" spans="2:14">
      <c r="B713" s="224"/>
      <c r="C713" s="224"/>
      <c r="D713" s="269"/>
      <c r="E713" s="225"/>
      <c r="F713" s="271" t="str">
        <f>IF(OR(D713="",E713=""),"",ROUND(D713/LOOKUP(E713,SMMLV!$A$2:$A$36,SMMLV!$D$2:$D$103),3))</f>
        <v/>
      </c>
      <c r="K713" s="639"/>
      <c r="L713" s="266">
        <v>8</v>
      </c>
      <c r="M713" s="640" t="str">
        <f t="shared" si="68"/>
        <v>NO APLICA</v>
      </c>
      <c r="N713" s="640"/>
    </row>
    <row r="714" spans="2:14">
      <c r="B714" s="224"/>
      <c r="C714" s="224"/>
      <c r="D714" s="269"/>
      <c r="E714" s="225"/>
      <c r="F714" s="271" t="str">
        <f>IF(OR(D714="",E714=""),"",ROUND(D714/LOOKUP(E714,SMMLV!$A$2:$A$36,SMMLV!$D$2:$D$103),3))</f>
        <v/>
      </c>
      <c r="K714" s="639"/>
      <c r="L714" s="266">
        <v>9</v>
      </c>
      <c r="M714" s="640" t="str">
        <f t="shared" si="68"/>
        <v>NO APLICA</v>
      </c>
      <c r="N714" s="640"/>
    </row>
    <row r="715" spans="2:14">
      <c r="B715" s="224"/>
      <c r="C715" s="224"/>
      <c r="D715" s="269"/>
      <c r="E715" s="225"/>
      <c r="F715" s="271" t="str">
        <f>IF(OR(D715="",E715=""),"",ROUND(D715/LOOKUP(E715,SMMLV!$A$2:$A$36,SMMLV!$D$2:$D$103),3))</f>
        <v/>
      </c>
      <c r="K715" s="639"/>
      <c r="L715" s="266">
        <v>10</v>
      </c>
      <c r="M715" s="640" t="str">
        <f t="shared" si="68"/>
        <v>NO APLICA</v>
      </c>
      <c r="N715" s="640"/>
    </row>
    <row r="716" spans="2:14">
      <c r="B716" s="224"/>
      <c r="C716" s="224"/>
      <c r="D716" s="269"/>
      <c r="E716" s="225"/>
      <c r="F716" s="271" t="str">
        <f>IF(OR(D716="",E716=""),"",ROUND(D716/LOOKUP(E716,SMMLV!$A$2:$A$36,SMMLV!$D$2:$D$103),3))</f>
        <v/>
      </c>
      <c r="K716" s="639">
        <v>72</v>
      </c>
      <c r="L716" s="266">
        <v>1</v>
      </c>
      <c r="M716" s="640" t="str">
        <f t="shared" ref="M716:M725" si="69">IF(SUMIFS($F$5:$F$1200,$B$5:$B$1200,$K$716,$C$5:$C$1200,$L716)=0,"NO APLICA",ROUND(SUMIFS($F$5:$F$1200,$B$5:$B$1200,$K$716,$C$5:$C$1200,$L716),3))</f>
        <v>NO APLICA</v>
      </c>
      <c r="N716" s="640"/>
    </row>
    <row r="717" spans="2:14">
      <c r="B717" s="224"/>
      <c r="C717" s="224"/>
      <c r="D717" s="269"/>
      <c r="E717" s="225"/>
      <c r="F717" s="271" t="str">
        <f>IF(OR(D717="",E717=""),"",ROUND(D717/LOOKUP(E717,SMMLV!$A$2:$A$36,SMMLV!$D$2:$D$103),3))</f>
        <v/>
      </c>
      <c r="K717" s="639"/>
      <c r="L717" s="266">
        <v>2</v>
      </c>
      <c r="M717" s="640" t="str">
        <f t="shared" si="69"/>
        <v>NO APLICA</v>
      </c>
      <c r="N717" s="640"/>
    </row>
    <row r="718" spans="2:14">
      <c r="B718" s="224"/>
      <c r="C718" s="224"/>
      <c r="D718" s="269"/>
      <c r="E718" s="225"/>
      <c r="F718" s="271" t="str">
        <f>IF(OR(D718="",E718=""),"",ROUND(D718/LOOKUP(E718,SMMLV!$A$2:$A$36,SMMLV!$D$2:$D$103),3))</f>
        <v/>
      </c>
      <c r="K718" s="639"/>
      <c r="L718" s="266">
        <v>3</v>
      </c>
      <c r="M718" s="640" t="str">
        <f t="shared" si="69"/>
        <v>NO APLICA</v>
      </c>
      <c r="N718" s="640"/>
    </row>
    <row r="719" spans="2:14">
      <c r="B719" s="224"/>
      <c r="C719" s="224"/>
      <c r="D719" s="269"/>
      <c r="E719" s="225"/>
      <c r="F719" s="271" t="str">
        <f>IF(OR(D719="",E719=""),"",ROUND(D719/LOOKUP(E719,SMMLV!$A$2:$A$36,SMMLV!$D$2:$D$103),3))</f>
        <v/>
      </c>
      <c r="K719" s="639"/>
      <c r="L719" s="266">
        <v>4</v>
      </c>
      <c r="M719" s="640" t="str">
        <f t="shared" si="69"/>
        <v>NO APLICA</v>
      </c>
      <c r="N719" s="640"/>
    </row>
    <row r="720" spans="2:14">
      <c r="B720" s="224"/>
      <c r="C720" s="224"/>
      <c r="D720" s="269"/>
      <c r="E720" s="225"/>
      <c r="F720" s="271" t="str">
        <f>IF(OR(D720="",E720=""),"",ROUND(D720/LOOKUP(E720,SMMLV!$A$2:$A$36,SMMLV!$D$2:$D$103),3))</f>
        <v/>
      </c>
      <c r="K720" s="639"/>
      <c r="L720" s="266">
        <v>5</v>
      </c>
      <c r="M720" s="640" t="str">
        <f t="shared" si="69"/>
        <v>NO APLICA</v>
      </c>
      <c r="N720" s="640"/>
    </row>
    <row r="721" spans="2:14">
      <c r="B721" s="224"/>
      <c r="C721" s="224"/>
      <c r="D721" s="269"/>
      <c r="E721" s="225"/>
      <c r="F721" s="271" t="str">
        <f>IF(OR(D721="",E721=""),"",ROUND(D721/LOOKUP(E721,SMMLV!$A$2:$A$36,SMMLV!$D$2:$D$103),3))</f>
        <v/>
      </c>
      <c r="K721" s="639"/>
      <c r="L721" s="266">
        <v>6</v>
      </c>
      <c r="M721" s="640" t="str">
        <f t="shared" si="69"/>
        <v>NO APLICA</v>
      </c>
      <c r="N721" s="640"/>
    </row>
    <row r="722" spans="2:14">
      <c r="B722" s="224"/>
      <c r="C722" s="224"/>
      <c r="D722" s="269"/>
      <c r="E722" s="225"/>
      <c r="F722" s="271" t="str">
        <f>IF(OR(D722="",E722=""),"",ROUND(D722/LOOKUP(E722,SMMLV!$A$2:$A$36,SMMLV!$D$2:$D$103),3))</f>
        <v/>
      </c>
      <c r="K722" s="639"/>
      <c r="L722" s="266">
        <v>7</v>
      </c>
      <c r="M722" s="640" t="str">
        <f t="shared" si="69"/>
        <v>NO APLICA</v>
      </c>
      <c r="N722" s="640"/>
    </row>
    <row r="723" spans="2:14">
      <c r="B723" s="224"/>
      <c r="C723" s="224"/>
      <c r="D723" s="269"/>
      <c r="E723" s="225"/>
      <c r="F723" s="271" t="str">
        <f>IF(OR(D723="",E723=""),"",ROUND(D723/LOOKUP(E723,SMMLV!$A$2:$A$36,SMMLV!$D$2:$D$103),3))</f>
        <v/>
      </c>
      <c r="K723" s="639"/>
      <c r="L723" s="266">
        <v>8</v>
      </c>
      <c r="M723" s="640" t="str">
        <f t="shared" si="69"/>
        <v>NO APLICA</v>
      </c>
      <c r="N723" s="640"/>
    </row>
    <row r="724" spans="2:14">
      <c r="B724" s="224"/>
      <c r="C724" s="224"/>
      <c r="D724" s="269"/>
      <c r="E724" s="225"/>
      <c r="F724" s="271" t="str">
        <f>IF(OR(D724="",E724=""),"",ROUND(D724/LOOKUP(E724,SMMLV!$A$2:$A$36,SMMLV!$D$2:$D$103),3))</f>
        <v/>
      </c>
      <c r="K724" s="639"/>
      <c r="L724" s="266">
        <v>9</v>
      </c>
      <c r="M724" s="640" t="str">
        <f t="shared" si="69"/>
        <v>NO APLICA</v>
      </c>
      <c r="N724" s="640"/>
    </row>
    <row r="725" spans="2:14">
      <c r="B725" s="224"/>
      <c r="C725" s="224"/>
      <c r="D725" s="269"/>
      <c r="E725" s="225"/>
      <c r="F725" s="271" t="str">
        <f>IF(OR(D725="",E725=""),"",ROUND(D725/LOOKUP(E725,SMMLV!$A$2:$A$36,SMMLV!$D$2:$D$103),3))</f>
        <v/>
      </c>
      <c r="K725" s="639"/>
      <c r="L725" s="266">
        <v>10</v>
      </c>
      <c r="M725" s="640" t="str">
        <f t="shared" si="69"/>
        <v>NO APLICA</v>
      </c>
      <c r="N725" s="640"/>
    </row>
    <row r="726" spans="2:14">
      <c r="B726" s="224"/>
      <c r="C726" s="224"/>
      <c r="D726" s="269"/>
      <c r="E726" s="225"/>
      <c r="F726" s="271" t="str">
        <f>IF(OR(D726="",E726=""),"",ROUND(D726/LOOKUP(E726,SMMLV!$A$2:$A$36,SMMLV!$D$2:$D$103),3))</f>
        <v/>
      </c>
      <c r="K726" s="639">
        <v>73</v>
      </c>
      <c r="L726" s="266">
        <v>1</v>
      </c>
      <c r="M726" s="640" t="str">
        <f t="shared" ref="M726:M735" si="70">IF(SUMIFS($F$5:$F$1200,$B$5:$B$1200,$K$726,$C$5:$C$1200,$L726)=0,"NO APLICA",ROUND(SUMIFS($F$5:$F$1200,$B$5:$B$1200,$K$726,$C$5:$C$1200,$L726),3))</f>
        <v>NO APLICA</v>
      </c>
      <c r="N726" s="640"/>
    </row>
    <row r="727" spans="2:14">
      <c r="B727" s="224"/>
      <c r="C727" s="224"/>
      <c r="D727" s="269"/>
      <c r="E727" s="225"/>
      <c r="F727" s="271" t="str">
        <f>IF(OR(D727="",E727=""),"",ROUND(D727/LOOKUP(E727,SMMLV!$A$2:$A$36,SMMLV!$D$2:$D$103),3))</f>
        <v/>
      </c>
      <c r="K727" s="639"/>
      <c r="L727" s="266">
        <v>2</v>
      </c>
      <c r="M727" s="640" t="str">
        <f t="shared" si="70"/>
        <v>NO APLICA</v>
      </c>
      <c r="N727" s="640"/>
    </row>
    <row r="728" spans="2:14">
      <c r="B728" s="224"/>
      <c r="C728" s="224"/>
      <c r="D728" s="269"/>
      <c r="E728" s="225"/>
      <c r="F728" s="271" t="str">
        <f>IF(OR(D728="",E728=""),"",ROUND(D728/LOOKUP(E728,SMMLV!$A$2:$A$36,SMMLV!$D$2:$D$103),3))</f>
        <v/>
      </c>
      <c r="K728" s="639"/>
      <c r="L728" s="266">
        <v>3</v>
      </c>
      <c r="M728" s="640" t="str">
        <f t="shared" si="70"/>
        <v>NO APLICA</v>
      </c>
      <c r="N728" s="640"/>
    </row>
    <row r="729" spans="2:14">
      <c r="B729" s="224"/>
      <c r="C729" s="224"/>
      <c r="D729" s="269"/>
      <c r="E729" s="225"/>
      <c r="F729" s="271" t="str">
        <f>IF(OR(D729="",E729=""),"",ROUND(D729/LOOKUP(E729,SMMLV!$A$2:$A$36,SMMLV!$D$2:$D$103),3))</f>
        <v/>
      </c>
      <c r="K729" s="639"/>
      <c r="L729" s="266">
        <v>4</v>
      </c>
      <c r="M729" s="640" t="str">
        <f t="shared" si="70"/>
        <v>NO APLICA</v>
      </c>
      <c r="N729" s="640"/>
    </row>
    <row r="730" spans="2:14">
      <c r="B730" s="224"/>
      <c r="C730" s="224"/>
      <c r="D730" s="269"/>
      <c r="E730" s="225"/>
      <c r="F730" s="271" t="str">
        <f>IF(OR(D730="",E730=""),"",ROUND(D730/LOOKUP(E730,SMMLV!$A$2:$A$36,SMMLV!$D$2:$D$103),3))</f>
        <v/>
      </c>
      <c r="K730" s="639"/>
      <c r="L730" s="266">
        <v>5</v>
      </c>
      <c r="M730" s="640" t="str">
        <f t="shared" si="70"/>
        <v>NO APLICA</v>
      </c>
      <c r="N730" s="640"/>
    </row>
    <row r="731" spans="2:14">
      <c r="B731" s="224"/>
      <c r="C731" s="224"/>
      <c r="D731" s="269"/>
      <c r="E731" s="225"/>
      <c r="F731" s="271" t="str">
        <f>IF(OR(D731="",E731=""),"",ROUND(D731/LOOKUP(E731,SMMLV!$A$2:$A$36,SMMLV!$D$2:$D$103),3))</f>
        <v/>
      </c>
      <c r="K731" s="639"/>
      <c r="L731" s="266">
        <v>6</v>
      </c>
      <c r="M731" s="640" t="str">
        <f t="shared" si="70"/>
        <v>NO APLICA</v>
      </c>
      <c r="N731" s="640"/>
    </row>
    <row r="732" spans="2:14">
      <c r="B732" s="224"/>
      <c r="C732" s="224"/>
      <c r="D732" s="269"/>
      <c r="E732" s="225"/>
      <c r="F732" s="271" t="str">
        <f>IF(OR(D732="",E732=""),"",ROUND(D732/LOOKUP(E732,SMMLV!$A$2:$A$36,SMMLV!$D$2:$D$103),3))</f>
        <v/>
      </c>
      <c r="K732" s="639"/>
      <c r="L732" s="266">
        <v>7</v>
      </c>
      <c r="M732" s="640" t="str">
        <f t="shared" si="70"/>
        <v>NO APLICA</v>
      </c>
      <c r="N732" s="640"/>
    </row>
    <row r="733" spans="2:14">
      <c r="B733" s="224"/>
      <c r="C733" s="224"/>
      <c r="D733" s="269"/>
      <c r="E733" s="225"/>
      <c r="F733" s="271" t="str">
        <f>IF(OR(D733="",E733=""),"",ROUND(D733/LOOKUP(E733,SMMLV!$A$2:$A$36,SMMLV!$D$2:$D$103),3))</f>
        <v/>
      </c>
      <c r="K733" s="639"/>
      <c r="L733" s="266">
        <v>8</v>
      </c>
      <c r="M733" s="640" t="str">
        <f t="shared" si="70"/>
        <v>NO APLICA</v>
      </c>
      <c r="N733" s="640"/>
    </row>
    <row r="734" spans="2:14">
      <c r="B734" s="224"/>
      <c r="C734" s="224"/>
      <c r="D734" s="269"/>
      <c r="E734" s="225"/>
      <c r="F734" s="271" t="str">
        <f>IF(OR(D734="",E734=""),"",ROUND(D734/LOOKUP(E734,SMMLV!$A$2:$A$36,SMMLV!$D$2:$D$103),3))</f>
        <v/>
      </c>
      <c r="K734" s="639"/>
      <c r="L734" s="266">
        <v>9</v>
      </c>
      <c r="M734" s="640" t="str">
        <f t="shared" si="70"/>
        <v>NO APLICA</v>
      </c>
      <c r="N734" s="640"/>
    </row>
    <row r="735" spans="2:14">
      <c r="B735" s="224"/>
      <c r="C735" s="224"/>
      <c r="D735" s="269"/>
      <c r="E735" s="225"/>
      <c r="F735" s="271" t="str">
        <f>IF(OR(D735="",E735=""),"",ROUND(D735/LOOKUP(E735,SMMLV!$A$2:$A$36,SMMLV!$D$2:$D$103),3))</f>
        <v/>
      </c>
      <c r="K735" s="639"/>
      <c r="L735" s="266">
        <v>10</v>
      </c>
      <c r="M735" s="640" t="str">
        <f t="shared" si="70"/>
        <v>NO APLICA</v>
      </c>
      <c r="N735" s="640"/>
    </row>
    <row r="736" spans="2:14">
      <c r="B736" s="224"/>
      <c r="C736" s="224"/>
      <c r="D736" s="269"/>
      <c r="E736" s="225"/>
      <c r="F736" s="271" t="str">
        <f>IF(OR(D736="",E736=""),"",ROUND(D736/LOOKUP(E736,SMMLV!$A$2:$A$36,SMMLV!$D$2:$D$103),3))</f>
        <v/>
      </c>
      <c r="K736" s="639">
        <v>74</v>
      </c>
      <c r="L736" s="266">
        <v>1</v>
      </c>
      <c r="M736" s="640" t="str">
        <f t="shared" ref="M736:M745" si="71">IF(SUMIFS($F$5:$F$1200,$B$5:$B$1200,$K$736,$C$5:$C$1200,$L736)=0,"NO APLICA",ROUND(SUMIFS($F$5:$F$1200,$B$5:$B$1200,$K$736,$C$5:$C$1200,$L736),3))</f>
        <v>NO APLICA</v>
      </c>
      <c r="N736" s="640"/>
    </row>
    <row r="737" spans="2:14">
      <c r="B737" s="224"/>
      <c r="C737" s="224"/>
      <c r="D737" s="269"/>
      <c r="E737" s="225"/>
      <c r="F737" s="271" t="str">
        <f>IF(OR(D737="",E737=""),"",ROUND(D737/LOOKUP(E737,SMMLV!$A$2:$A$36,SMMLV!$D$2:$D$103),3))</f>
        <v/>
      </c>
      <c r="K737" s="639"/>
      <c r="L737" s="266">
        <v>2</v>
      </c>
      <c r="M737" s="640" t="str">
        <f t="shared" si="71"/>
        <v>NO APLICA</v>
      </c>
      <c r="N737" s="640"/>
    </row>
    <row r="738" spans="2:14">
      <c r="B738" s="224"/>
      <c r="C738" s="224"/>
      <c r="D738" s="269"/>
      <c r="E738" s="225"/>
      <c r="F738" s="271" t="str">
        <f>IF(OR(D738="",E738=""),"",ROUND(D738/LOOKUP(E738,SMMLV!$A$2:$A$36,SMMLV!$D$2:$D$103),3))</f>
        <v/>
      </c>
      <c r="K738" s="639"/>
      <c r="L738" s="266">
        <v>3</v>
      </c>
      <c r="M738" s="640" t="str">
        <f t="shared" si="71"/>
        <v>NO APLICA</v>
      </c>
      <c r="N738" s="640"/>
    </row>
    <row r="739" spans="2:14">
      <c r="B739" s="224"/>
      <c r="C739" s="224"/>
      <c r="D739" s="269"/>
      <c r="E739" s="225"/>
      <c r="F739" s="271" t="str">
        <f>IF(OR(D739="",E739=""),"",ROUND(D739/LOOKUP(E739,SMMLV!$A$2:$A$36,SMMLV!$D$2:$D$103),3))</f>
        <v/>
      </c>
      <c r="K739" s="639"/>
      <c r="L739" s="266">
        <v>4</v>
      </c>
      <c r="M739" s="640" t="str">
        <f t="shared" si="71"/>
        <v>NO APLICA</v>
      </c>
      <c r="N739" s="640"/>
    </row>
    <row r="740" spans="2:14">
      <c r="B740" s="224"/>
      <c r="C740" s="224"/>
      <c r="D740" s="269"/>
      <c r="E740" s="225"/>
      <c r="F740" s="271" t="str">
        <f>IF(OR(D740="",E740=""),"",ROUND(D740/LOOKUP(E740,SMMLV!$A$2:$A$36,SMMLV!$D$2:$D$103),3))</f>
        <v/>
      </c>
      <c r="K740" s="639"/>
      <c r="L740" s="266">
        <v>5</v>
      </c>
      <c r="M740" s="640" t="str">
        <f t="shared" si="71"/>
        <v>NO APLICA</v>
      </c>
      <c r="N740" s="640"/>
    </row>
    <row r="741" spans="2:14">
      <c r="B741" s="224"/>
      <c r="C741" s="224"/>
      <c r="D741" s="269"/>
      <c r="E741" s="225"/>
      <c r="F741" s="271" t="str">
        <f>IF(OR(D741="",E741=""),"",ROUND(D741/LOOKUP(E741,SMMLV!$A$2:$A$36,SMMLV!$D$2:$D$103),3))</f>
        <v/>
      </c>
      <c r="K741" s="639"/>
      <c r="L741" s="266">
        <v>6</v>
      </c>
      <c r="M741" s="640" t="str">
        <f t="shared" si="71"/>
        <v>NO APLICA</v>
      </c>
      <c r="N741" s="640"/>
    </row>
    <row r="742" spans="2:14">
      <c r="B742" s="224"/>
      <c r="C742" s="224"/>
      <c r="D742" s="269"/>
      <c r="E742" s="225"/>
      <c r="F742" s="271" t="str">
        <f>IF(OR(D742="",E742=""),"",ROUND(D742/LOOKUP(E742,SMMLV!$A$2:$A$36,SMMLV!$D$2:$D$103),3))</f>
        <v/>
      </c>
      <c r="K742" s="639"/>
      <c r="L742" s="266">
        <v>7</v>
      </c>
      <c r="M742" s="640" t="str">
        <f t="shared" si="71"/>
        <v>NO APLICA</v>
      </c>
      <c r="N742" s="640"/>
    </row>
    <row r="743" spans="2:14">
      <c r="B743" s="224"/>
      <c r="C743" s="224"/>
      <c r="D743" s="269"/>
      <c r="E743" s="225"/>
      <c r="F743" s="271" t="str">
        <f>IF(OR(D743="",E743=""),"",ROUND(D743/LOOKUP(E743,SMMLV!$A$2:$A$36,SMMLV!$D$2:$D$103),3))</f>
        <v/>
      </c>
      <c r="K743" s="639"/>
      <c r="L743" s="266">
        <v>8</v>
      </c>
      <c r="M743" s="640" t="str">
        <f t="shared" si="71"/>
        <v>NO APLICA</v>
      </c>
      <c r="N743" s="640"/>
    </row>
    <row r="744" spans="2:14">
      <c r="B744" s="224"/>
      <c r="C744" s="224"/>
      <c r="D744" s="269"/>
      <c r="E744" s="225"/>
      <c r="F744" s="271" t="str">
        <f>IF(OR(D744="",E744=""),"",ROUND(D744/LOOKUP(E744,SMMLV!$A$2:$A$36,SMMLV!$D$2:$D$103),3))</f>
        <v/>
      </c>
      <c r="K744" s="639"/>
      <c r="L744" s="266">
        <v>9</v>
      </c>
      <c r="M744" s="640" t="str">
        <f t="shared" si="71"/>
        <v>NO APLICA</v>
      </c>
      <c r="N744" s="640"/>
    </row>
    <row r="745" spans="2:14">
      <c r="B745" s="224"/>
      <c r="C745" s="224"/>
      <c r="D745" s="269"/>
      <c r="E745" s="225"/>
      <c r="F745" s="271" t="str">
        <f>IF(OR(D745="",E745=""),"",ROUND(D745/LOOKUP(E745,SMMLV!$A$2:$A$36,SMMLV!$D$2:$D$103),3))</f>
        <v/>
      </c>
      <c r="K745" s="639"/>
      <c r="L745" s="266">
        <v>10</v>
      </c>
      <c r="M745" s="640" t="str">
        <f t="shared" si="71"/>
        <v>NO APLICA</v>
      </c>
      <c r="N745" s="640"/>
    </row>
    <row r="746" spans="2:14">
      <c r="B746" s="224"/>
      <c r="C746" s="224"/>
      <c r="D746" s="269"/>
      <c r="E746" s="225"/>
      <c r="F746" s="271" t="str">
        <f>IF(OR(D746="",E746=""),"",ROUND(D746/LOOKUP(E746,SMMLV!$A$2:$A$36,SMMLV!$D$2:$D$103),3))</f>
        <v/>
      </c>
      <c r="K746" s="639">
        <v>75</v>
      </c>
      <c r="L746" s="266">
        <v>1</v>
      </c>
      <c r="M746" s="640" t="str">
        <f t="shared" ref="M746:M755" si="72">IF(SUMIFS($F$5:$F$1200,$B$5:$B$1200,$K$746,$C$5:$C$1200,$L746)=0,"NO APLICA",ROUND(SUMIFS($F$5:$F$1200,$B$5:$B$1200,$K$746,$C$5:$C$1200,$L746),3))</f>
        <v>NO APLICA</v>
      </c>
      <c r="N746" s="640"/>
    </row>
    <row r="747" spans="2:14">
      <c r="B747" s="224"/>
      <c r="C747" s="224"/>
      <c r="D747" s="269"/>
      <c r="E747" s="225"/>
      <c r="F747" s="271" t="str">
        <f>IF(OR(D747="",E747=""),"",ROUND(D747/LOOKUP(E747,SMMLV!$A$2:$A$36,SMMLV!$D$2:$D$103),3))</f>
        <v/>
      </c>
      <c r="K747" s="639"/>
      <c r="L747" s="266">
        <v>2</v>
      </c>
      <c r="M747" s="640" t="str">
        <f t="shared" si="72"/>
        <v>NO APLICA</v>
      </c>
      <c r="N747" s="640"/>
    </row>
    <row r="748" spans="2:14">
      <c r="B748" s="224"/>
      <c r="C748" s="224"/>
      <c r="D748" s="269"/>
      <c r="E748" s="225"/>
      <c r="F748" s="271" t="str">
        <f>IF(OR(D748="",E748=""),"",ROUND(D748/LOOKUP(E748,SMMLV!$A$2:$A$36,SMMLV!$D$2:$D$103),3))</f>
        <v/>
      </c>
      <c r="K748" s="639"/>
      <c r="L748" s="266">
        <v>3</v>
      </c>
      <c r="M748" s="640" t="str">
        <f t="shared" si="72"/>
        <v>NO APLICA</v>
      </c>
      <c r="N748" s="640"/>
    </row>
    <row r="749" spans="2:14">
      <c r="B749" s="224"/>
      <c r="C749" s="224"/>
      <c r="D749" s="269"/>
      <c r="E749" s="225"/>
      <c r="F749" s="271" t="str">
        <f>IF(OR(D749="",E749=""),"",ROUND(D749/LOOKUP(E749,SMMLV!$A$2:$A$36,SMMLV!$D$2:$D$103),3))</f>
        <v/>
      </c>
      <c r="K749" s="639"/>
      <c r="L749" s="266">
        <v>4</v>
      </c>
      <c r="M749" s="640" t="str">
        <f t="shared" si="72"/>
        <v>NO APLICA</v>
      </c>
      <c r="N749" s="640"/>
    </row>
    <row r="750" spans="2:14">
      <c r="B750" s="224"/>
      <c r="C750" s="224"/>
      <c r="D750" s="269"/>
      <c r="E750" s="225"/>
      <c r="F750" s="271" t="str">
        <f>IF(OR(D750="",E750=""),"",ROUND(D750/LOOKUP(E750,SMMLV!$A$2:$A$36,SMMLV!$D$2:$D$103),3))</f>
        <v/>
      </c>
      <c r="K750" s="639"/>
      <c r="L750" s="266">
        <v>5</v>
      </c>
      <c r="M750" s="640" t="str">
        <f t="shared" si="72"/>
        <v>NO APLICA</v>
      </c>
      <c r="N750" s="640"/>
    </row>
    <row r="751" spans="2:14">
      <c r="B751" s="224"/>
      <c r="C751" s="224"/>
      <c r="D751" s="269"/>
      <c r="E751" s="225"/>
      <c r="F751" s="271" t="str">
        <f>IF(OR(D751="",E751=""),"",ROUND(D751/LOOKUP(E751,SMMLV!$A$2:$A$36,SMMLV!$D$2:$D$103),3))</f>
        <v/>
      </c>
      <c r="K751" s="639"/>
      <c r="L751" s="266">
        <v>6</v>
      </c>
      <c r="M751" s="640" t="str">
        <f t="shared" si="72"/>
        <v>NO APLICA</v>
      </c>
      <c r="N751" s="640"/>
    </row>
    <row r="752" spans="2:14">
      <c r="B752" s="224"/>
      <c r="C752" s="224"/>
      <c r="D752" s="269"/>
      <c r="E752" s="225"/>
      <c r="F752" s="271" t="str">
        <f>IF(OR(D752="",E752=""),"",ROUND(D752/LOOKUP(E752,SMMLV!$A$2:$A$36,SMMLV!$D$2:$D$103),3))</f>
        <v/>
      </c>
      <c r="K752" s="639"/>
      <c r="L752" s="266">
        <v>7</v>
      </c>
      <c r="M752" s="640" t="str">
        <f t="shared" si="72"/>
        <v>NO APLICA</v>
      </c>
      <c r="N752" s="640"/>
    </row>
    <row r="753" spans="2:14">
      <c r="B753" s="224"/>
      <c r="C753" s="224"/>
      <c r="D753" s="269"/>
      <c r="E753" s="225"/>
      <c r="F753" s="271" t="str">
        <f>IF(OR(D753="",E753=""),"",ROUND(D753/LOOKUP(E753,SMMLV!$A$2:$A$36,SMMLV!$D$2:$D$103),3))</f>
        <v/>
      </c>
      <c r="K753" s="639"/>
      <c r="L753" s="266">
        <v>8</v>
      </c>
      <c r="M753" s="640" t="str">
        <f t="shared" si="72"/>
        <v>NO APLICA</v>
      </c>
      <c r="N753" s="640"/>
    </row>
    <row r="754" spans="2:14">
      <c r="B754" s="224"/>
      <c r="C754" s="224"/>
      <c r="D754" s="269"/>
      <c r="E754" s="225"/>
      <c r="F754" s="271" t="str">
        <f>IF(OR(D754="",E754=""),"",ROUND(D754/LOOKUP(E754,SMMLV!$A$2:$A$36,SMMLV!$D$2:$D$103),3))</f>
        <v/>
      </c>
      <c r="K754" s="639"/>
      <c r="L754" s="266">
        <v>9</v>
      </c>
      <c r="M754" s="640" t="str">
        <f t="shared" si="72"/>
        <v>NO APLICA</v>
      </c>
      <c r="N754" s="640"/>
    </row>
    <row r="755" spans="2:14">
      <c r="B755" s="224"/>
      <c r="C755" s="224"/>
      <c r="D755" s="269"/>
      <c r="E755" s="225"/>
      <c r="F755" s="271" t="str">
        <f>IF(OR(D755="",E755=""),"",ROUND(D755/LOOKUP(E755,SMMLV!$A$2:$A$36,SMMLV!$D$2:$D$103),3))</f>
        <v/>
      </c>
      <c r="K755" s="639"/>
      <c r="L755" s="266">
        <v>10</v>
      </c>
      <c r="M755" s="640" t="str">
        <f t="shared" si="72"/>
        <v>NO APLICA</v>
      </c>
      <c r="N755" s="640"/>
    </row>
    <row r="756" spans="2:14">
      <c r="B756" s="224"/>
      <c r="C756" s="224"/>
      <c r="D756" s="269"/>
      <c r="E756" s="225"/>
      <c r="F756" s="271" t="str">
        <f>IF(OR(D756="",E756=""),"",ROUND(D756/LOOKUP(E756,SMMLV!$A$2:$A$36,SMMLV!$D$2:$D$103),3))</f>
        <v/>
      </c>
      <c r="K756" s="639">
        <v>76</v>
      </c>
      <c r="L756" s="266">
        <v>1</v>
      </c>
      <c r="M756" s="640" t="str">
        <f t="shared" ref="M756:M765" si="73">IF(SUMIFS($F$5:$F$1200,$B$5:$B$1200,$K$756,$C$5:$C$1200,$L756)=0,"NO APLICA",ROUND(SUMIFS($F$5:$F$1200,$B$5:$B$1200,$K$756,$C$5:$C$1200,$L756),3))</f>
        <v>NO APLICA</v>
      </c>
      <c r="N756" s="640"/>
    </row>
    <row r="757" spans="2:14">
      <c r="B757" s="224"/>
      <c r="C757" s="224"/>
      <c r="D757" s="269"/>
      <c r="E757" s="225"/>
      <c r="F757" s="271" t="str">
        <f>IF(OR(D757="",E757=""),"",ROUND(D757/LOOKUP(E757,SMMLV!$A$2:$A$36,SMMLV!$D$2:$D$103),3))</f>
        <v/>
      </c>
      <c r="K757" s="639"/>
      <c r="L757" s="266">
        <v>2</v>
      </c>
      <c r="M757" s="640" t="str">
        <f t="shared" si="73"/>
        <v>NO APLICA</v>
      </c>
      <c r="N757" s="640"/>
    </row>
    <row r="758" spans="2:14">
      <c r="B758" s="224"/>
      <c r="C758" s="224"/>
      <c r="D758" s="269"/>
      <c r="E758" s="225"/>
      <c r="F758" s="271" t="str">
        <f>IF(OR(D758="",E758=""),"",ROUND(D758/LOOKUP(E758,SMMLV!$A$2:$A$36,SMMLV!$D$2:$D$103),3))</f>
        <v/>
      </c>
      <c r="K758" s="639"/>
      <c r="L758" s="266">
        <v>3</v>
      </c>
      <c r="M758" s="640" t="str">
        <f t="shared" si="73"/>
        <v>NO APLICA</v>
      </c>
      <c r="N758" s="640"/>
    </row>
    <row r="759" spans="2:14">
      <c r="B759" s="224"/>
      <c r="C759" s="224"/>
      <c r="D759" s="269"/>
      <c r="E759" s="225"/>
      <c r="F759" s="271" t="str">
        <f>IF(OR(D759="",E759=""),"",ROUND(D759/LOOKUP(E759,SMMLV!$A$2:$A$36,SMMLV!$D$2:$D$103),3))</f>
        <v/>
      </c>
      <c r="K759" s="639"/>
      <c r="L759" s="266">
        <v>4</v>
      </c>
      <c r="M759" s="640" t="str">
        <f t="shared" si="73"/>
        <v>NO APLICA</v>
      </c>
      <c r="N759" s="640"/>
    </row>
    <row r="760" spans="2:14">
      <c r="B760" s="224"/>
      <c r="C760" s="224"/>
      <c r="D760" s="269"/>
      <c r="E760" s="225"/>
      <c r="F760" s="271" t="str">
        <f>IF(OR(D760="",E760=""),"",ROUND(D760/LOOKUP(E760,SMMLV!$A$2:$A$36,SMMLV!$D$2:$D$103),3))</f>
        <v/>
      </c>
      <c r="K760" s="639"/>
      <c r="L760" s="266">
        <v>5</v>
      </c>
      <c r="M760" s="640" t="str">
        <f t="shared" si="73"/>
        <v>NO APLICA</v>
      </c>
      <c r="N760" s="640"/>
    </row>
    <row r="761" spans="2:14">
      <c r="B761" s="224"/>
      <c r="C761" s="224"/>
      <c r="D761" s="269"/>
      <c r="E761" s="225"/>
      <c r="F761" s="271" t="str">
        <f>IF(OR(D761="",E761=""),"",ROUND(D761/LOOKUP(E761,SMMLV!$A$2:$A$36,SMMLV!$D$2:$D$103),3))</f>
        <v/>
      </c>
      <c r="K761" s="639"/>
      <c r="L761" s="266">
        <v>6</v>
      </c>
      <c r="M761" s="640" t="str">
        <f t="shared" si="73"/>
        <v>NO APLICA</v>
      </c>
      <c r="N761" s="640"/>
    </row>
    <row r="762" spans="2:14">
      <c r="B762" s="224"/>
      <c r="C762" s="224"/>
      <c r="D762" s="269"/>
      <c r="E762" s="225"/>
      <c r="F762" s="271" t="str">
        <f>IF(OR(D762="",E762=""),"",ROUND(D762/LOOKUP(E762,SMMLV!$A$2:$A$36,SMMLV!$D$2:$D$103),3))</f>
        <v/>
      </c>
      <c r="K762" s="639"/>
      <c r="L762" s="266">
        <v>7</v>
      </c>
      <c r="M762" s="640" t="str">
        <f t="shared" si="73"/>
        <v>NO APLICA</v>
      </c>
      <c r="N762" s="640"/>
    </row>
    <row r="763" spans="2:14">
      <c r="B763" s="224"/>
      <c r="C763" s="224"/>
      <c r="D763" s="269"/>
      <c r="E763" s="225"/>
      <c r="F763" s="271" t="str">
        <f>IF(OR(D763="",E763=""),"",ROUND(D763/LOOKUP(E763,SMMLV!$A$2:$A$36,SMMLV!$D$2:$D$103),3))</f>
        <v/>
      </c>
      <c r="K763" s="639"/>
      <c r="L763" s="266">
        <v>8</v>
      </c>
      <c r="M763" s="640" t="str">
        <f t="shared" si="73"/>
        <v>NO APLICA</v>
      </c>
      <c r="N763" s="640"/>
    </row>
    <row r="764" spans="2:14">
      <c r="B764" s="224"/>
      <c r="C764" s="224"/>
      <c r="D764" s="269"/>
      <c r="E764" s="225"/>
      <c r="F764" s="271" t="str">
        <f>IF(OR(D764="",E764=""),"",ROUND(D764/LOOKUP(E764,SMMLV!$A$2:$A$36,SMMLV!$D$2:$D$103),3))</f>
        <v/>
      </c>
      <c r="K764" s="639"/>
      <c r="L764" s="266">
        <v>9</v>
      </c>
      <c r="M764" s="640" t="str">
        <f t="shared" si="73"/>
        <v>NO APLICA</v>
      </c>
      <c r="N764" s="640"/>
    </row>
    <row r="765" spans="2:14">
      <c r="B765" s="224"/>
      <c r="C765" s="224"/>
      <c r="D765" s="269"/>
      <c r="E765" s="225"/>
      <c r="F765" s="271" t="str">
        <f>IF(OR(D765="",E765=""),"",ROUND(D765/LOOKUP(E765,SMMLV!$A$2:$A$36,SMMLV!$D$2:$D$103),3))</f>
        <v/>
      </c>
      <c r="K765" s="639"/>
      <c r="L765" s="266">
        <v>10</v>
      </c>
      <c r="M765" s="640" t="str">
        <f t="shared" si="73"/>
        <v>NO APLICA</v>
      </c>
      <c r="N765" s="640"/>
    </row>
    <row r="766" spans="2:14">
      <c r="B766" s="224"/>
      <c r="C766" s="224"/>
      <c r="D766" s="269"/>
      <c r="E766" s="225"/>
      <c r="F766" s="271" t="str">
        <f>IF(OR(D766="",E766=""),"",ROUND(D766/LOOKUP(E766,SMMLV!$A$2:$A$36,SMMLV!$D$2:$D$103),3))</f>
        <v/>
      </c>
      <c r="K766" s="639">
        <v>77</v>
      </c>
      <c r="L766" s="266">
        <v>1</v>
      </c>
      <c r="M766" s="640" t="str">
        <f t="shared" ref="M766:M775" si="74">IF(SUMIFS($F$5:$F$1200,$B$5:$B$1200,$K$766,$C$5:$C$1200,$L766)=0,"NO APLICA",ROUND(SUMIFS($F$5:$F$1200,$B$5:$B$1200,$K$766,$C$5:$C$1200,$L766),3))</f>
        <v>NO APLICA</v>
      </c>
      <c r="N766" s="640"/>
    </row>
    <row r="767" spans="2:14">
      <c r="B767" s="224"/>
      <c r="C767" s="224"/>
      <c r="D767" s="269"/>
      <c r="E767" s="225"/>
      <c r="F767" s="271" t="str">
        <f>IF(OR(D767="",E767=""),"",ROUND(D767/LOOKUP(E767,SMMLV!$A$2:$A$36,SMMLV!$D$2:$D$103),3))</f>
        <v/>
      </c>
      <c r="K767" s="639"/>
      <c r="L767" s="266">
        <v>2</v>
      </c>
      <c r="M767" s="640" t="str">
        <f t="shared" si="74"/>
        <v>NO APLICA</v>
      </c>
      <c r="N767" s="640"/>
    </row>
    <row r="768" spans="2:14">
      <c r="B768" s="224"/>
      <c r="C768" s="224"/>
      <c r="D768" s="269"/>
      <c r="E768" s="225"/>
      <c r="F768" s="271" t="str">
        <f>IF(OR(D768="",E768=""),"",ROUND(D768/LOOKUP(E768,SMMLV!$A$2:$A$36,SMMLV!$D$2:$D$103),3))</f>
        <v/>
      </c>
      <c r="K768" s="639"/>
      <c r="L768" s="266">
        <v>3</v>
      </c>
      <c r="M768" s="640" t="str">
        <f t="shared" si="74"/>
        <v>NO APLICA</v>
      </c>
      <c r="N768" s="640"/>
    </row>
    <row r="769" spans="2:14">
      <c r="B769" s="224"/>
      <c r="C769" s="224"/>
      <c r="D769" s="269"/>
      <c r="E769" s="225"/>
      <c r="F769" s="271" t="str">
        <f>IF(OR(D769="",E769=""),"",ROUND(D769/LOOKUP(E769,SMMLV!$A$2:$A$36,SMMLV!$D$2:$D$103),3))</f>
        <v/>
      </c>
      <c r="K769" s="639"/>
      <c r="L769" s="266">
        <v>4</v>
      </c>
      <c r="M769" s="640" t="str">
        <f t="shared" si="74"/>
        <v>NO APLICA</v>
      </c>
      <c r="N769" s="640"/>
    </row>
    <row r="770" spans="2:14">
      <c r="B770" s="224"/>
      <c r="C770" s="224"/>
      <c r="D770" s="269"/>
      <c r="E770" s="225"/>
      <c r="F770" s="271" t="str">
        <f>IF(OR(D770="",E770=""),"",ROUND(D770/LOOKUP(E770,SMMLV!$A$2:$A$36,SMMLV!$D$2:$D$103),3))</f>
        <v/>
      </c>
      <c r="K770" s="639"/>
      <c r="L770" s="266">
        <v>5</v>
      </c>
      <c r="M770" s="640" t="str">
        <f t="shared" si="74"/>
        <v>NO APLICA</v>
      </c>
      <c r="N770" s="640"/>
    </row>
    <row r="771" spans="2:14">
      <c r="B771" s="224"/>
      <c r="C771" s="224"/>
      <c r="D771" s="269"/>
      <c r="E771" s="225"/>
      <c r="F771" s="271" t="str">
        <f>IF(OR(D771="",E771=""),"",ROUND(D771/LOOKUP(E771,SMMLV!$A$2:$A$36,SMMLV!$D$2:$D$103),3))</f>
        <v/>
      </c>
      <c r="K771" s="639"/>
      <c r="L771" s="266">
        <v>6</v>
      </c>
      <c r="M771" s="640" t="str">
        <f t="shared" si="74"/>
        <v>NO APLICA</v>
      </c>
      <c r="N771" s="640"/>
    </row>
    <row r="772" spans="2:14">
      <c r="B772" s="224"/>
      <c r="C772" s="224"/>
      <c r="D772" s="269"/>
      <c r="E772" s="225"/>
      <c r="F772" s="271" t="str">
        <f>IF(OR(D772="",E772=""),"",ROUND(D772/LOOKUP(E772,SMMLV!$A$2:$A$36,SMMLV!$D$2:$D$103),3))</f>
        <v/>
      </c>
      <c r="K772" s="639"/>
      <c r="L772" s="266">
        <v>7</v>
      </c>
      <c r="M772" s="640" t="str">
        <f t="shared" si="74"/>
        <v>NO APLICA</v>
      </c>
      <c r="N772" s="640"/>
    </row>
    <row r="773" spans="2:14">
      <c r="B773" s="224"/>
      <c r="C773" s="224"/>
      <c r="D773" s="269"/>
      <c r="E773" s="225"/>
      <c r="F773" s="271" t="str">
        <f>IF(OR(D773="",E773=""),"",ROUND(D773/LOOKUP(E773,SMMLV!$A$2:$A$36,SMMLV!$D$2:$D$103),3))</f>
        <v/>
      </c>
      <c r="K773" s="639"/>
      <c r="L773" s="266">
        <v>8</v>
      </c>
      <c r="M773" s="640" t="str">
        <f t="shared" si="74"/>
        <v>NO APLICA</v>
      </c>
      <c r="N773" s="640"/>
    </row>
    <row r="774" spans="2:14">
      <c r="B774" s="224"/>
      <c r="C774" s="224"/>
      <c r="D774" s="269"/>
      <c r="E774" s="225"/>
      <c r="F774" s="271" t="str">
        <f>IF(OR(D774="",E774=""),"",ROUND(D774/LOOKUP(E774,SMMLV!$A$2:$A$36,SMMLV!$D$2:$D$103),3))</f>
        <v/>
      </c>
      <c r="K774" s="639"/>
      <c r="L774" s="266">
        <v>9</v>
      </c>
      <c r="M774" s="640" t="str">
        <f t="shared" si="74"/>
        <v>NO APLICA</v>
      </c>
      <c r="N774" s="640"/>
    </row>
    <row r="775" spans="2:14">
      <c r="B775" s="224"/>
      <c r="C775" s="224"/>
      <c r="D775" s="269"/>
      <c r="E775" s="225"/>
      <c r="F775" s="271" t="str">
        <f>IF(OR(D775="",E775=""),"",ROUND(D775/LOOKUP(E775,SMMLV!$A$2:$A$36,SMMLV!$D$2:$D$103),3))</f>
        <v/>
      </c>
      <c r="K775" s="639"/>
      <c r="L775" s="266">
        <v>10</v>
      </c>
      <c r="M775" s="640" t="str">
        <f t="shared" si="74"/>
        <v>NO APLICA</v>
      </c>
      <c r="N775" s="640"/>
    </row>
    <row r="776" spans="2:14">
      <c r="B776" s="224"/>
      <c r="C776" s="224"/>
      <c r="D776" s="269"/>
      <c r="E776" s="225"/>
      <c r="F776" s="271" t="str">
        <f>IF(OR(D776="",E776=""),"",ROUND(D776/LOOKUP(E776,SMMLV!$A$2:$A$36,SMMLV!$D$2:$D$103),3))</f>
        <v/>
      </c>
      <c r="K776" s="639">
        <v>78</v>
      </c>
      <c r="L776" s="266">
        <v>1</v>
      </c>
      <c r="M776" s="640" t="str">
        <f t="shared" ref="M776:M785" si="75">IF(SUMIFS($F$5:$F$1200,$B$5:$B$1200,$K$776,$C$5:$C$1200,$L776)=0,"NO APLICA",ROUND(SUMIFS($F$5:$F$1200,$B$5:$B$1200,$K$776,$C$5:$C$1200,$L776),3))</f>
        <v>NO APLICA</v>
      </c>
      <c r="N776" s="640"/>
    </row>
    <row r="777" spans="2:14">
      <c r="B777" s="224"/>
      <c r="C777" s="224"/>
      <c r="D777" s="269"/>
      <c r="E777" s="225"/>
      <c r="F777" s="271" t="str">
        <f>IF(OR(D777="",E777=""),"",ROUND(D777/LOOKUP(E777,SMMLV!$A$2:$A$36,SMMLV!$D$2:$D$103),3))</f>
        <v/>
      </c>
      <c r="K777" s="639"/>
      <c r="L777" s="266">
        <v>2</v>
      </c>
      <c r="M777" s="640" t="str">
        <f t="shared" si="75"/>
        <v>NO APLICA</v>
      </c>
      <c r="N777" s="640"/>
    </row>
    <row r="778" spans="2:14">
      <c r="B778" s="224"/>
      <c r="C778" s="224"/>
      <c r="D778" s="269"/>
      <c r="E778" s="225"/>
      <c r="F778" s="271" t="str">
        <f>IF(OR(D778="",E778=""),"",ROUND(D778/LOOKUP(E778,SMMLV!$A$2:$A$36,SMMLV!$D$2:$D$103),3))</f>
        <v/>
      </c>
      <c r="K778" s="639"/>
      <c r="L778" s="266">
        <v>3</v>
      </c>
      <c r="M778" s="640" t="str">
        <f t="shared" si="75"/>
        <v>NO APLICA</v>
      </c>
      <c r="N778" s="640"/>
    </row>
    <row r="779" spans="2:14">
      <c r="B779" s="224"/>
      <c r="C779" s="224"/>
      <c r="D779" s="269"/>
      <c r="E779" s="225"/>
      <c r="F779" s="271" t="str">
        <f>IF(OR(D779="",E779=""),"",ROUND(D779/LOOKUP(E779,SMMLV!$A$2:$A$36,SMMLV!$D$2:$D$103),3))</f>
        <v/>
      </c>
      <c r="K779" s="639"/>
      <c r="L779" s="266">
        <v>4</v>
      </c>
      <c r="M779" s="640" t="str">
        <f t="shared" si="75"/>
        <v>NO APLICA</v>
      </c>
      <c r="N779" s="640"/>
    </row>
    <row r="780" spans="2:14">
      <c r="B780" s="224"/>
      <c r="C780" s="224"/>
      <c r="D780" s="269"/>
      <c r="E780" s="225"/>
      <c r="F780" s="271" t="str">
        <f>IF(OR(D780="",E780=""),"",ROUND(D780/LOOKUP(E780,SMMLV!$A$2:$A$36,SMMLV!$D$2:$D$103),3))</f>
        <v/>
      </c>
      <c r="K780" s="639"/>
      <c r="L780" s="266">
        <v>5</v>
      </c>
      <c r="M780" s="640" t="str">
        <f t="shared" si="75"/>
        <v>NO APLICA</v>
      </c>
      <c r="N780" s="640"/>
    </row>
    <row r="781" spans="2:14">
      <c r="B781" s="224"/>
      <c r="C781" s="224"/>
      <c r="D781" s="269"/>
      <c r="E781" s="225"/>
      <c r="F781" s="271" t="str">
        <f>IF(OR(D781="",E781=""),"",ROUND(D781/LOOKUP(E781,SMMLV!$A$2:$A$36,SMMLV!$D$2:$D$103),3))</f>
        <v/>
      </c>
      <c r="K781" s="639"/>
      <c r="L781" s="266">
        <v>6</v>
      </c>
      <c r="M781" s="640" t="str">
        <f t="shared" si="75"/>
        <v>NO APLICA</v>
      </c>
      <c r="N781" s="640"/>
    </row>
    <row r="782" spans="2:14">
      <c r="B782" s="224"/>
      <c r="C782" s="224"/>
      <c r="D782" s="269"/>
      <c r="E782" s="225"/>
      <c r="F782" s="271" t="str">
        <f>IF(OR(D782="",E782=""),"",ROUND(D782/LOOKUP(E782,SMMLV!$A$2:$A$36,SMMLV!$D$2:$D$103),3))</f>
        <v/>
      </c>
      <c r="K782" s="639"/>
      <c r="L782" s="266">
        <v>7</v>
      </c>
      <c r="M782" s="640" t="str">
        <f t="shared" si="75"/>
        <v>NO APLICA</v>
      </c>
      <c r="N782" s="640"/>
    </row>
    <row r="783" spans="2:14">
      <c r="B783" s="224"/>
      <c r="C783" s="224"/>
      <c r="D783" s="269"/>
      <c r="E783" s="225"/>
      <c r="F783" s="271" t="str">
        <f>IF(OR(D783="",E783=""),"",ROUND(D783/LOOKUP(E783,SMMLV!$A$2:$A$36,SMMLV!$D$2:$D$103),3))</f>
        <v/>
      </c>
      <c r="K783" s="639"/>
      <c r="L783" s="266">
        <v>8</v>
      </c>
      <c r="M783" s="640" t="str">
        <f t="shared" si="75"/>
        <v>NO APLICA</v>
      </c>
      <c r="N783" s="640"/>
    </row>
    <row r="784" spans="2:14">
      <c r="B784" s="224"/>
      <c r="C784" s="224"/>
      <c r="D784" s="269"/>
      <c r="E784" s="225"/>
      <c r="F784" s="271" t="str">
        <f>IF(OR(D784="",E784=""),"",ROUND(D784/LOOKUP(E784,SMMLV!$A$2:$A$36,SMMLV!$D$2:$D$103),3))</f>
        <v/>
      </c>
      <c r="K784" s="639"/>
      <c r="L784" s="266">
        <v>9</v>
      </c>
      <c r="M784" s="640" t="str">
        <f t="shared" si="75"/>
        <v>NO APLICA</v>
      </c>
      <c r="N784" s="640"/>
    </row>
    <row r="785" spans="2:14">
      <c r="B785" s="224"/>
      <c r="C785" s="224"/>
      <c r="D785" s="269"/>
      <c r="E785" s="225"/>
      <c r="F785" s="271" t="str">
        <f>IF(OR(D785="",E785=""),"",ROUND(D785/LOOKUP(E785,SMMLV!$A$2:$A$36,SMMLV!$D$2:$D$103),3))</f>
        <v/>
      </c>
      <c r="K785" s="639"/>
      <c r="L785" s="266">
        <v>10</v>
      </c>
      <c r="M785" s="640" t="str">
        <f t="shared" si="75"/>
        <v>NO APLICA</v>
      </c>
      <c r="N785" s="640"/>
    </row>
    <row r="786" spans="2:14">
      <c r="B786" s="224"/>
      <c r="C786" s="224"/>
      <c r="D786" s="269"/>
      <c r="E786" s="225"/>
      <c r="F786" s="271" t="str">
        <f>IF(OR(D786="",E786=""),"",ROUND(D786/LOOKUP(E786,SMMLV!$A$2:$A$36,SMMLV!$D$2:$D$103),3))</f>
        <v/>
      </c>
      <c r="K786" s="639">
        <v>79</v>
      </c>
      <c r="L786" s="266">
        <v>1</v>
      </c>
      <c r="M786" s="640" t="str">
        <f t="shared" ref="M786:M795" si="76">IF(SUMIFS($F$5:$F$1200,$B$5:$B$1200,$K$786,$C$5:$C$1200,$L786)=0,"NO APLICA",ROUND(SUMIFS($F$5:$F$1200,$B$5:$B$1200,$K$786,$C$5:$C$1200,$L786),3))</f>
        <v>NO APLICA</v>
      </c>
      <c r="N786" s="640"/>
    </row>
    <row r="787" spans="2:14">
      <c r="B787" s="224"/>
      <c r="C787" s="224"/>
      <c r="D787" s="269"/>
      <c r="E787" s="225"/>
      <c r="F787" s="271" t="str">
        <f>IF(OR(D787="",E787=""),"",ROUND(D787/LOOKUP(E787,SMMLV!$A$2:$A$36,SMMLV!$D$2:$D$103),3))</f>
        <v/>
      </c>
      <c r="K787" s="639"/>
      <c r="L787" s="266">
        <v>2</v>
      </c>
      <c r="M787" s="640" t="str">
        <f t="shared" si="76"/>
        <v>NO APLICA</v>
      </c>
      <c r="N787" s="640"/>
    </row>
    <row r="788" spans="2:14">
      <c r="B788" s="224"/>
      <c r="C788" s="224"/>
      <c r="D788" s="269"/>
      <c r="E788" s="225"/>
      <c r="F788" s="271" t="str">
        <f>IF(OR(D788="",E788=""),"",ROUND(D788/LOOKUP(E788,SMMLV!$A$2:$A$36,SMMLV!$D$2:$D$103),3))</f>
        <v/>
      </c>
      <c r="K788" s="639"/>
      <c r="L788" s="266">
        <v>3</v>
      </c>
      <c r="M788" s="640" t="str">
        <f t="shared" si="76"/>
        <v>NO APLICA</v>
      </c>
      <c r="N788" s="640"/>
    </row>
    <row r="789" spans="2:14">
      <c r="B789" s="224"/>
      <c r="C789" s="224"/>
      <c r="D789" s="269"/>
      <c r="E789" s="225"/>
      <c r="F789" s="271" t="str">
        <f>IF(OR(D789="",E789=""),"",ROUND(D789/LOOKUP(E789,SMMLV!$A$2:$A$36,SMMLV!$D$2:$D$103),3))</f>
        <v/>
      </c>
      <c r="K789" s="639"/>
      <c r="L789" s="266">
        <v>4</v>
      </c>
      <c r="M789" s="640" t="str">
        <f t="shared" si="76"/>
        <v>NO APLICA</v>
      </c>
      <c r="N789" s="640"/>
    </row>
    <row r="790" spans="2:14">
      <c r="B790" s="224"/>
      <c r="C790" s="224"/>
      <c r="D790" s="269"/>
      <c r="E790" s="225"/>
      <c r="F790" s="271" t="str">
        <f>IF(OR(D790="",E790=""),"",ROUND(D790/LOOKUP(E790,SMMLV!$A$2:$A$36,SMMLV!$D$2:$D$103),3))</f>
        <v/>
      </c>
      <c r="K790" s="639"/>
      <c r="L790" s="266">
        <v>5</v>
      </c>
      <c r="M790" s="640" t="str">
        <f t="shared" si="76"/>
        <v>NO APLICA</v>
      </c>
      <c r="N790" s="640"/>
    </row>
    <row r="791" spans="2:14">
      <c r="B791" s="224"/>
      <c r="C791" s="224"/>
      <c r="D791" s="269"/>
      <c r="E791" s="225"/>
      <c r="F791" s="271" t="str">
        <f>IF(OR(D791="",E791=""),"",ROUND(D791/LOOKUP(E791,SMMLV!$A$2:$A$36,SMMLV!$D$2:$D$103),3))</f>
        <v/>
      </c>
      <c r="K791" s="639"/>
      <c r="L791" s="266">
        <v>6</v>
      </c>
      <c r="M791" s="640" t="str">
        <f t="shared" si="76"/>
        <v>NO APLICA</v>
      </c>
      <c r="N791" s="640"/>
    </row>
    <row r="792" spans="2:14">
      <c r="B792" s="224"/>
      <c r="C792" s="224"/>
      <c r="D792" s="269"/>
      <c r="E792" s="225"/>
      <c r="F792" s="271" t="str">
        <f>IF(OR(D792="",E792=""),"",ROUND(D792/LOOKUP(E792,SMMLV!$A$2:$A$36,SMMLV!$D$2:$D$103),3))</f>
        <v/>
      </c>
      <c r="K792" s="639"/>
      <c r="L792" s="266">
        <v>7</v>
      </c>
      <c r="M792" s="640" t="str">
        <f t="shared" si="76"/>
        <v>NO APLICA</v>
      </c>
      <c r="N792" s="640"/>
    </row>
    <row r="793" spans="2:14">
      <c r="B793" s="224"/>
      <c r="C793" s="224"/>
      <c r="D793" s="269"/>
      <c r="E793" s="225"/>
      <c r="F793" s="271" t="str">
        <f>IF(OR(D793="",E793=""),"",ROUND(D793/LOOKUP(E793,SMMLV!$A$2:$A$36,SMMLV!$D$2:$D$103),3))</f>
        <v/>
      </c>
      <c r="K793" s="639"/>
      <c r="L793" s="266">
        <v>8</v>
      </c>
      <c r="M793" s="640" t="str">
        <f t="shared" si="76"/>
        <v>NO APLICA</v>
      </c>
      <c r="N793" s="640"/>
    </row>
    <row r="794" spans="2:14">
      <c r="B794" s="224"/>
      <c r="C794" s="224"/>
      <c r="D794" s="269"/>
      <c r="E794" s="225"/>
      <c r="F794" s="271" t="str">
        <f>IF(OR(D794="",E794=""),"",ROUND(D794/LOOKUP(E794,SMMLV!$A$2:$A$36,SMMLV!$D$2:$D$103),3))</f>
        <v/>
      </c>
      <c r="K794" s="639"/>
      <c r="L794" s="266">
        <v>9</v>
      </c>
      <c r="M794" s="640" t="str">
        <f t="shared" si="76"/>
        <v>NO APLICA</v>
      </c>
      <c r="N794" s="640"/>
    </row>
    <row r="795" spans="2:14">
      <c r="B795" s="224"/>
      <c r="C795" s="224"/>
      <c r="D795" s="269"/>
      <c r="E795" s="225"/>
      <c r="F795" s="271" t="str">
        <f>IF(OR(D795="",E795=""),"",ROUND(D795/LOOKUP(E795,SMMLV!$A$2:$A$36,SMMLV!$D$2:$D$103),3))</f>
        <v/>
      </c>
      <c r="K795" s="639"/>
      <c r="L795" s="266">
        <v>10</v>
      </c>
      <c r="M795" s="640" t="str">
        <f t="shared" si="76"/>
        <v>NO APLICA</v>
      </c>
      <c r="N795" s="640"/>
    </row>
    <row r="796" spans="2:14">
      <c r="B796" s="224"/>
      <c r="C796" s="224"/>
      <c r="D796" s="269"/>
      <c r="E796" s="225"/>
      <c r="F796" s="271" t="str">
        <f>IF(OR(D796="",E796=""),"",ROUND(D796/LOOKUP(E796,SMMLV!$A$2:$A$36,SMMLV!$D$2:$D$103),3))</f>
        <v/>
      </c>
      <c r="K796" s="639">
        <v>80</v>
      </c>
      <c r="L796" s="266">
        <v>1</v>
      </c>
      <c r="M796" s="640" t="str">
        <f t="shared" ref="M796:M805" si="77">IF(SUMIFS($F$5:$F$1200,$B$5:$B$1200,$K$796,$C$5:$C$1200,$L796)=0,"NO APLICA",ROUND(SUMIFS($F$5:$F$1200,$B$5:$B$1200,$K$796,$C$5:$C$1200,$L796),3))</f>
        <v>NO APLICA</v>
      </c>
      <c r="N796" s="640"/>
    </row>
    <row r="797" spans="2:14">
      <c r="B797" s="224"/>
      <c r="C797" s="224"/>
      <c r="D797" s="269"/>
      <c r="E797" s="225"/>
      <c r="F797" s="271" t="str">
        <f>IF(OR(D797="",E797=""),"",ROUND(D797/LOOKUP(E797,SMMLV!$A$2:$A$36,SMMLV!$D$2:$D$103),3))</f>
        <v/>
      </c>
      <c r="K797" s="639"/>
      <c r="L797" s="266">
        <v>2</v>
      </c>
      <c r="M797" s="640" t="str">
        <f t="shared" si="77"/>
        <v>NO APLICA</v>
      </c>
      <c r="N797" s="640"/>
    </row>
    <row r="798" spans="2:14">
      <c r="B798" s="224"/>
      <c r="C798" s="224"/>
      <c r="D798" s="269"/>
      <c r="E798" s="225"/>
      <c r="F798" s="271" t="str">
        <f>IF(OR(D798="",E798=""),"",ROUND(D798/LOOKUP(E798,SMMLV!$A$2:$A$36,SMMLV!$D$2:$D$103),3))</f>
        <v/>
      </c>
      <c r="K798" s="639"/>
      <c r="L798" s="266">
        <v>3</v>
      </c>
      <c r="M798" s="640" t="str">
        <f t="shared" si="77"/>
        <v>NO APLICA</v>
      </c>
      <c r="N798" s="640"/>
    </row>
    <row r="799" spans="2:14">
      <c r="B799" s="224"/>
      <c r="C799" s="224"/>
      <c r="D799" s="269"/>
      <c r="E799" s="225"/>
      <c r="F799" s="271" t="str">
        <f>IF(OR(D799="",E799=""),"",ROUND(D799/LOOKUP(E799,SMMLV!$A$2:$A$36,SMMLV!$D$2:$D$103),3))</f>
        <v/>
      </c>
      <c r="K799" s="639"/>
      <c r="L799" s="266">
        <v>4</v>
      </c>
      <c r="M799" s="640" t="str">
        <f t="shared" si="77"/>
        <v>NO APLICA</v>
      </c>
      <c r="N799" s="640"/>
    </row>
    <row r="800" spans="2:14">
      <c r="B800" s="224"/>
      <c r="C800" s="224"/>
      <c r="D800" s="269"/>
      <c r="E800" s="225"/>
      <c r="F800" s="271" t="str">
        <f>IF(OR(D800="",E800=""),"",ROUND(D800/LOOKUP(E800,SMMLV!$A$2:$A$36,SMMLV!$D$2:$D$103),3))</f>
        <v/>
      </c>
      <c r="K800" s="639"/>
      <c r="L800" s="266">
        <v>5</v>
      </c>
      <c r="M800" s="640" t="str">
        <f t="shared" si="77"/>
        <v>NO APLICA</v>
      </c>
      <c r="N800" s="640"/>
    </row>
    <row r="801" spans="2:14">
      <c r="B801" s="224"/>
      <c r="C801" s="224"/>
      <c r="D801" s="269"/>
      <c r="E801" s="225"/>
      <c r="F801" s="271" t="str">
        <f>IF(OR(D801="",E801=""),"",ROUND(D801/LOOKUP(E801,SMMLV!$A$2:$A$36,SMMLV!$D$2:$D$103),3))</f>
        <v/>
      </c>
      <c r="K801" s="639"/>
      <c r="L801" s="266">
        <v>6</v>
      </c>
      <c r="M801" s="640" t="str">
        <f t="shared" si="77"/>
        <v>NO APLICA</v>
      </c>
      <c r="N801" s="640"/>
    </row>
    <row r="802" spans="2:14">
      <c r="B802" s="224"/>
      <c r="C802" s="224"/>
      <c r="D802" s="269"/>
      <c r="E802" s="225"/>
      <c r="F802" s="271" t="str">
        <f>IF(OR(D802="",E802=""),"",ROUND(D802/LOOKUP(E802,SMMLV!$A$2:$A$36,SMMLV!$D$2:$D$103),3))</f>
        <v/>
      </c>
      <c r="K802" s="639"/>
      <c r="L802" s="266">
        <v>7</v>
      </c>
      <c r="M802" s="640" t="str">
        <f t="shared" si="77"/>
        <v>NO APLICA</v>
      </c>
      <c r="N802" s="640"/>
    </row>
    <row r="803" spans="2:14">
      <c r="B803" s="224"/>
      <c r="C803" s="224"/>
      <c r="D803" s="269"/>
      <c r="E803" s="225"/>
      <c r="F803" s="271" t="str">
        <f>IF(OR(D803="",E803=""),"",ROUND(D803/LOOKUP(E803,SMMLV!$A$2:$A$36,SMMLV!$D$2:$D$103),3))</f>
        <v/>
      </c>
      <c r="K803" s="639"/>
      <c r="L803" s="266">
        <v>8</v>
      </c>
      <c r="M803" s="640" t="str">
        <f t="shared" si="77"/>
        <v>NO APLICA</v>
      </c>
      <c r="N803" s="640"/>
    </row>
    <row r="804" spans="2:14">
      <c r="B804" s="224"/>
      <c r="C804" s="224"/>
      <c r="D804" s="269"/>
      <c r="E804" s="225"/>
      <c r="F804" s="271" t="str">
        <f>IF(OR(D804="",E804=""),"",ROUND(D804/LOOKUP(E804,SMMLV!$A$2:$A$36,SMMLV!$D$2:$D$103),3))</f>
        <v/>
      </c>
      <c r="K804" s="639"/>
      <c r="L804" s="266">
        <v>9</v>
      </c>
      <c r="M804" s="640" t="str">
        <f t="shared" si="77"/>
        <v>NO APLICA</v>
      </c>
      <c r="N804" s="640"/>
    </row>
    <row r="805" spans="2:14">
      <c r="B805" s="224"/>
      <c r="C805" s="224"/>
      <c r="D805" s="269"/>
      <c r="E805" s="225"/>
      <c r="F805" s="271" t="str">
        <f>IF(OR(D805="",E805=""),"",ROUND(D805/LOOKUP(E805,SMMLV!$A$2:$A$36,SMMLV!$D$2:$D$103),3))</f>
        <v/>
      </c>
      <c r="K805" s="639"/>
      <c r="L805" s="266">
        <v>10</v>
      </c>
      <c r="M805" s="640" t="str">
        <f t="shared" si="77"/>
        <v>NO APLICA</v>
      </c>
      <c r="N805" s="640"/>
    </row>
    <row r="806" spans="2:14">
      <c r="B806" s="224"/>
      <c r="C806" s="224"/>
      <c r="D806" s="269"/>
      <c r="E806" s="225"/>
      <c r="F806" s="271" t="str">
        <f>IF(OR(D806="",E806=""),"",ROUND(D806/LOOKUP(E806,SMMLV!$A$2:$A$36,SMMLV!$D$2:$D$103),3))</f>
        <v/>
      </c>
      <c r="K806" s="639">
        <v>81</v>
      </c>
      <c r="L806" s="266">
        <v>1</v>
      </c>
      <c r="M806" s="640" t="str">
        <f t="shared" ref="M806:M815" si="78">IF(SUMIFS($F$5:$F$1200,$B$5:$B$1200,$K$806,$C$5:$C$1200,$L806)=0,"NO APLICA",ROUND(SUMIFS($F$5:$F$1200,$B$5:$B$1200,$K$806,$C$5:$C$1200,$L806),3))</f>
        <v>NO APLICA</v>
      </c>
      <c r="N806" s="640"/>
    </row>
    <row r="807" spans="2:14">
      <c r="B807" s="224"/>
      <c r="C807" s="224"/>
      <c r="D807" s="269"/>
      <c r="E807" s="225"/>
      <c r="F807" s="271" t="str">
        <f>IF(OR(D807="",E807=""),"",ROUND(D807/LOOKUP(E807,SMMLV!$A$2:$A$36,SMMLV!$D$2:$D$103),3))</f>
        <v/>
      </c>
      <c r="K807" s="639"/>
      <c r="L807" s="266">
        <v>2</v>
      </c>
      <c r="M807" s="640" t="str">
        <f t="shared" si="78"/>
        <v>NO APLICA</v>
      </c>
      <c r="N807" s="640"/>
    </row>
    <row r="808" spans="2:14">
      <c r="B808" s="224"/>
      <c r="C808" s="224"/>
      <c r="D808" s="269"/>
      <c r="E808" s="225"/>
      <c r="F808" s="271" t="str">
        <f>IF(OR(D808="",E808=""),"",ROUND(D808/LOOKUP(E808,SMMLV!$A$2:$A$36,SMMLV!$D$2:$D$103),3))</f>
        <v/>
      </c>
      <c r="K808" s="639"/>
      <c r="L808" s="266">
        <v>3</v>
      </c>
      <c r="M808" s="640" t="str">
        <f t="shared" si="78"/>
        <v>NO APLICA</v>
      </c>
      <c r="N808" s="640"/>
    </row>
    <row r="809" spans="2:14">
      <c r="B809" s="224"/>
      <c r="C809" s="224"/>
      <c r="D809" s="269"/>
      <c r="E809" s="225"/>
      <c r="F809" s="271" t="str">
        <f>IF(OR(D809="",E809=""),"",ROUND(D809/LOOKUP(E809,SMMLV!$A$2:$A$36,SMMLV!$D$2:$D$103),3))</f>
        <v/>
      </c>
      <c r="K809" s="639"/>
      <c r="L809" s="266">
        <v>4</v>
      </c>
      <c r="M809" s="640" t="str">
        <f t="shared" si="78"/>
        <v>NO APLICA</v>
      </c>
      <c r="N809" s="640"/>
    </row>
    <row r="810" spans="2:14">
      <c r="B810" s="224"/>
      <c r="C810" s="224"/>
      <c r="D810" s="269"/>
      <c r="E810" s="225"/>
      <c r="F810" s="271" t="str">
        <f>IF(OR(D810="",E810=""),"",ROUND(D810/LOOKUP(E810,SMMLV!$A$2:$A$36,SMMLV!$D$2:$D$103),3))</f>
        <v/>
      </c>
      <c r="K810" s="639"/>
      <c r="L810" s="266">
        <v>5</v>
      </c>
      <c r="M810" s="640" t="str">
        <f t="shared" si="78"/>
        <v>NO APLICA</v>
      </c>
      <c r="N810" s="640"/>
    </row>
    <row r="811" spans="2:14">
      <c r="B811" s="224"/>
      <c r="C811" s="224"/>
      <c r="D811" s="269"/>
      <c r="E811" s="225"/>
      <c r="F811" s="271" t="str">
        <f>IF(OR(D811="",E811=""),"",ROUND(D811/LOOKUP(E811,SMMLV!$A$2:$A$36,SMMLV!$D$2:$D$103),3))</f>
        <v/>
      </c>
      <c r="K811" s="639"/>
      <c r="L811" s="266">
        <v>6</v>
      </c>
      <c r="M811" s="640" t="str">
        <f t="shared" si="78"/>
        <v>NO APLICA</v>
      </c>
      <c r="N811" s="640"/>
    </row>
    <row r="812" spans="2:14">
      <c r="B812" s="224"/>
      <c r="C812" s="224"/>
      <c r="D812" s="269"/>
      <c r="E812" s="225"/>
      <c r="F812" s="271" t="str">
        <f>IF(OR(D812="",E812=""),"",ROUND(D812/LOOKUP(E812,SMMLV!$A$2:$A$36,SMMLV!$D$2:$D$103),3))</f>
        <v/>
      </c>
      <c r="K812" s="639"/>
      <c r="L812" s="266">
        <v>7</v>
      </c>
      <c r="M812" s="640" t="str">
        <f t="shared" si="78"/>
        <v>NO APLICA</v>
      </c>
      <c r="N812" s="640"/>
    </row>
    <row r="813" spans="2:14">
      <c r="B813" s="224"/>
      <c r="C813" s="224"/>
      <c r="D813" s="269"/>
      <c r="E813" s="225"/>
      <c r="F813" s="271" t="str">
        <f>IF(OR(D813="",E813=""),"",ROUND(D813/LOOKUP(E813,SMMLV!$A$2:$A$36,SMMLV!$D$2:$D$103),3))</f>
        <v/>
      </c>
      <c r="K813" s="639"/>
      <c r="L813" s="266">
        <v>8</v>
      </c>
      <c r="M813" s="640" t="str">
        <f t="shared" si="78"/>
        <v>NO APLICA</v>
      </c>
      <c r="N813" s="640"/>
    </row>
    <row r="814" spans="2:14">
      <c r="B814" s="224"/>
      <c r="C814" s="224"/>
      <c r="D814" s="269"/>
      <c r="E814" s="225"/>
      <c r="F814" s="271" t="str">
        <f>IF(OR(D814="",E814=""),"",ROUND(D814/LOOKUP(E814,SMMLV!$A$2:$A$36,SMMLV!$D$2:$D$103),3))</f>
        <v/>
      </c>
      <c r="K814" s="639"/>
      <c r="L814" s="266">
        <v>9</v>
      </c>
      <c r="M814" s="640" t="str">
        <f t="shared" si="78"/>
        <v>NO APLICA</v>
      </c>
      <c r="N814" s="640"/>
    </row>
    <row r="815" spans="2:14">
      <c r="B815" s="224"/>
      <c r="C815" s="224"/>
      <c r="D815" s="269"/>
      <c r="E815" s="225"/>
      <c r="F815" s="271" t="str">
        <f>IF(OR(D815="",E815=""),"",ROUND(D815/LOOKUP(E815,SMMLV!$A$2:$A$36,SMMLV!$D$2:$D$103),3))</f>
        <v/>
      </c>
      <c r="K815" s="639"/>
      <c r="L815" s="266">
        <v>10</v>
      </c>
      <c r="M815" s="640" t="str">
        <f t="shared" si="78"/>
        <v>NO APLICA</v>
      </c>
      <c r="N815" s="640"/>
    </row>
    <row r="816" spans="2:14">
      <c r="B816" s="224"/>
      <c r="C816" s="224"/>
      <c r="D816" s="269"/>
      <c r="E816" s="225"/>
      <c r="F816" s="271" t="str">
        <f>IF(OR(D816="",E816=""),"",ROUND(D816/LOOKUP(E816,SMMLV!$A$2:$A$36,SMMLV!$D$2:$D$103),3))</f>
        <v/>
      </c>
      <c r="K816" s="639">
        <v>82</v>
      </c>
      <c r="L816" s="266">
        <v>1</v>
      </c>
      <c r="M816" s="640" t="str">
        <f t="shared" ref="M816:M825" si="79">IF(SUMIFS($F$5:$F$1200,$B$5:$B$1200,$K$816,$C$5:$C$1200,$L816)=0,"NO APLICA",ROUND(SUMIFS($F$5:$F$1200,$B$5:$B$1200,$K$816,$C$5:$C$1200,$L816),3))</f>
        <v>NO APLICA</v>
      </c>
      <c r="N816" s="640"/>
    </row>
    <row r="817" spans="2:14">
      <c r="B817" s="224"/>
      <c r="C817" s="224"/>
      <c r="D817" s="269"/>
      <c r="E817" s="225"/>
      <c r="F817" s="271" t="str">
        <f>IF(OR(D817="",E817=""),"",ROUND(D817/LOOKUP(E817,SMMLV!$A$2:$A$36,SMMLV!$D$2:$D$103),3))</f>
        <v/>
      </c>
      <c r="K817" s="639"/>
      <c r="L817" s="266">
        <v>2</v>
      </c>
      <c r="M817" s="640" t="str">
        <f t="shared" si="79"/>
        <v>NO APLICA</v>
      </c>
      <c r="N817" s="640"/>
    </row>
    <row r="818" spans="2:14">
      <c r="B818" s="224"/>
      <c r="C818" s="224"/>
      <c r="D818" s="269"/>
      <c r="E818" s="225"/>
      <c r="F818" s="271" t="str">
        <f>IF(OR(D818="",E818=""),"",ROUND(D818/LOOKUP(E818,SMMLV!$A$2:$A$36,SMMLV!$D$2:$D$103),3))</f>
        <v/>
      </c>
      <c r="K818" s="639"/>
      <c r="L818" s="266">
        <v>3</v>
      </c>
      <c r="M818" s="640" t="str">
        <f t="shared" si="79"/>
        <v>NO APLICA</v>
      </c>
      <c r="N818" s="640"/>
    </row>
    <row r="819" spans="2:14">
      <c r="B819" s="224"/>
      <c r="C819" s="224"/>
      <c r="D819" s="269"/>
      <c r="E819" s="225"/>
      <c r="F819" s="271" t="str">
        <f>IF(OR(D819="",E819=""),"",ROUND(D819/LOOKUP(E819,SMMLV!$A$2:$A$36,SMMLV!$D$2:$D$103),3))</f>
        <v/>
      </c>
      <c r="K819" s="639"/>
      <c r="L819" s="266">
        <v>4</v>
      </c>
      <c r="M819" s="640" t="str">
        <f t="shared" si="79"/>
        <v>NO APLICA</v>
      </c>
      <c r="N819" s="640"/>
    </row>
    <row r="820" spans="2:14">
      <c r="B820" s="224"/>
      <c r="C820" s="224"/>
      <c r="D820" s="269"/>
      <c r="E820" s="225"/>
      <c r="F820" s="271" t="str">
        <f>IF(OR(D820="",E820=""),"",ROUND(D820/LOOKUP(E820,SMMLV!$A$2:$A$36,SMMLV!$D$2:$D$103),3))</f>
        <v/>
      </c>
      <c r="K820" s="639"/>
      <c r="L820" s="266">
        <v>5</v>
      </c>
      <c r="M820" s="640" t="str">
        <f t="shared" si="79"/>
        <v>NO APLICA</v>
      </c>
      <c r="N820" s="640"/>
    </row>
    <row r="821" spans="2:14">
      <c r="B821" s="224"/>
      <c r="C821" s="224"/>
      <c r="D821" s="269"/>
      <c r="E821" s="225"/>
      <c r="F821" s="271" t="str">
        <f>IF(OR(D821="",E821=""),"",ROUND(D821/LOOKUP(E821,SMMLV!$A$2:$A$36,SMMLV!$D$2:$D$103),3))</f>
        <v/>
      </c>
      <c r="K821" s="639"/>
      <c r="L821" s="266">
        <v>6</v>
      </c>
      <c r="M821" s="640" t="str">
        <f t="shared" si="79"/>
        <v>NO APLICA</v>
      </c>
      <c r="N821" s="640"/>
    </row>
    <row r="822" spans="2:14">
      <c r="B822" s="224"/>
      <c r="C822" s="224"/>
      <c r="D822" s="269"/>
      <c r="E822" s="225"/>
      <c r="F822" s="271" t="str">
        <f>IF(OR(D822="",E822=""),"",ROUND(D822/LOOKUP(E822,SMMLV!$A$2:$A$36,SMMLV!$D$2:$D$103),3))</f>
        <v/>
      </c>
      <c r="K822" s="639"/>
      <c r="L822" s="266">
        <v>7</v>
      </c>
      <c r="M822" s="640" t="str">
        <f t="shared" si="79"/>
        <v>NO APLICA</v>
      </c>
      <c r="N822" s="640"/>
    </row>
    <row r="823" spans="2:14">
      <c r="B823" s="224"/>
      <c r="C823" s="224"/>
      <c r="D823" s="269"/>
      <c r="E823" s="225"/>
      <c r="F823" s="271" t="str">
        <f>IF(OR(D823="",E823=""),"",ROUND(D823/LOOKUP(E823,SMMLV!$A$2:$A$36,SMMLV!$D$2:$D$103),3))</f>
        <v/>
      </c>
      <c r="K823" s="639"/>
      <c r="L823" s="266">
        <v>8</v>
      </c>
      <c r="M823" s="640" t="str">
        <f t="shared" si="79"/>
        <v>NO APLICA</v>
      </c>
      <c r="N823" s="640"/>
    </row>
    <row r="824" spans="2:14">
      <c r="B824" s="224"/>
      <c r="C824" s="224"/>
      <c r="D824" s="269"/>
      <c r="E824" s="225"/>
      <c r="F824" s="271" t="str">
        <f>IF(OR(D824="",E824=""),"",ROUND(D824/LOOKUP(E824,SMMLV!$A$2:$A$36,SMMLV!$D$2:$D$103),3))</f>
        <v/>
      </c>
      <c r="K824" s="639"/>
      <c r="L824" s="266">
        <v>9</v>
      </c>
      <c r="M824" s="640" t="str">
        <f t="shared" si="79"/>
        <v>NO APLICA</v>
      </c>
      <c r="N824" s="640"/>
    </row>
    <row r="825" spans="2:14">
      <c r="B825" s="224"/>
      <c r="C825" s="224"/>
      <c r="D825" s="269"/>
      <c r="E825" s="225"/>
      <c r="F825" s="271" t="str">
        <f>IF(OR(D825="",E825=""),"",ROUND(D825/LOOKUP(E825,SMMLV!$A$2:$A$36,SMMLV!$D$2:$D$103),3))</f>
        <v/>
      </c>
      <c r="K825" s="639"/>
      <c r="L825" s="266">
        <v>10</v>
      </c>
      <c r="M825" s="640" t="str">
        <f t="shared" si="79"/>
        <v>NO APLICA</v>
      </c>
      <c r="N825" s="640"/>
    </row>
    <row r="826" spans="2:14">
      <c r="B826" s="224"/>
      <c r="C826" s="224"/>
      <c r="D826" s="269"/>
      <c r="E826" s="225"/>
      <c r="F826" s="271" t="str">
        <f>IF(OR(D826="",E826=""),"",ROUND(D826/LOOKUP(E826,SMMLV!$A$2:$A$36,SMMLV!$D$2:$D$103),3))</f>
        <v/>
      </c>
      <c r="K826" s="639">
        <v>83</v>
      </c>
      <c r="L826" s="266">
        <v>1</v>
      </c>
      <c r="M826" s="640" t="str">
        <f t="shared" ref="M826:M835" si="80">IF(SUMIFS($F$5:$F$1200,$B$5:$B$1200,$K$826,$C$5:$C$1200,$L826)=0,"NO APLICA",ROUND(SUMIFS($F$5:$F$1200,$B$5:$B$1200,$K$826,$C$5:$C$1200,$L826),3))</f>
        <v>NO APLICA</v>
      </c>
      <c r="N826" s="640"/>
    </row>
    <row r="827" spans="2:14">
      <c r="B827" s="224"/>
      <c r="C827" s="224"/>
      <c r="D827" s="269"/>
      <c r="E827" s="225"/>
      <c r="F827" s="271" t="str">
        <f>IF(OR(D827="",E827=""),"",ROUND(D827/LOOKUP(E827,SMMLV!$A$2:$A$36,SMMLV!$D$2:$D$103),3))</f>
        <v/>
      </c>
      <c r="K827" s="639"/>
      <c r="L827" s="266">
        <v>2</v>
      </c>
      <c r="M827" s="640" t="str">
        <f t="shared" si="80"/>
        <v>NO APLICA</v>
      </c>
      <c r="N827" s="640"/>
    </row>
    <row r="828" spans="2:14">
      <c r="B828" s="224"/>
      <c r="C828" s="224"/>
      <c r="D828" s="269"/>
      <c r="E828" s="225"/>
      <c r="F828" s="271" t="str">
        <f>IF(OR(D828="",E828=""),"",ROUND(D828/LOOKUP(E828,SMMLV!$A$2:$A$36,SMMLV!$D$2:$D$103),3))</f>
        <v/>
      </c>
      <c r="K828" s="639"/>
      <c r="L828" s="266">
        <v>3</v>
      </c>
      <c r="M828" s="640" t="str">
        <f t="shared" si="80"/>
        <v>NO APLICA</v>
      </c>
      <c r="N828" s="640"/>
    </row>
    <row r="829" spans="2:14">
      <c r="B829" s="224"/>
      <c r="C829" s="224"/>
      <c r="D829" s="269"/>
      <c r="E829" s="225"/>
      <c r="F829" s="271" t="str">
        <f>IF(OR(D829="",E829=""),"",ROUND(D829/LOOKUP(E829,SMMLV!$A$2:$A$36,SMMLV!$D$2:$D$103),3))</f>
        <v/>
      </c>
      <c r="K829" s="639"/>
      <c r="L829" s="266">
        <v>4</v>
      </c>
      <c r="M829" s="640" t="str">
        <f t="shared" si="80"/>
        <v>NO APLICA</v>
      </c>
      <c r="N829" s="640"/>
    </row>
    <row r="830" spans="2:14">
      <c r="B830" s="224"/>
      <c r="C830" s="224"/>
      <c r="D830" s="269"/>
      <c r="E830" s="225"/>
      <c r="F830" s="271" t="str">
        <f>IF(OR(D830="",E830=""),"",ROUND(D830/LOOKUP(E830,SMMLV!$A$2:$A$36,SMMLV!$D$2:$D$103),3))</f>
        <v/>
      </c>
      <c r="K830" s="639"/>
      <c r="L830" s="266">
        <v>5</v>
      </c>
      <c r="M830" s="640" t="str">
        <f t="shared" si="80"/>
        <v>NO APLICA</v>
      </c>
      <c r="N830" s="640"/>
    </row>
    <row r="831" spans="2:14">
      <c r="B831" s="224"/>
      <c r="C831" s="224"/>
      <c r="D831" s="269"/>
      <c r="E831" s="225"/>
      <c r="F831" s="271" t="str">
        <f>IF(OR(D831="",E831=""),"",ROUND(D831/LOOKUP(E831,SMMLV!$A$2:$A$36,SMMLV!$D$2:$D$103),3))</f>
        <v/>
      </c>
      <c r="K831" s="639"/>
      <c r="L831" s="266">
        <v>6</v>
      </c>
      <c r="M831" s="640" t="str">
        <f t="shared" si="80"/>
        <v>NO APLICA</v>
      </c>
      <c r="N831" s="640"/>
    </row>
    <row r="832" spans="2:14">
      <c r="B832" s="224"/>
      <c r="C832" s="224"/>
      <c r="D832" s="269"/>
      <c r="E832" s="225"/>
      <c r="F832" s="271" t="str">
        <f>IF(OR(D832="",E832=""),"",ROUND(D832/LOOKUP(E832,SMMLV!$A$2:$A$36,SMMLV!$D$2:$D$103),3))</f>
        <v/>
      </c>
      <c r="K832" s="639"/>
      <c r="L832" s="266">
        <v>7</v>
      </c>
      <c r="M832" s="640" t="str">
        <f t="shared" si="80"/>
        <v>NO APLICA</v>
      </c>
      <c r="N832" s="640"/>
    </row>
    <row r="833" spans="2:14">
      <c r="B833" s="224"/>
      <c r="C833" s="224"/>
      <c r="D833" s="269"/>
      <c r="E833" s="225"/>
      <c r="F833" s="271" t="str">
        <f>IF(OR(D833="",E833=""),"",ROUND(D833/LOOKUP(E833,SMMLV!$A$2:$A$36,SMMLV!$D$2:$D$103),3))</f>
        <v/>
      </c>
      <c r="K833" s="639"/>
      <c r="L833" s="266">
        <v>8</v>
      </c>
      <c r="M833" s="640" t="str">
        <f t="shared" si="80"/>
        <v>NO APLICA</v>
      </c>
      <c r="N833" s="640"/>
    </row>
    <row r="834" spans="2:14">
      <c r="B834" s="224"/>
      <c r="C834" s="224"/>
      <c r="D834" s="269"/>
      <c r="E834" s="225"/>
      <c r="F834" s="271" t="str">
        <f>IF(OR(D834="",E834=""),"",ROUND(D834/LOOKUP(E834,SMMLV!$A$2:$A$36,SMMLV!$D$2:$D$103),3))</f>
        <v/>
      </c>
      <c r="K834" s="639"/>
      <c r="L834" s="266">
        <v>9</v>
      </c>
      <c r="M834" s="640" t="str">
        <f t="shared" si="80"/>
        <v>NO APLICA</v>
      </c>
      <c r="N834" s="640"/>
    </row>
    <row r="835" spans="2:14">
      <c r="B835" s="224"/>
      <c r="C835" s="224"/>
      <c r="D835" s="269"/>
      <c r="E835" s="225"/>
      <c r="F835" s="271" t="str">
        <f>IF(OR(D835="",E835=""),"",ROUND(D835/LOOKUP(E835,SMMLV!$A$2:$A$36,SMMLV!$D$2:$D$103),3))</f>
        <v/>
      </c>
      <c r="K835" s="639"/>
      <c r="L835" s="266">
        <v>10</v>
      </c>
      <c r="M835" s="640" t="str">
        <f t="shared" si="80"/>
        <v>NO APLICA</v>
      </c>
      <c r="N835" s="640"/>
    </row>
    <row r="836" spans="2:14">
      <c r="B836" s="224"/>
      <c r="C836" s="224"/>
      <c r="D836" s="269"/>
      <c r="E836" s="225"/>
      <c r="F836" s="271" t="str">
        <f>IF(OR(D836="",E836=""),"",ROUND(D836/LOOKUP(E836,SMMLV!$A$2:$A$36,SMMLV!$D$2:$D$103),3))</f>
        <v/>
      </c>
      <c r="K836" s="639">
        <v>84</v>
      </c>
      <c r="L836" s="266">
        <v>1</v>
      </c>
      <c r="M836" s="640" t="str">
        <f t="shared" ref="M836:M845" si="81">IF(SUMIFS($F$5:$F$1200,$B$5:$B$1200,$K$836,$C$5:$C$1200,$L836)=0,"NO APLICA",ROUND(SUMIFS($F$5:$F$1200,$B$5:$B$1200,$K$836,$C$5:$C$1200,$L836),3))</f>
        <v>NO APLICA</v>
      </c>
      <c r="N836" s="640"/>
    </row>
    <row r="837" spans="2:14">
      <c r="B837" s="224"/>
      <c r="C837" s="224"/>
      <c r="D837" s="269"/>
      <c r="E837" s="225"/>
      <c r="F837" s="271" t="str">
        <f>IF(OR(D837="",E837=""),"",ROUND(D837/LOOKUP(E837,SMMLV!$A$2:$A$36,SMMLV!$D$2:$D$103),3))</f>
        <v/>
      </c>
      <c r="K837" s="639"/>
      <c r="L837" s="266">
        <v>2</v>
      </c>
      <c r="M837" s="640" t="str">
        <f t="shared" si="81"/>
        <v>NO APLICA</v>
      </c>
      <c r="N837" s="640"/>
    </row>
    <row r="838" spans="2:14">
      <c r="B838" s="224"/>
      <c r="C838" s="224"/>
      <c r="D838" s="269"/>
      <c r="E838" s="225"/>
      <c r="F838" s="271" t="str">
        <f>IF(OR(D838="",E838=""),"",ROUND(D838/LOOKUP(E838,SMMLV!$A$2:$A$36,SMMLV!$D$2:$D$103),3))</f>
        <v/>
      </c>
      <c r="K838" s="639"/>
      <c r="L838" s="266">
        <v>3</v>
      </c>
      <c r="M838" s="640" t="str">
        <f t="shared" si="81"/>
        <v>NO APLICA</v>
      </c>
      <c r="N838" s="640"/>
    </row>
    <row r="839" spans="2:14">
      <c r="B839" s="224"/>
      <c r="C839" s="224"/>
      <c r="D839" s="269"/>
      <c r="E839" s="225"/>
      <c r="F839" s="271" t="str">
        <f>IF(OR(D839="",E839=""),"",ROUND(D839/LOOKUP(E839,SMMLV!$A$2:$A$36,SMMLV!$D$2:$D$103),3))</f>
        <v/>
      </c>
      <c r="K839" s="639"/>
      <c r="L839" s="266">
        <v>4</v>
      </c>
      <c r="M839" s="640" t="str">
        <f t="shared" si="81"/>
        <v>NO APLICA</v>
      </c>
      <c r="N839" s="640"/>
    </row>
    <row r="840" spans="2:14">
      <c r="B840" s="224"/>
      <c r="C840" s="224"/>
      <c r="D840" s="269"/>
      <c r="E840" s="225"/>
      <c r="F840" s="271" t="str">
        <f>IF(OR(D840="",E840=""),"",ROUND(D840/LOOKUP(E840,SMMLV!$A$2:$A$36,SMMLV!$D$2:$D$103),3))</f>
        <v/>
      </c>
      <c r="K840" s="639"/>
      <c r="L840" s="266">
        <v>5</v>
      </c>
      <c r="M840" s="640" t="str">
        <f t="shared" si="81"/>
        <v>NO APLICA</v>
      </c>
      <c r="N840" s="640"/>
    </row>
    <row r="841" spans="2:14">
      <c r="B841" s="224"/>
      <c r="C841" s="224"/>
      <c r="D841" s="269"/>
      <c r="E841" s="225"/>
      <c r="F841" s="271" t="str">
        <f>IF(OR(D841="",E841=""),"",ROUND(D841/LOOKUP(E841,SMMLV!$A$2:$A$36,SMMLV!$D$2:$D$103),3))</f>
        <v/>
      </c>
      <c r="K841" s="639"/>
      <c r="L841" s="266">
        <v>6</v>
      </c>
      <c r="M841" s="640" t="str">
        <f t="shared" si="81"/>
        <v>NO APLICA</v>
      </c>
      <c r="N841" s="640"/>
    </row>
    <row r="842" spans="2:14">
      <c r="B842" s="224"/>
      <c r="C842" s="224"/>
      <c r="D842" s="269"/>
      <c r="E842" s="225"/>
      <c r="F842" s="271" t="str">
        <f>IF(OR(D842="",E842=""),"",ROUND(D842/LOOKUP(E842,SMMLV!$A$2:$A$36,SMMLV!$D$2:$D$103),3))</f>
        <v/>
      </c>
      <c r="K842" s="639"/>
      <c r="L842" s="266">
        <v>7</v>
      </c>
      <c r="M842" s="640" t="str">
        <f t="shared" si="81"/>
        <v>NO APLICA</v>
      </c>
      <c r="N842" s="640"/>
    </row>
    <row r="843" spans="2:14">
      <c r="B843" s="224"/>
      <c r="C843" s="224"/>
      <c r="D843" s="269"/>
      <c r="E843" s="225"/>
      <c r="F843" s="271" t="str">
        <f>IF(OR(D843="",E843=""),"",ROUND(D843/LOOKUP(E843,SMMLV!$A$2:$A$36,SMMLV!$D$2:$D$103),3))</f>
        <v/>
      </c>
      <c r="K843" s="639"/>
      <c r="L843" s="266">
        <v>8</v>
      </c>
      <c r="M843" s="640" t="str">
        <f t="shared" si="81"/>
        <v>NO APLICA</v>
      </c>
      <c r="N843" s="640"/>
    </row>
    <row r="844" spans="2:14">
      <c r="B844" s="224"/>
      <c r="C844" s="224"/>
      <c r="D844" s="269"/>
      <c r="E844" s="225"/>
      <c r="F844" s="271" t="str">
        <f>IF(OR(D844="",E844=""),"",ROUND(D844/LOOKUP(E844,SMMLV!$A$2:$A$36,SMMLV!$D$2:$D$103),3))</f>
        <v/>
      </c>
      <c r="K844" s="639"/>
      <c r="L844" s="266">
        <v>9</v>
      </c>
      <c r="M844" s="640" t="str">
        <f t="shared" si="81"/>
        <v>NO APLICA</v>
      </c>
      <c r="N844" s="640"/>
    </row>
    <row r="845" spans="2:14">
      <c r="B845" s="224"/>
      <c r="C845" s="224"/>
      <c r="D845" s="269"/>
      <c r="E845" s="225"/>
      <c r="F845" s="271" t="str">
        <f>IF(OR(D845="",E845=""),"",ROUND(D845/LOOKUP(E845,SMMLV!$A$2:$A$36,SMMLV!$D$2:$D$103),3))</f>
        <v/>
      </c>
      <c r="K845" s="639"/>
      <c r="L845" s="266">
        <v>10</v>
      </c>
      <c r="M845" s="640" t="str">
        <f t="shared" si="81"/>
        <v>NO APLICA</v>
      </c>
      <c r="N845" s="640"/>
    </row>
    <row r="846" spans="2:14">
      <c r="B846" s="224"/>
      <c r="C846" s="224"/>
      <c r="D846" s="269"/>
      <c r="E846" s="225"/>
      <c r="F846" s="271" t="str">
        <f>IF(OR(D846="",E846=""),"",ROUND(D846/LOOKUP(E846,SMMLV!$A$2:$A$36,SMMLV!$D$2:$D$103),3))</f>
        <v/>
      </c>
      <c r="K846" s="639">
        <v>85</v>
      </c>
      <c r="L846" s="266">
        <v>1</v>
      </c>
      <c r="M846" s="640" t="str">
        <f t="shared" ref="M846:M855" si="82">IF(SUMIFS($F$5:$F$1200,$B$5:$B$1200,$K$846,$C$5:$C$1200,$L846)=0,"NO APLICA",ROUND(SUMIFS($F$5:$F$1200,$B$5:$B$1200,$K$846,$C$5:$C$1200,$L846),3))</f>
        <v>NO APLICA</v>
      </c>
      <c r="N846" s="640"/>
    </row>
    <row r="847" spans="2:14">
      <c r="B847" s="224"/>
      <c r="C847" s="224"/>
      <c r="D847" s="269"/>
      <c r="E847" s="225"/>
      <c r="F847" s="271" t="str">
        <f>IF(OR(D847="",E847=""),"",ROUND(D847/LOOKUP(E847,SMMLV!$A$2:$A$36,SMMLV!$D$2:$D$103),3))</f>
        <v/>
      </c>
      <c r="K847" s="639"/>
      <c r="L847" s="266">
        <v>2</v>
      </c>
      <c r="M847" s="640" t="str">
        <f t="shared" si="82"/>
        <v>NO APLICA</v>
      </c>
      <c r="N847" s="640"/>
    </row>
    <row r="848" spans="2:14">
      <c r="B848" s="224"/>
      <c r="C848" s="224"/>
      <c r="D848" s="269"/>
      <c r="E848" s="225"/>
      <c r="F848" s="271" t="str">
        <f>IF(OR(D848="",E848=""),"",ROUND(D848/LOOKUP(E848,SMMLV!$A$2:$A$36,SMMLV!$D$2:$D$103),3))</f>
        <v/>
      </c>
      <c r="K848" s="639"/>
      <c r="L848" s="266">
        <v>3</v>
      </c>
      <c r="M848" s="640" t="str">
        <f t="shared" si="82"/>
        <v>NO APLICA</v>
      </c>
      <c r="N848" s="640"/>
    </row>
    <row r="849" spans="2:14">
      <c r="B849" s="224"/>
      <c r="C849" s="224"/>
      <c r="D849" s="269"/>
      <c r="E849" s="225"/>
      <c r="F849" s="271" t="str">
        <f>IF(OR(D849="",E849=""),"",ROUND(D849/LOOKUP(E849,SMMLV!$A$2:$A$36,SMMLV!$D$2:$D$103),3))</f>
        <v/>
      </c>
      <c r="K849" s="639"/>
      <c r="L849" s="266">
        <v>4</v>
      </c>
      <c r="M849" s="640" t="str">
        <f t="shared" si="82"/>
        <v>NO APLICA</v>
      </c>
      <c r="N849" s="640"/>
    </row>
    <row r="850" spans="2:14">
      <c r="B850" s="224"/>
      <c r="C850" s="224"/>
      <c r="D850" s="269"/>
      <c r="E850" s="225"/>
      <c r="F850" s="271" t="str">
        <f>IF(OR(D850="",E850=""),"",ROUND(D850/LOOKUP(E850,SMMLV!$A$2:$A$36,SMMLV!$D$2:$D$103),3))</f>
        <v/>
      </c>
      <c r="K850" s="639"/>
      <c r="L850" s="266">
        <v>5</v>
      </c>
      <c r="M850" s="640" t="str">
        <f t="shared" si="82"/>
        <v>NO APLICA</v>
      </c>
      <c r="N850" s="640"/>
    </row>
    <row r="851" spans="2:14">
      <c r="B851" s="224"/>
      <c r="C851" s="224"/>
      <c r="D851" s="269"/>
      <c r="E851" s="225"/>
      <c r="F851" s="271" t="str">
        <f>IF(OR(D851="",E851=""),"",ROUND(D851/LOOKUP(E851,SMMLV!$A$2:$A$36,SMMLV!$D$2:$D$103),3))</f>
        <v/>
      </c>
      <c r="K851" s="639"/>
      <c r="L851" s="266">
        <v>6</v>
      </c>
      <c r="M851" s="640" t="str">
        <f t="shared" si="82"/>
        <v>NO APLICA</v>
      </c>
      <c r="N851" s="640"/>
    </row>
    <row r="852" spans="2:14">
      <c r="B852" s="224"/>
      <c r="C852" s="224"/>
      <c r="D852" s="269"/>
      <c r="E852" s="225"/>
      <c r="F852" s="271" t="str">
        <f>IF(OR(D852="",E852=""),"",ROUND(D852/LOOKUP(E852,SMMLV!$A$2:$A$36,SMMLV!$D$2:$D$103),3))</f>
        <v/>
      </c>
      <c r="K852" s="639"/>
      <c r="L852" s="266">
        <v>7</v>
      </c>
      <c r="M852" s="640" t="str">
        <f t="shared" si="82"/>
        <v>NO APLICA</v>
      </c>
      <c r="N852" s="640"/>
    </row>
    <row r="853" spans="2:14">
      <c r="B853" s="224"/>
      <c r="C853" s="224"/>
      <c r="D853" s="269"/>
      <c r="E853" s="225"/>
      <c r="F853" s="271" t="str">
        <f>IF(OR(D853="",E853=""),"",ROUND(D853/LOOKUP(E853,SMMLV!$A$2:$A$36,SMMLV!$D$2:$D$103),3))</f>
        <v/>
      </c>
      <c r="K853" s="639"/>
      <c r="L853" s="266">
        <v>8</v>
      </c>
      <c r="M853" s="640" t="str">
        <f t="shared" si="82"/>
        <v>NO APLICA</v>
      </c>
      <c r="N853" s="640"/>
    </row>
    <row r="854" spans="2:14">
      <c r="B854" s="224"/>
      <c r="C854" s="224"/>
      <c r="D854" s="269"/>
      <c r="E854" s="225"/>
      <c r="F854" s="271" t="str">
        <f>IF(OR(D854="",E854=""),"",ROUND(D854/LOOKUP(E854,SMMLV!$A$2:$A$36,SMMLV!$D$2:$D$103),3))</f>
        <v/>
      </c>
      <c r="K854" s="639"/>
      <c r="L854" s="266">
        <v>9</v>
      </c>
      <c r="M854" s="640" t="str">
        <f t="shared" si="82"/>
        <v>NO APLICA</v>
      </c>
      <c r="N854" s="640"/>
    </row>
    <row r="855" spans="2:14">
      <c r="B855" s="224"/>
      <c r="C855" s="224"/>
      <c r="D855" s="269"/>
      <c r="E855" s="225"/>
      <c r="F855" s="271" t="str">
        <f>IF(OR(D855="",E855=""),"",ROUND(D855/LOOKUP(E855,SMMLV!$A$2:$A$36,SMMLV!$D$2:$D$103),3))</f>
        <v/>
      </c>
      <c r="K855" s="639"/>
      <c r="L855" s="266">
        <v>10</v>
      </c>
      <c r="M855" s="640" t="str">
        <f t="shared" si="82"/>
        <v>NO APLICA</v>
      </c>
      <c r="N855" s="640"/>
    </row>
    <row r="856" spans="2:14">
      <c r="B856" s="224"/>
      <c r="C856" s="224"/>
      <c r="D856" s="269"/>
      <c r="E856" s="225"/>
      <c r="F856" s="271" t="str">
        <f>IF(OR(D856="",E856=""),"",ROUND(D856/LOOKUP(E856,SMMLV!$A$2:$A$36,SMMLV!$D$2:$D$103),3))</f>
        <v/>
      </c>
      <c r="K856" s="639">
        <v>86</v>
      </c>
      <c r="L856" s="266">
        <v>1</v>
      </c>
      <c r="M856" s="640" t="str">
        <f t="shared" ref="M856:M865" si="83">IF(SUMIFS($F$5:$F$1200,$B$5:$B$1200,$K$856,$C$5:$C$1200,$L856)=0,"NO APLICA",ROUND(SUMIFS($F$5:$F$1200,$B$5:$B$1200,$K$856,$C$5:$C$1200,$L856),3))</f>
        <v>NO APLICA</v>
      </c>
      <c r="N856" s="640"/>
    </row>
    <row r="857" spans="2:14">
      <c r="B857" s="224"/>
      <c r="C857" s="224"/>
      <c r="D857" s="269"/>
      <c r="E857" s="225"/>
      <c r="F857" s="271" t="str">
        <f>IF(OR(D857="",E857=""),"",ROUND(D857/LOOKUP(E857,SMMLV!$A$2:$A$36,SMMLV!$D$2:$D$103),3))</f>
        <v/>
      </c>
      <c r="K857" s="639"/>
      <c r="L857" s="266">
        <v>2</v>
      </c>
      <c r="M857" s="640" t="str">
        <f t="shared" si="83"/>
        <v>NO APLICA</v>
      </c>
      <c r="N857" s="640"/>
    </row>
    <row r="858" spans="2:14">
      <c r="B858" s="224"/>
      <c r="C858" s="224"/>
      <c r="D858" s="269"/>
      <c r="E858" s="225"/>
      <c r="F858" s="271" t="str">
        <f>IF(OR(D858="",E858=""),"",ROUND(D858/LOOKUP(E858,SMMLV!$A$2:$A$36,SMMLV!$D$2:$D$103),3))</f>
        <v/>
      </c>
      <c r="K858" s="639"/>
      <c r="L858" s="266">
        <v>3</v>
      </c>
      <c r="M858" s="640" t="str">
        <f t="shared" si="83"/>
        <v>NO APLICA</v>
      </c>
      <c r="N858" s="640"/>
    </row>
    <row r="859" spans="2:14">
      <c r="B859" s="224"/>
      <c r="C859" s="224"/>
      <c r="D859" s="269"/>
      <c r="E859" s="225"/>
      <c r="F859" s="271" t="str">
        <f>IF(OR(D859="",E859=""),"",ROUND(D859/LOOKUP(E859,SMMLV!$A$2:$A$36,SMMLV!$D$2:$D$103),3))</f>
        <v/>
      </c>
      <c r="K859" s="639"/>
      <c r="L859" s="266">
        <v>4</v>
      </c>
      <c r="M859" s="640" t="str">
        <f t="shared" si="83"/>
        <v>NO APLICA</v>
      </c>
      <c r="N859" s="640"/>
    </row>
    <row r="860" spans="2:14">
      <c r="B860" s="224"/>
      <c r="C860" s="224"/>
      <c r="D860" s="269"/>
      <c r="E860" s="225"/>
      <c r="F860" s="271" t="str">
        <f>IF(OR(D860="",E860=""),"",ROUND(D860/LOOKUP(E860,SMMLV!$A$2:$A$36,SMMLV!$D$2:$D$103),3))</f>
        <v/>
      </c>
      <c r="K860" s="639"/>
      <c r="L860" s="266">
        <v>5</v>
      </c>
      <c r="M860" s="640" t="str">
        <f t="shared" si="83"/>
        <v>NO APLICA</v>
      </c>
      <c r="N860" s="640"/>
    </row>
    <row r="861" spans="2:14">
      <c r="B861" s="224"/>
      <c r="C861" s="224"/>
      <c r="D861" s="269"/>
      <c r="E861" s="225"/>
      <c r="F861" s="271" t="str">
        <f>IF(OR(D861="",E861=""),"",ROUND(D861/LOOKUP(E861,SMMLV!$A$2:$A$36,SMMLV!$D$2:$D$103),3))</f>
        <v/>
      </c>
      <c r="K861" s="639"/>
      <c r="L861" s="266">
        <v>6</v>
      </c>
      <c r="M861" s="640" t="str">
        <f t="shared" si="83"/>
        <v>NO APLICA</v>
      </c>
      <c r="N861" s="640"/>
    </row>
    <row r="862" spans="2:14">
      <c r="B862" s="224"/>
      <c r="C862" s="224"/>
      <c r="D862" s="269"/>
      <c r="E862" s="225"/>
      <c r="F862" s="271" t="str">
        <f>IF(OR(D862="",E862=""),"",ROUND(D862/LOOKUP(E862,SMMLV!$A$2:$A$36,SMMLV!$D$2:$D$103),3))</f>
        <v/>
      </c>
      <c r="K862" s="639"/>
      <c r="L862" s="266">
        <v>7</v>
      </c>
      <c r="M862" s="640" t="str">
        <f t="shared" si="83"/>
        <v>NO APLICA</v>
      </c>
      <c r="N862" s="640"/>
    </row>
    <row r="863" spans="2:14">
      <c r="B863" s="224"/>
      <c r="C863" s="224"/>
      <c r="D863" s="269"/>
      <c r="E863" s="225"/>
      <c r="F863" s="271" t="str">
        <f>IF(OR(D863="",E863=""),"",ROUND(D863/LOOKUP(E863,SMMLV!$A$2:$A$36,SMMLV!$D$2:$D$103),3))</f>
        <v/>
      </c>
      <c r="K863" s="639"/>
      <c r="L863" s="266">
        <v>8</v>
      </c>
      <c r="M863" s="640" t="str">
        <f t="shared" si="83"/>
        <v>NO APLICA</v>
      </c>
      <c r="N863" s="640"/>
    </row>
    <row r="864" spans="2:14">
      <c r="B864" s="224"/>
      <c r="C864" s="224"/>
      <c r="D864" s="269"/>
      <c r="E864" s="225"/>
      <c r="F864" s="271" t="str">
        <f>IF(OR(D864="",E864=""),"",ROUND(D864/LOOKUP(E864,SMMLV!$A$2:$A$36,SMMLV!$D$2:$D$103),3))</f>
        <v/>
      </c>
      <c r="K864" s="639"/>
      <c r="L864" s="266">
        <v>9</v>
      </c>
      <c r="M864" s="640" t="str">
        <f t="shared" si="83"/>
        <v>NO APLICA</v>
      </c>
      <c r="N864" s="640"/>
    </row>
    <row r="865" spans="2:14">
      <c r="B865" s="224"/>
      <c r="C865" s="224"/>
      <c r="D865" s="269"/>
      <c r="E865" s="225"/>
      <c r="F865" s="271" t="str">
        <f>IF(OR(D865="",E865=""),"",ROUND(D865/LOOKUP(E865,SMMLV!$A$2:$A$36,SMMLV!$D$2:$D$103),3))</f>
        <v/>
      </c>
      <c r="K865" s="639"/>
      <c r="L865" s="266">
        <v>10</v>
      </c>
      <c r="M865" s="640" t="str">
        <f t="shared" si="83"/>
        <v>NO APLICA</v>
      </c>
      <c r="N865" s="640"/>
    </row>
    <row r="866" spans="2:14">
      <c r="B866" s="224"/>
      <c r="C866" s="224"/>
      <c r="D866" s="269"/>
      <c r="E866" s="225"/>
      <c r="F866" s="271" t="str">
        <f>IF(OR(D866="",E866=""),"",ROUND(D866/LOOKUP(E866,SMMLV!$A$2:$A$36,SMMLV!$D$2:$D$103),3))</f>
        <v/>
      </c>
      <c r="K866" s="639">
        <v>87</v>
      </c>
      <c r="L866" s="266">
        <v>1</v>
      </c>
      <c r="M866" s="640" t="str">
        <f t="shared" ref="M866:M875" si="84">IF(SUMIFS($F$5:$F$1200,$B$5:$B$1200,$K$866,$C$5:$C$1200,$L866)=0,"NO APLICA",ROUND(SUMIFS($F$5:$F$1200,$B$5:$B$1200,$K$866,$C$5:$C$1200,$L866),3))</f>
        <v>NO APLICA</v>
      </c>
      <c r="N866" s="640"/>
    </row>
    <row r="867" spans="2:14">
      <c r="B867" s="224"/>
      <c r="C867" s="224"/>
      <c r="D867" s="269"/>
      <c r="E867" s="225"/>
      <c r="F867" s="271" t="str">
        <f>IF(OR(D867="",E867=""),"",ROUND(D867/LOOKUP(E867,SMMLV!$A$2:$A$36,SMMLV!$D$2:$D$103),3))</f>
        <v/>
      </c>
      <c r="K867" s="639"/>
      <c r="L867" s="266">
        <v>2</v>
      </c>
      <c r="M867" s="640" t="str">
        <f t="shared" si="84"/>
        <v>NO APLICA</v>
      </c>
      <c r="N867" s="640"/>
    </row>
    <row r="868" spans="2:14">
      <c r="B868" s="224"/>
      <c r="C868" s="224"/>
      <c r="D868" s="269"/>
      <c r="E868" s="225"/>
      <c r="F868" s="271" t="str">
        <f>IF(OR(D868="",E868=""),"",ROUND(D868/LOOKUP(E868,SMMLV!$A$2:$A$36,SMMLV!$D$2:$D$103),3))</f>
        <v/>
      </c>
      <c r="K868" s="639"/>
      <c r="L868" s="266">
        <v>3</v>
      </c>
      <c r="M868" s="640" t="str">
        <f t="shared" si="84"/>
        <v>NO APLICA</v>
      </c>
      <c r="N868" s="640"/>
    </row>
    <row r="869" spans="2:14">
      <c r="B869" s="224"/>
      <c r="C869" s="224"/>
      <c r="D869" s="269"/>
      <c r="E869" s="225"/>
      <c r="F869" s="271" t="str">
        <f>IF(OR(D869="",E869=""),"",ROUND(D869/LOOKUP(E869,SMMLV!$A$2:$A$36,SMMLV!$D$2:$D$103),3))</f>
        <v/>
      </c>
      <c r="K869" s="639"/>
      <c r="L869" s="266">
        <v>4</v>
      </c>
      <c r="M869" s="640" t="str">
        <f t="shared" si="84"/>
        <v>NO APLICA</v>
      </c>
      <c r="N869" s="640"/>
    </row>
    <row r="870" spans="2:14">
      <c r="B870" s="224"/>
      <c r="C870" s="224"/>
      <c r="D870" s="269"/>
      <c r="E870" s="225"/>
      <c r="F870" s="271" t="str">
        <f>IF(OR(D870="",E870=""),"",ROUND(D870/LOOKUP(E870,SMMLV!$A$2:$A$36,SMMLV!$D$2:$D$103),3))</f>
        <v/>
      </c>
      <c r="K870" s="639"/>
      <c r="L870" s="266">
        <v>5</v>
      </c>
      <c r="M870" s="640" t="str">
        <f t="shared" si="84"/>
        <v>NO APLICA</v>
      </c>
      <c r="N870" s="640"/>
    </row>
    <row r="871" spans="2:14">
      <c r="B871" s="224"/>
      <c r="C871" s="224"/>
      <c r="D871" s="269"/>
      <c r="E871" s="225"/>
      <c r="F871" s="271" t="str">
        <f>IF(OR(D871="",E871=""),"",ROUND(D871/LOOKUP(E871,SMMLV!$A$2:$A$36,SMMLV!$D$2:$D$103),3))</f>
        <v/>
      </c>
      <c r="K871" s="639"/>
      <c r="L871" s="266">
        <v>6</v>
      </c>
      <c r="M871" s="640" t="str">
        <f t="shared" si="84"/>
        <v>NO APLICA</v>
      </c>
      <c r="N871" s="640"/>
    </row>
    <row r="872" spans="2:14">
      <c r="B872" s="224"/>
      <c r="C872" s="224"/>
      <c r="D872" s="269"/>
      <c r="E872" s="225"/>
      <c r="F872" s="271" t="str">
        <f>IF(OR(D872="",E872=""),"",ROUND(D872/LOOKUP(E872,SMMLV!$A$2:$A$36,SMMLV!$D$2:$D$103),3))</f>
        <v/>
      </c>
      <c r="K872" s="639"/>
      <c r="L872" s="266">
        <v>7</v>
      </c>
      <c r="M872" s="640" t="str">
        <f t="shared" si="84"/>
        <v>NO APLICA</v>
      </c>
      <c r="N872" s="640"/>
    </row>
    <row r="873" spans="2:14">
      <c r="B873" s="224"/>
      <c r="C873" s="224"/>
      <c r="D873" s="269"/>
      <c r="E873" s="225"/>
      <c r="F873" s="271" t="str">
        <f>IF(OR(D873="",E873=""),"",ROUND(D873/LOOKUP(E873,SMMLV!$A$2:$A$36,SMMLV!$D$2:$D$103),3))</f>
        <v/>
      </c>
      <c r="K873" s="639"/>
      <c r="L873" s="266">
        <v>8</v>
      </c>
      <c r="M873" s="640" t="str">
        <f t="shared" si="84"/>
        <v>NO APLICA</v>
      </c>
      <c r="N873" s="640"/>
    </row>
    <row r="874" spans="2:14">
      <c r="B874" s="224"/>
      <c r="C874" s="224"/>
      <c r="D874" s="269"/>
      <c r="E874" s="225"/>
      <c r="F874" s="271" t="str">
        <f>IF(OR(D874="",E874=""),"",ROUND(D874/LOOKUP(E874,SMMLV!$A$2:$A$36,SMMLV!$D$2:$D$103),3))</f>
        <v/>
      </c>
      <c r="K874" s="639"/>
      <c r="L874" s="266">
        <v>9</v>
      </c>
      <c r="M874" s="640" t="str">
        <f t="shared" si="84"/>
        <v>NO APLICA</v>
      </c>
      <c r="N874" s="640"/>
    </row>
    <row r="875" spans="2:14">
      <c r="B875" s="224"/>
      <c r="C875" s="224"/>
      <c r="D875" s="269"/>
      <c r="E875" s="225"/>
      <c r="F875" s="271" t="str">
        <f>IF(OR(D875="",E875=""),"",ROUND(D875/LOOKUP(E875,SMMLV!$A$2:$A$36,SMMLV!$D$2:$D$103),3))</f>
        <v/>
      </c>
      <c r="K875" s="639"/>
      <c r="L875" s="266">
        <v>10</v>
      </c>
      <c r="M875" s="640" t="str">
        <f t="shared" si="84"/>
        <v>NO APLICA</v>
      </c>
      <c r="N875" s="640"/>
    </row>
    <row r="876" spans="2:14">
      <c r="B876" s="224"/>
      <c r="C876" s="224"/>
      <c r="D876" s="269"/>
      <c r="E876" s="225"/>
      <c r="F876" s="271" t="str">
        <f>IF(OR(D876="",E876=""),"",ROUND(D876/LOOKUP(E876,SMMLV!$A$2:$A$36,SMMLV!$D$2:$D$103),3))</f>
        <v/>
      </c>
      <c r="K876" s="639">
        <v>88</v>
      </c>
      <c r="L876" s="266">
        <v>1</v>
      </c>
      <c r="M876" s="640" t="str">
        <f t="shared" ref="M876:M885" si="85">IF(SUMIFS($F$5:$F$1200,$B$5:$B$1200,$K$876,$C$5:$C$1200,$L876)=0,"NO APLICA",ROUND(SUMIFS($F$5:$F$1200,$B$5:$B$1200,$K$876,$C$5:$C$1200,$L876),3))</f>
        <v>NO APLICA</v>
      </c>
      <c r="N876" s="640"/>
    </row>
    <row r="877" spans="2:14">
      <c r="B877" s="224"/>
      <c r="C877" s="224"/>
      <c r="D877" s="269"/>
      <c r="E877" s="225"/>
      <c r="F877" s="271" t="str">
        <f>IF(OR(D877="",E877=""),"",ROUND(D877/LOOKUP(E877,SMMLV!$A$2:$A$36,SMMLV!$D$2:$D$103),3))</f>
        <v/>
      </c>
      <c r="K877" s="639"/>
      <c r="L877" s="266">
        <v>2</v>
      </c>
      <c r="M877" s="640" t="str">
        <f t="shared" si="85"/>
        <v>NO APLICA</v>
      </c>
      <c r="N877" s="640"/>
    </row>
    <row r="878" spans="2:14">
      <c r="B878" s="224"/>
      <c r="C878" s="224"/>
      <c r="D878" s="269"/>
      <c r="E878" s="225"/>
      <c r="F878" s="271" t="str">
        <f>IF(OR(D878="",E878=""),"",ROUND(D878/LOOKUP(E878,SMMLV!$A$2:$A$36,SMMLV!$D$2:$D$103),3))</f>
        <v/>
      </c>
      <c r="K878" s="639"/>
      <c r="L878" s="266">
        <v>3</v>
      </c>
      <c r="M878" s="640" t="str">
        <f t="shared" si="85"/>
        <v>NO APLICA</v>
      </c>
      <c r="N878" s="640"/>
    </row>
    <row r="879" spans="2:14">
      <c r="B879" s="224"/>
      <c r="C879" s="224"/>
      <c r="D879" s="269"/>
      <c r="E879" s="225"/>
      <c r="F879" s="271" t="str">
        <f>IF(OR(D879="",E879=""),"",ROUND(D879/LOOKUP(E879,SMMLV!$A$2:$A$36,SMMLV!$D$2:$D$103),3))</f>
        <v/>
      </c>
      <c r="K879" s="639"/>
      <c r="L879" s="266">
        <v>4</v>
      </c>
      <c r="M879" s="640" t="str">
        <f t="shared" si="85"/>
        <v>NO APLICA</v>
      </c>
      <c r="N879" s="640"/>
    </row>
    <row r="880" spans="2:14">
      <c r="B880" s="224"/>
      <c r="C880" s="224"/>
      <c r="D880" s="269"/>
      <c r="E880" s="225"/>
      <c r="F880" s="271" t="str">
        <f>IF(OR(D880="",E880=""),"",ROUND(D880/LOOKUP(E880,SMMLV!$A$2:$A$36,SMMLV!$D$2:$D$103),3))</f>
        <v/>
      </c>
      <c r="K880" s="639"/>
      <c r="L880" s="266">
        <v>5</v>
      </c>
      <c r="M880" s="640" t="str">
        <f t="shared" si="85"/>
        <v>NO APLICA</v>
      </c>
      <c r="N880" s="640"/>
    </row>
    <row r="881" spans="2:14">
      <c r="B881" s="224"/>
      <c r="C881" s="224"/>
      <c r="D881" s="269"/>
      <c r="E881" s="225"/>
      <c r="F881" s="271" t="str">
        <f>IF(OR(D881="",E881=""),"",ROUND(D881/LOOKUP(E881,SMMLV!$A$2:$A$36,SMMLV!$D$2:$D$103),3))</f>
        <v/>
      </c>
      <c r="K881" s="639"/>
      <c r="L881" s="266">
        <v>6</v>
      </c>
      <c r="M881" s="640" t="str">
        <f t="shared" si="85"/>
        <v>NO APLICA</v>
      </c>
      <c r="N881" s="640"/>
    </row>
    <row r="882" spans="2:14">
      <c r="B882" s="224"/>
      <c r="C882" s="224"/>
      <c r="D882" s="269"/>
      <c r="E882" s="225"/>
      <c r="F882" s="271" t="str">
        <f>IF(OR(D882="",E882=""),"",ROUND(D882/LOOKUP(E882,SMMLV!$A$2:$A$36,SMMLV!$D$2:$D$103),3))</f>
        <v/>
      </c>
      <c r="K882" s="639"/>
      <c r="L882" s="266">
        <v>7</v>
      </c>
      <c r="M882" s="640" t="str">
        <f t="shared" si="85"/>
        <v>NO APLICA</v>
      </c>
      <c r="N882" s="640"/>
    </row>
    <row r="883" spans="2:14">
      <c r="B883" s="224"/>
      <c r="C883" s="224"/>
      <c r="D883" s="269"/>
      <c r="E883" s="225"/>
      <c r="F883" s="271" t="str">
        <f>IF(OR(D883="",E883=""),"",ROUND(D883/LOOKUP(E883,SMMLV!$A$2:$A$36,SMMLV!$D$2:$D$103),3))</f>
        <v/>
      </c>
      <c r="K883" s="639"/>
      <c r="L883" s="266">
        <v>8</v>
      </c>
      <c r="M883" s="640" t="str">
        <f t="shared" si="85"/>
        <v>NO APLICA</v>
      </c>
      <c r="N883" s="640"/>
    </row>
    <row r="884" spans="2:14">
      <c r="B884" s="224"/>
      <c r="C884" s="224"/>
      <c r="D884" s="269"/>
      <c r="E884" s="225"/>
      <c r="F884" s="271" t="str">
        <f>IF(OR(D884="",E884=""),"",ROUND(D884/LOOKUP(E884,SMMLV!$A$2:$A$36,SMMLV!$D$2:$D$103),3))</f>
        <v/>
      </c>
      <c r="K884" s="639"/>
      <c r="L884" s="266">
        <v>9</v>
      </c>
      <c r="M884" s="640" t="str">
        <f t="shared" si="85"/>
        <v>NO APLICA</v>
      </c>
      <c r="N884" s="640"/>
    </row>
    <row r="885" spans="2:14">
      <c r="B885" s="224"/>
      <c r="C885" s="224"/>
      <c r="D885" s="269"/>
      <c r="E885" s="225"/>
      <c r="F885" s="271" t="str">
        <f>IF(OR(D885="",E885=""),"",ROUND(D885/LOOKUP(E885,SMMLV!$A$2:$A$36,SMMLV!$D$2:$D$103),3))</f>
        <v/>
      </c>
      <c r="K885" s="639"/>
      <c r="L885" s="266">
        <v>10</v>
      </c>
      <c r="M885" s="640" t="str">
        <f t="shared" si="85"/>
        <v>NO APLICA</v>
      </c>
      <c r="N885" s="640"/>
    </row>
    <row r="886" spans="2:14">
      <c r="B886" s="224"/>
      <c r="C886" s="224"/>
      <c r="D886" s="269"/>
      <c r="E886" s="225"/>
      <c r="F886" s="271" t="str">
        <f>IF(OR(D886="",E886=""),"",ROUND(D886/LOOKUP(E886,SMMLV!$A$2:$A$36,SMMLV!$D$2:$D$103),3))</f>
        <v/>
      </c>
      <c r="K886" s="639">
        <v>89</v>
      </c>
      <c r="L886" s="266">
        <v>1</v>
      </c>
      <c r="M886" s="640" t="str">
        <f t="shared" ref="M886:M895" si="86">IF(SUMIFS($F$5:$F$1200,$B$5:$B$1200,$K$886,$C$5:$C$1200,$L886)=0,"NO APLICA",ROUND(SUMIFS($F$5:$F$1200,$B$5:$B$1200,$K$886,$C$5:$C$1200,$L886),3))</f>
        <v>NO APLICA</v>
      </c>
      <c r="N886" s="640"/>
    </row>
    <row r="887" spans="2:14">
      <c r="B887" s="224"/>
      <c r="C887" s="224"/>
      <c r="D887" s="269"/>
      <c r="E887" s="225"/>
      <c r="F887" s="271" t="str">
        <f>IF(OR(D887="",E887=""),"",ROUND(D887/LOOKUP(E887,SMMLV!$A$2:$A$36,SMMLV!$D$2:$D$103),3))</f>
        <v/>
      </c>
      <c r="K887" s="639"/>
      <c r="L887" s="266">
        <v>2</v>
      </c>
      <c r="M887" s="640" t="str">
        <f t="shared" si="86"/>
        <v>NO APLICA</v>
      </c>
      <c r="N887" s="640"/>
    </row>
    <row r="888" spans="2:14">
      <c r="B888" s="224"/>
      <c r="C888" s="224"/>
      <c r="D888" s="269"/>
      <c r="E888" s="225"/>
      <c r="F888" s="271" t="str">
        <f>IF(OR(D888="",E888=""),"",ROUND(D888/LOOKUP(E888,SMMLV!$A$2:$A$36,SMMLV!$D$2:$D$103),3))</f>
        <v/>
      </c>
      <c r="K888" s="639"/>
      <c r="L888" s="266">
        <v>3</v>
      </c>
      <c r="M888" s="640" t="str">
        <f t="shared" si="86"/>
        <v>NO APLICA</v>
      </c>
      <c r="N888" s="640"/>
    </row>
    <row r="889" spans="2:14">
      <c r="B889" s="224"/>
      <c r="C889" s="224"/>
      <c r="D889" s="269"/>
      <c r="E889" s="225"/>
      <c r="F889" s="271" t="str">
        <f>IF(OR(D889="",E889=""),"",ROUND(D889/LOOKUP(E889,SMMLV!$A$2:$A$36,SMMLV!$D$2:$D$103),3))</f>
        <v/>
      </c>
      <c r="K889" s="639"/>
      <c r="L889" s="266">
        <v>4</v>
      </c>
      <c r="M889" s="640" t="str">
        <f t="shared" si="86"/>
        <v>NO APLICA</v>
      </c>
      <c r="N889" s="640"/>
    </row>
    <row r="890" spans="2:14">
      <c r="B890" s="224"/>
      <c r="C890" s="224"/>
      <c r="D890" s="269"/>
      <c r="E890" s="225"/>
      <c r="F890" s="271" t="str">
        <f>IF(OR(D890="",E890=""),"",ROUND(D890/LOOKUP(E890,SMMLV!$A$2:$A$36,SMMLV!$D$2:$D$103),3))</f>
        <v/>
      </c>
      <c r="K890" s="639"/>
      <c r="L890" s="266">
        <v>5</v>
      </c>
      <c r="M890" s="640" t="str">
        <f t="shared" si="86"/>
        <v>NO APLICA</v>
      </c>
      <c r="N890" s="640"/>
    </row>
    <row r="891" spans="2:14">
      <c r="B891" s="224"/>
      <c r="C891" s="224"/>
      <c r="D891" s="269"/>
      <c r="E891" s="225"/>
      <c r="F891" s="271" t="str">
        <f>IF(OR(D891="",E891=""),"",ROUND(D891/LOOKUP(E891,SMMLV!$A$2:$A$36,SMMLV!$D$2:$D$103),3))</f>
        <v/>
      </c>
      <c r="K891" s="639"/>
      <c r="L891" s="266">
        <v>6</v>
      </c>
      <c r="M891" s="640" t="str">
        <f t="shared" si="86"/>
        <v>NO APLICA</v>
      </c>
      <c r="N891" s="640"/>
    </row>
    <row r="892" spans="2:14">
      <c r="B892" s="224"/>
      <c r="C892" s="224"/>
      <c r="D892" s="269"/>
      <c r="E892" s="225"/>
      <c r="F892" s="271" t="str">
        <f>IF(OR(D892="",E892=""),"",ROUND(D892/LOOKUP(E892,SMMLV!$A$2:$A$36,SMMLV!$D$2:$D$103),3))</f>
        <v/>
      </c>
      <c r="K892" s="639"/>
      <c r="L892" s="266">
        <v>7</v>
      </c>
      <c r="M892" s="640" t="str">
        <f t="shared" si="86"/>
        <v>NO APLICA</v>
      </c>
      <c r="N892" s="640"/>
    </row>
    <row r="893" spans="2:14">
      <c r="B893" s="224"/>
      <c r="C893" s="224"/>
      <c r="D893" s="269"/>
      <c r="E893" s="225"/>
      <c r="F893" s="271" t="str">
        <f>IF(OR(D893="",E893=""),"",ROUND(D893/LOOKUP(E893,SMMLV!$A$2:$A$36,SMMLV!$D$2:$D$103),3))</f>
        <v/>
      </c>
      <c r="K893" s="639"/>
      <c r="L893" s="266">
        <v>8</v>
      </c>
      <c r="M893" s="640" t="str">
        <f t="shared" si="86"/>
        <v>NO APLICA</v>
      </c>
      <c r="N893" s="640"/>
    </row>
    <row r="894" spans="2:14">
      <c r="B894" s="224"/>
      <c r="C894" s="224"/>
      <c r="D894" s="269"/>
      <c r="E894" s="225"/>
      <c r="F894" s="271" t="str">
        <f>IF(OR(D894="",E894=""),"",ROUND(D894/LOOKUP(E894,SMMLV!$A$2:$A$36,SMMLV!$D$2:$D$103),3))</f>
        <v/>
      </c>
      <c r="K894" s="639"/>
      <c r="L894" s="266">
        <v>9</v>
      </c>
      <c r="M894" s="640" t="str">
        <f t="shared" si="86"/>
        <v>NO APLICA</v>
      </c>
      <c r="N894" s="640"/>
    </row>
    <row r="895" spans="2:14">
      <c r="B895" s="224"/>
      <c r="C895" s="224"/>
      <c r="D895" s="269"/>
      <c r="E895" s="225"/>
      <c r="F895" s="271" t="str">
        <f>IF(OR(D895="",E895=""),"",ROUND(D895/LOOKUP(E895,SMMLV!$A$2:$A$36,SMMLV!$D$2:$D$103),3))</f>
        <v/>
      </c>
      <c r="K895" s="639"/>
      <c r="L895" s="266">
        <v>10</v>
      </c>
      <c r="M895" s="640" t="str">
        <f t="shared" si="86"/>
        <v>NO APLICA</v>
      </c>
      <c r="N895" s="640"/>
    </row>
    <row r="896" spans="2:14">
      <c r="B896" s="224"/>
      <c r="C896" s="224"/>
      <c r="D896" s="269"/>
      <c r="E896" s="225"/>
      <c r="F896" s="271" t="str">
        <f>IF(OR(D896="",E896=""),"",ROUND(D896/LOOKUP(E896,SMMLV!$A$2:$A$36,SMMLV!$D$2:$D$103),3))</f>
        <v/>
      </c>
      <c r="K896" s="639">
        <v>90</v>
      </c>
      <c r="L896" s="266">
        <v>1</v>
      </c>
      <c r="M896" s="640" t="str">
        <f t="shared" ref="M896:M905" si="87">IF(SUMIFS($F$5:$F$1200,$B$5:$B$1200,$K$896,$C$5:$C$1200,$L896)=0,"NO APLICA",ROUND(SUMIFS($F$5:$F$1200,$B$5:$B$1200,$K$896,$C$5:$C$1200,$L896),3))</f>
        <v>NO APLICA</v>
      </c>
      <c r="N896" s="640"/>
    </row>
    <row r="897" spans="2:14">
      <c r="B897" s="224"/>
      <c r="C897" s="224"/>
      <c r="D897" s="269"/>
      <c r="E897" s="225"/>
      <c r="F897" s="271" t="str">
        <f>IF(OR(D897="",E897=""),"",ROUND(D897/LOOKUP(E897,SMMLV!$A$2:$A$36,SMMLV!$D$2:$D$103),3))</f>
        <v/>
      </c>
      <c r="K897" s="639"/>
      <c r="L897" s="266">
        <v>2</v>
      </c>
      <c r="M897" s="640" t="str">
        <f t="shared" si="87"/>
        <v>NO APLICA</v>
      </c>
      <c r="N897" s="640"/>
    </row>
    <row r="898" spans="2:14">
      <c r="B898" s="224"/>
      <c r="C898" s="224"/>
      <c r="D898" s="269"/>
      <c r="E898" s="225"/>
      <c r="F898" s="271" t="str">
        <f>IF(OR(D898="",E898=""),"",ROUND(D898/LOOKUP(E898,SMMLV!$A$2:$A$36,SMMLV!$D$2:$D$103),3))</f>
        <v/>
      </c>
      <c r="K898" s="639"/>
      <c r="L898" s="266">
        <v>3</v>
      </c>
      <c r="M898" s="640" t="str">
        <f t="shared" si="87"/>
        <v>NO APLICA</v>
      </c>
      <c r="N898" s="640"/>
    </row>
    <row r="899" spans="2:14">
      <c r="B899" s="224"/>
      <c r="C899" s="224"/>
      <c r="D899" s="269"/>
      <c r="E899" s="225"/>
      <c r="F899" s="271" t="str">
        <f>IF(OR(D899="",E899=""),"",ROUND(D899/LOOKUP(E899,SMMLV!$A$2:$A$36,SMMLV!$D$2:$D$103),3))</f>
        <v/>
      </c>
      <c r="K899" s="639"/>
      <c r="L899" s="266">
        <v>4</v>
      </c>
      <c r="M899" s="640" t="str">
        <f t="shared" si="87"/>
        <v>NO APLICA</v>
      </c>
      <c r="N899" s="640"/>
    </row>
    <row r="900" spans="2:14">
      <c r="B900" s="224"/>
      <c r="C900" s="224"/>
      <c r="D900" s="269"/>
      <c r="E900" s="225"/>
      <c r="F900" s="271" t="str">
        <f>IF(OR(D900="",E900=""),"",ROUND(D900/LOOKUP(E900,SMMLV!$A$2:$A$36,SMMLV!$D$2:$D$103),3))</f>
        <v/>
      </c>
      <c r="K900" s="639"/>
      <c r="L900" s="266">
        <v>5</v>
      </c>
      <c r="M900" s="640" t="str">
        <f t="shared" si="87"/>
        <v>NO APLICA</v>
      </c>
      <c r="N900" s="640"/>
    </row>
    <row r="901" spans="2:14">
      <c r="B901" s="224"/>
      <c r="C901" s="224"/>
      <c r="D901" s="269"/>
      <c r="E901" s="225"/>
      <c r="F901" s="271" t="str">
        <f>IF(OR(D901="",E901=""),"",ROUND(D901/LOOKUP(E901,SMMLV!$A$2:$A$36,SMMLV!$D$2:$D$103),3))</f>
        <v/>
      </c>
      <c r="K901" s="639"/>
      <c r="L901" s="266">
        <v>6</v>
      </c>
      <c r="M901" s="640" t="str">
        <f t="shared" si="87"/>
        <v>NO APLICA</v>
      </c>
      <c r="N901" s="640"/>
    </row>
    <row r="902" spans="2:14">
      <c r="B902" s="224"/>
      <c r="C902" s="224"/>
      <c r="D902" s="269"/>
      <c r="E902" s="225"/>
      <c r="F902" s="271" t="str">
        <f>IF(OR(D902="",E902=""),"",ROUND(D902/LOOKUP(E902,SMMLV!$A$2:$A$36,SMMLV!$D$2:$D$103),3))</f>
        <v/>
      </c>
      <c r="K902" s="639"/>
      <c r="L902" s="266">
        <v>7</v>
      </c>
      <c r="M902" s="640" t="str">
        <f t="shared" si="87"/>
        <v>NO APLICA</v>
      </c>
      <c r="N902" s="640"/>
    </row>
    <row r="903" spans="2:14">
      <c r="B903" s="224"/>
      <c r="C903" s="224"/>
      <c r="D903" s="269"/>
      <c r="E903" s="225"/>
      <c r="F903" s="271" t="str">
        <f>IF(OR(D903="",E903=""),"",ROUND(D903/LOOKUP(E903,SMMLV!$A$2:$A$36,SMMLV!$D$2:$D$103),3))</f>
        <v/>
      </c>
      <c r="K903" s="639"/>
      <c r="L903" s="266">
        <v>8</v>
      </c>
      <c r="M903" s="640" t="str">
        <f t="shared" si="87"/>
        <v>NO APLICA</v>
      </c>
      <c r="N903" s="640"/>
    </row>
    <row r="904" spans="2:14">
      <c r="B904" s="224"/>
      <c r="C904" s="224"/>
      <c r="D904" s="269"/>
      <c r="E904" s="225"/>
      <c r="F904" s="271" t="str">
        <f>IF(OR(D904="",E904=""),"",ROUND(D904/LOOKUP(E904,SMMLV!$A$2:$A$36,SMMLV!$D$2:$D$103),3))</f>
        <v/>
      </c>
      <c r="K904" s="639"/>
      <c r="L904" s="266">
        <v>9</v>
      </c>
      <c r="M904" s="640" t="str">
        <f t="shared" si="87"/>
        <v>NO APLICA</v>
      </c>
      <c r="N904" s="640"/>
    </row>
    <row r="905" spans="2:14">
      <c r="B905" s="224"/>
      <c r="C905" s="224"/>
      <c r="D905" s="269"/>
      <c r="E905" s="225"/>
      <c r="F905" s="271" t="str">
        <f>IF(OR(D905="",E905=""),"",ROUND(D905/LOOKUP(E905,SMMLV!$A$2:$A$36,SMMLV!$D$2:$D$103),3))</f>
        <v/>
      </c>
      <c r="K905" s="639"/>
      <c r="L905" s="266">
        <v>10</v>
      </c>
      <c r="M905" s="640" t="str">
        <f t="shared" si="87"/>
        <v>NO APLICA</v>
      </c>
      <c r="N905" s="640"/>
    </row>
    <row r="906" spans="2:14">
      <c r="B906" s="224"/>
      <c r="C906" s="224"/>
      <c r="D906" s="269"/>
      <c r="E906" s="225"/>
      <c r="F906" s="271" t="str">
        <f>IF(OR(D906="",E906=""),"",ROUND(D906/LOOKUP(E906,SMMLV!$A$2:$A$36,SMMLV!$D$2:$D$103),3))</f>
        <v/>
      </c>
      <c r="K906" s="639">
        <v>91</v>
      </c>
      <c r="L906" s="266">
        <v>1</v>
      </c>
      <c r="M906" s="640" t="str">
        <f t="shared" ref="M906:M915" si="88">IF(SUMIFS($F$5:$F$1200,$B$5:$B$1200,$K$906,$C$5:$C$1200,$L906)=0,"NO APLICA",ROUND(SUMIFS($F$5:$F$1200,$B$5:$B$1200,$K$906,$C$5:$C$1200,$L906),3))</f>
        <v>NO APLICA</v>
      </c>
      <c r="N906" s="640"/>
    </row>
    <row r="907" spans="2:14">
      <c r="B907" s="224"/>
      <c r="C907" s="224"/>
      <c r="D907" s="269"/>
      <c r="E907" s="225"/>
      <c r="F907" s="271" t="str">
        <f>IF(OR(D907="",E907=""),"",ROUND(D907/LOOKUP(E907,SMMLV!$A$2:$A$36,SMMLV!$D$2:$D$103),3))</f>
        <v/>
      </c>
      <c r="K907" s="639"/>
      <c r="L907" s="266">
        <v>2</v>
      </c>
      <c r="M907" s="640" t="str">
        <f t="shared" si="88"/>
        <v>NO APLICA</v>
      </c>
      <c r="N907" s="640"/>
    </row>
    <row r="908" spans="2:14">
      <c r="B908" s="224"/>
      <c r="C908" s="224"/>
      <c r="D908" s="269"/>
      <c r="E908" s="225"/>
      <c r="F908" s="271" t="str">
        <f>IF(OR(D908="",E908=""),"",ROUND(D908/LOOKUP(E908,SMMLV!$A$2:$A$36,SMMLV!$D$2:$D$103),3))</f>
        <v/>
      </c>
      <c r="K908" s="639"/>
      <c r="L908" s="266">
        <v>3</v>
      </c>
      <c r="M908" s="640" t="str">
        <f t="shared" si="88"/>
        <v>NO APLICA</v>
      </c>
      <c r="N908" s="640"/>
    </row>
    <row r="909" spans="2:14">
      <c r="B909" s="224"/>
      <c r="C909" s="224"/>
      <c r="D909" s="269"/>
      <c r="E909" s="225"/>
      <c r="F909" s="271" t="str">
        <f>IF(OR(D909="",E909=""),"",ROUND(D909/LOOKUP(E909,SMMLV!$A$2:$A$36,SMMLV!$D$2:$D$103),3))</f>
        <v/>
      </c>
      <c r="K909" s="639"/>
      <c r="L909" s="266">
        <v>4</v>
      </c>
      <c r="M909" s="640" t="str">
        <f t="shared" si="88"/>
        <v>NO APLICA</v>
      </c>
      <c r="N909" s="640"/>
    </row>
    <row r="910" spans="2:14">
      <c r="B910" s="224"/>
      <c r="C910" s="224"/>
      <c r="D910" s="269"/>
      <c r="E910" s="225"/>
      <c r="F910" s="271" t="str">
        <f>IF(OR(D910="",E910=""),"",ROUND(D910/LOOKUP(E910,SMMLV!$A$2:$A$36,SMMLV!$D$2:$D$103),3))</f>
        <v/>
      </c>
      <c r="K910" s="639"/>
      <c r="L910" s="266">
        <v>5</v>
      </c>
      <c r="M910" s="640" t="str">
        <f t="shared" si="88"/>
        <v>NO APLICA</v>
      </c>
      <c r="N910" s="640"/>
    </row>
    <row r="911" spans="2:14">
      <c r="B911" s="224"/>
      <c r="C911" s="224"/>
      <c r="D911" s="269"/>
      <c r="E911" s="225"/>
      <c r="F911" s="271" t="str">
        <f>IF(OR(D911="",E911=""),"",ROUND(D911/LOOKUP(E911,SMMLV!$A$2:$A$36,SMMLV!$D$2:$D$103),3))</f>
        <v/>
      </c>
      <c r="K911" s="639"/>
      <c r="L911" s="266">
        <v>6</v>
      </c>
      <c r="M911" s="640" t="str">
        <f t="shared" si="88"/>
        <v>NO APLICA</v>
      </c>
      <c r="N911" s="640"/>
    </row>
    <row r="912" spans="2:14">
      <c r="B912" s="224"/>
      <c r="C912" s="224"/>
      <c r="D912" s="269"/>
      <c r="E912" s="225"/>
      <c r="F912" s="271" t="str">
        <f>IF(OR(D912="",E912=""),"",ROUND(D912/LOOKUP(E912,SMMLV!$A$2:$A$36,SMMLV!$D$2:$D$103),3))</f>
        <v/>
      </c>
      <c r="K912" s="639"/>
      <c r="L912" s="266">
        <v>7</v>
      </c>
      <c r="M912" s="640" t="str">
        <f t="shared" si="88"/>
        <v>NO APLICA</v>
      </c>
      <c r="N912" s="640"/>
    </row>
    <row r="913" spans="2:14">
      <c r="B913" s="224"/>
      <c r="C913" s="224"/>
      <c r="D913" s="269"/>
      <c r="E913" s="225"/>
      <c r="F913" s="271" t="str">
        <f>IF(OR(D913="",E913=""),"",ROUND(D913/LOOKUP(E913,SMMLV!$A$2:$A$36,SMMLV!$D$2:$D$103),3))</f>
        <v/>
      </c>
      <c r="K913" s="639"/>
      <c r="L913" s="266">
        <v>8</v>
      </c>
      <c r="M913" s="640" t="str">
        <f t="shared" si="88"/>
        <v>NO APLICA</v>
      </c>
      <c r="N913" s="640"/>
    </row>
    <row r="914" spans="2:14">
      <c r="B914" s="224"/>
      <c r="C914" s="224"/>
      <c r="D914" s="269"/>
      <c r="E914" s="225"/>
      <c r="F914" s="271" t="str">
        <f>IF(OR(D914="",E914=""),"",ROUND(D914/LOOKUP(E914,SMMLV!$A$2:$A$36,SMMLV!$D$2:$D$103),3))</f>
        <v/>
      </c>
      <c r="K914" s="639"/>
      <c r="L914" s="266">
        <v>9</v>
      </c>
      <c r="M914" s="640" t="str">
        <f t="shared" si="88"/>
        <v>NO APLICA</v>
      </c>
      <c r="N914" s="640"/>
    </row>
    <row r="915" spans="2:14">
      <c r="B915" s="224"/>
      <c r="C915" s="224"/>
      <c r="D915" s="269"/>
      <c r="E915" s="225"/>
      <c r="F915" s="271" t="str">
        <f>IF(OR(D915="",E915=""),"",ROUND(D915/LOOKUP(E915,SMMLV!$A$2:$A$36,SMMLV!$D$2:$D$103),3))</f>
        <v/>
      </c>
      <c r="K915" s="639"/>
      <c r="L915" s="266">
        <v>10</v>
      </c>
      <c r="M915" s="640" t="str">
        <f t="shared" si="88"/>
        <v>NO APLICA</v>
      </c>
      <c r="N915" s="640"/>
    </row>
    <row r="916" spans="2:14">
      <c r="B916" s="224"/>
      <c r="C916" s="224"/>
      <c r="D916" s="269"/>
      <c r="E916" s="225"/>
      <c r="F916" s="271" t="str">
        <f>IF(OR(D916="",E916=""),"",ROUND(D916/LOOKUP(E916,SMMLV!$A$2:$A$36,SMMLV!$D$2:$D$103),3))</f>
        <v/>
      </c>
      <c r="K916" s="639">
        <v>92</v>
      </c>
      <c r="L916" s="266">
        <v>1</v>
      </c>
      <c r="M916" s="640" t="str">
        <f t="shared" ref="M916:M925" si="89">IF(SUMIFS($F$5:$F$1200,$B$5:$B$1200,$K$916,$C$5:$C$1200,$L916)=0,"NO APLICA",ROUND(SUMIFS($F$5:$F$1200,$B$5:$B$1200,$K$916,$C$5:$C$1200,$L916),3))</f>
        <v>NO APLICA</v>
      </c>
      <c r="N916" s="640"/>
    </row>
    <row r="917" spans="2:14">
      <c r="B917" s="224"/>
      <c r="C917" s="224"/>
      <c r="D917" s="269"/>
      <c r="E917" s="225"/>
      <c r="F917" s="271" t="str">
        <f>IF(OR(D917="",E917=""),"",ROUND(D917/LOOKUP(E917,SMMLV!$A$2:$A$36,SMMLV!$D$2:$D$103),3))</f>
        <v/>
      </c>
      <c r="K917" s="639"/>
      <c r="L917" s="266">
        <v>2</v>
      </c>
      <c r="M917" s="640" t="str">
        <f t="shared" si="89"/>
        <v>NO APLICA</v>
      </c>
      <c r="N917" s="640"/>
    </row>
    <row r="918" spans="2:14">
      <c r="B918" s="224"/>
      <c r="C918" s="224"/>
      <c r="D918" s="269"/>
      <c r="E918" s="225"/>
      <c r="F918" s="271" t="str">
        <f>IF(OR(D918="",E918=""),"",ROUND(D918/LOOKUP(E918,SMMLV!$A$2:$A$36,SMMLV!$D$2:$D$103),3))</f>
        <v/>
      </c>
      <c r="K918" s="639"/>
      <c r="L918" s="266">
        <v>3</v>
      </c>
      <c r="M918" s="640" t="str">
        <f t="shared" si="89"/>
        <v>NO APLICA</v>
      </c>
      <c r="N918" s="640"/>
    </row>
    <row r="919" spans="2:14">
      <c r="B919" s="224"/>
      <c r="C919" s="224"/>
      <c r="D919" s="269"/>
      <c r="E919" s="225"/>
      <c r="F919" s="271" t="str">
        <f>IF(OR(D919="",E919=""),"",ROUND(D919/LOOKUP(E919,SMMLV!$A$2:$A$36,SMMLV!$D$2:$D$103),3))</f>
        <v/>
      </c>
      <c r="K919" s="639"/>
      <c r="L919" s="266">
        <v>4</v>
      </c>
      <c r="M919" s="640" t="str">
        <f t="shared" si="89"/>
        <v>NO APLICA</v>
      </c>
      <c r="N919" s="640"/>
    </row>
    <row r="920" spans="2:14">
      <c r="B920" s="224"/>
      <c r="C920" s="224"/>
      <c r="D920" s="269"/>
      <c r="E920" s="225"/>
      <c r="F920" s="271" t="str">
        <f>IF(OR(D920="",E920=""),"",ROUND(D920/LOOKUP(E920,SMMLV!$A$2:$A$36,SMMLV!$D$2:$D$103),3))</f>
        <v/>
      </c>
      <c r="K920" s="639"/>
      <c r="L920" s="266">
        <v>5</v>
      </c>
      <c r="M920" s="640" t="str">
        <f t="shared" si="89"/>
        <v>NO APLICA</v>
      </c>
      <c r="N920" s="640"/>
    </row>
    <row r="921" spans="2:14">
      <c r="B921" s="224"/>
      <c r="C921" s="224"/>
      <c r="D921" s="269"/>
      <c r="E921" s="225"/>
      <c r="F921" s="271" t="str">
        <f>IF(OR(D921="",E921=""),"",ROUND(D921/LOOKUP(E921,SMMLV!$A$2:$A$36,SMMLV!$D$2:$D$103),3))</f>
        <v/>
      </c>
      <c r="K921" s="639"/>
      <c r="L921" s="266">
        <v>6</v>
      </c>
      <c r="M921" s="640" t="str">
        <f t="shared" si="89"/>
        <v>NO APLICA</v>
      </c>
      <c r="N921" s="640"/>
    </row>
    <row r="922" spans="2:14">
      <c r="B922" s="224"/>
      <c r="C922" s="224"/>
      <c r="D922" s="269"/>
      <c r="E922" s="225"/>
      <c r="F922" s="271" t="str">
        <f>IF(OR(D922="",E922=""),"",ROUND(D922/LOOKUP(E922,SMMLV!$A$2:$A$36,SMMLV!$D$2:$D$103),3))</f>
        <v/>
      </c>
      <c r="K922" s="639"/>
      <c r="L922" s="266">
        <v>7</v>
      </c>
      <c r="M922" s="640" t="str">
        <f t="shared" si="89"/>
        <v>NO APLICA</v>
      </c>
      <c r="N922" s="640"/>
    </row>
    <row r="923" spans="2:14">
      <c r="B923" s="224"/>
      <c r="C923" s="224"/>
      <c r="D923" s="269"/>
      <c r="E923" s="225"/>
      <c r="F923" s="271" t="str">
        <f>IF(OR(D923="",E923=""),"",ROUND(D923/LOOKUP(E923,SMMLV!$A$2:$A$36,SMMLV!$D$2:$D$103),3))</f>
        <v/>
      </c>
      <c r="K923" s="639"/>
      <c r="L923" s="266">
        <v>8</v>
      </c>
      <c r="M923" s="640" t="str">
        <f t="shared" si="89"/>
        <v>NO APLICA</v>
      </c>
      <c r="N923" s="640"/>
    </row>
    <row r="924" spans="2:14">
      <c r="B924" s="224"/>
      <c r="C924" s="224"/>
      <c r="D924" s="269"/>
      <c r="E924" s="225"/>
      <c r="F924" s="271" t="str">
        <f>IF(OR(D924="",E924=""),"",ROUND(D924/LOOKUP(E924,SMMLV!$A$2:$A$36,SMMLV!$D$2:$D$103),3))</f>
        <v/>
      </c>
      <c r="K924" s="639"/>
      <c r="L924" s="266">
        <v>9</v>
      </c>
      <c r="M924" s="640" t="str">
        <f t="shared" si="89"/>
        <v>NO APLICA</v>
      </c>
      <c r="N924" s="640"/>
    </row>
    <row r="925" spans="2:14">
      <c r="B925" s="224"/>
      <c r="C925" s="224"/>
      <c r="D925" s="269"/>
      <c r="E925" s="225"/>
      <c r="F925" s="271" t="str">
        <f>IF(OR(D925="",E925=""),"",ROUND(D925/LOOKUP(E925,SMMLV!$A$2:$A$36,SMMLV!$D$2:$D$103),3))</f>
        <v/>
      </c>
      <c r="K925" s="639"/>
      <c r="L925" s="266">
        <v>10</v>
      </c>
      <c r="M925" s="640" t="str">
        <f t="shared" si="89"/>
        <v>NO APLICA</v>
      </c>
      <c r="N925" s="640"/>
    </row>
    <row r="926" spans="2:14">
      <c r="B926" s="224"/>
      <c r="C926" s="224"/>
      <c r="D926" s="269"/>
      <c r="E926" s="225"/>
      <c r="F926" s="271" t="str">
        <f>IF(OR(D926="",E926=""),"",ROUND(D926/LOOKUP(E926,SMMLV!$A$2:$A$36,SMMLV!$D$2:$D$103),3))</f>
        <v/>
      </c>
      <c r="K926" s="639">
        <v>93</v>
      </c>
      <c r="L926" s="266">
        <v>1</v>
      </c>
      <c r="M926" s="640" t="str">
        <f t="shared" ref="M926:M935" si="90">IF(SUMIFS($F$5:$F$1200,$B$5:$B$1200,$K$926,$C$5:$C$1200,$L926)=0,"NO APLICA",ROUND(SUMIFS($F$5:$F$1200,$B$5:$B$1200,$K$926,$C$5:$C$1200,$L926),3))</f>
        <v>NO APLICA</v>
      </c>
      <c r="N926" s="640"/>
    </row>
    <row r="927" spans="2:14">
      <c r="B927" s="224"/>
      <c r="C927" s="224"/>
      <c r="D927" s="269"/>
      <c r="E927" s="225"/>
      <c r="F927" s="271" t="str">
        <f>IF(OR(D927="",E927=""),"",ROUND(D927/LOOKUP(E927,SMMLV!$A$2:$A$36,SMMLV!$D$2:$D$103),3))</f>
        <v/>
      </c>
      <c r="K927" s="639"/>
      <c r="L927" s="266">
        <v>2</v>
      </c>
      <c r="M927" s="640" t="str">
        <f t="shared" si="90"/>
        <v>NO APLICA</v>
      </c>
      <c r="N927" s="640"/>
    </row>
    <row r="928" spans="2:14">
      <c r="B928" s="224"/>
      <c r="C928" s="224"/>
      <c r="D928" s="269"/>
      <c r="E928" s="225"/>
      <c r="F928" s="271" t="str">
        <f>IF(OR(D928="",E928=""),"",ROUND(D928/LOOKUP(E928,SMMLV!$A$2:$A$36,SMMLV!$D$2:$D$103),3))</f>
        <v/>
      </c>
      <c r="K928" s="639"/>
      <c r="L928" s="266">
        <v>3</v>
      </c>
      <c r="M928" s="640" t="str">
        <f t="shared" si="90"/>
        <v>NO APLICA</v>
      </c>
      <c r="N928" s="640"/>
    </row>
    <row r="929" spans="2:14">
      <c r="B929" s="224"/>
      <c r="C929" s="224"/>
      <c r="D929" s="269"/>
      <c r="E929" s="225"/>
      <c r="F929" s="271" t="str">
        <f>IF(OR(D929="",E929=""),"",ROUND(D929/LOOKUP(E929,SMMLV!$A$2:$A$36,SMMLV!$D$2:$D$103),3))</f>
        <v/>
      </c>
      <c r="K929" s="639"/>
      <c r="L929" s="266">
        <v>4</v>
      </c>
      <c r="M929" s="640" t="str">
        <f t="shared" si="90"/>
        <v>NO APLICA</v>
      </c>
      <c r="N929" s="640"/>
    </row>
    <row r="930" spans="2:14">
      <c r="B930" s="224"/>
      <c r="C930" s="224"/>
      <c r="D930" s="269"/>
      <c r="E930" s="225"/>
      <c r="F930" s="271" t="str">
        <f>IF(OR(D930="",E930=""),"",ROUND(D930/LOOKUP(E930,SMMLV!$A$2:$A$36,SMMLV!$D$2:$D$103),3))</f>
        <v/>
      </c>
      <c r="K930" s="639"/>
      <c r="L930" s="266">
        <v>5</v>
      </c>
      <c r="M930" s="640" t="str">
        <f t="shared" si="90"/>
        <v>NO APLICA</v>
      </c>
      <c r="N930" s="640"/>
    </row>
    <row r="931" spans="2:14">
      <c r="B931" s="224"/>
      <c r="C931" s="224"/>
      <c r="D931" s="269"/>
      <c r="E931" s="225"/>
      <c r="F931" s="271" t="str">
        <f>IF(OR(D931="",E931=""),"",ROUND(D931/LOOKUP(E931,SMMLV!$A$2:$A$36,SMMLV!$D$2:$D$103),3))</f>
        <v/>
      </c>
      <c r="K931" s="639"/>
      <c r="L931" s="266">
        <v>6</v>
      </c>
      <c r="M931" s="640" t="str">
        <f t="shared" si="90"/>
        <v>NO APLICA</v>
      </c>
      <c r="N931" s="640"/>
    </row>
    <row r="932" spans="2:14">
      <c r="B932" s="224"/>
      <c r="C932" s="224"/>
      <c r="D932" s="269"/>
      <c r="E932" s="225"/>
      <c r="F932" s="271" t="str">
        <f>IF(OR(D932="",E932=""),"",ROUND(D932/LOOKUP(E932,SMMLV!$A$2:$A$36,SMMLV!$D$2:$D$103),3))</f>
        <v/>
      </c>
      <c r="K932" s="639"/>
      <c r="L932" s="266">
        <v>7</v>
      </c>
      <c r="M932" s="640" t="str">
        <f t="shared" si="90"/>
        <v>NO APLICA</v>
      </c>
      <c r="N932" s="640"/>
    </row>
    <row r="933" spans="2:14">
      <c r="B933" s="224"/>
      <c r="C933" s="224"/>
      <c r="D933" s="269"/>
      <c r="E933" s="225"/>
      <c r="F933" s="271" t="str">
        <f>IF(OR(D933="",E933=""),"",ROUND(D933/LOOKUP(E933,SMMLV!$A$2:$A$36,SMMLV!$D$2:$D$103),3))</f>
        <v/>
      </c>
      <c r="K933" s="639"/>
      <c r="L933" s="266">
        <v>8</v>
      </c>
      <c r="M933" s="640" t="str">
        <f t="shared" si="90"/>
        <v>NO APLICA</v>
      </c>
      <c r="N933" s="640"/>
    </row>
    <row r="934" spans="2:14">
      <c r="B934" s="224"/>
      <c r="C934" s="224"/>
      <c r="D934" s="269"/>
      <c r="E934" s="225"/>
      <c r="F934" s="271" t="str">
        <f>IF(OR(D934="",E934=""),"",ROUND(D934/LOOKUP(E934,SMMLV!$A$2:$A$36,SMMLV!$D$2:$D$103),3))</f>
        <v/>
      </c>
      <c r="K934" s="639"/>
      <c r="L934" s="266">
        <v>9</v>
      </c>
      <c r="M934" s="640" t="str">
        <f t="shared" si="90"/>
        <v>NO APLICA</v>
      </c>
      <c r="N934" s="640"/>
    </row>
    <row r="935" spans="2:14">
      <c r="B935" s="224"/>
      <c r="C935" s="224"/>
      <c r="D935" s="269"/>
      <c r="E935" s="225"/>
      <c r="F935" s="271" t="str">
        <f>IF(OR(D935="",E935=""),"",ROUND(D935/LOOKUP(E935,SMMLV!$A$2:$A$36,SMMLV!$D$2:$D$103),3))</f>
        <v/>
      </c>
      <c r="K935" s="639"/>
      <c r="L935" s="266">
        <v>10</v>
      </c>
      <c r="M935" s="640" t="str">
        <f t="shared" si="90"/>
        <v>NO APLICA</v>
      </c>
      <c r="N935" s="640"/>
    </row>
    <row r="936" spans="2:14">
      <c r="B936" s="224"/>
      <c r="C936" s="224"/>
      <c r="D936" s="269"/>
      <c r="E936" s="225"/>
      <c r="F936" s="271" t="str">
        <f>IF(OR(D936="",E936=""),"",ROUND(D936/LOOKUP(E936,SMMLV!$A$2:$A$36,SMMLV!$D$2:$D$103),3))</f>
        <v/>
      </c>
      <c r="K936" s="639">
        <v>94</v>
      </c>
      <c r="L936" s="266">
        <v>1</v>
      </c>
      <c r="M936" s="640" t="str">
        <f t="shared" ref="M936:M945" si="91">IF(SUMIFS($F$5:$F$1200,$B$5:$B$1200,$K$936,$C$5:$C$1200,$L936)=0,"NO APLICA",ROUND(SUMIFS($F$5:$F$1200,$B$5:$B$1200,$K$936,$C$5:$C$1200,$L936),3))</f>
        <v>NO APLICA</v>
      </c>
      <c r="N936" s="640"/>
    </row>
    <row r="937" spans="2:14">
      <c r="B937" s="224"/>
      <c r="C937" s="224"/>
      <c r="D937" s="269"/>
      <c r="E937" s="225"/>
      <c r="F937" s="271" t="str">
        <f>IF(OR(D937="",E937=""),"",ROUND(D937/LOOKUP(E937,SMMLV!$A$2:$A$36,SMMLV!$D$2:$D$103),3))</f>
        <v/>
      </c>
      <c r="K937" s="639"/>
      <c r="L937" s="266">
        <v>2</v>
      </c>
      <c r="M937" s="640" t="str">
        <f t="shared" si="91"/>
        <v>NO APLICA</v>
      </c>
      <c r="N937" s="640"/>
    </row>
    <row r="938" spans="2:14">
      <c r="B938" s="224"/>
      <c r="C938" s="224"/>
      <c r="D938" s="269"/>
      <c r="E938" s="225"/>
      <c r="F938" s="271" t="str">
        <f>IF(OR(D938="",E938=""),"",ROUND(D938/LOOKUP(E938,SMMLV!$A$2:$A$36,SMMLV!$D$2:$D$103),3))</f>
        <v/>
      </c>
      <c r="K938" s="639"/>
      <c r="L938" s="266">
        <v>3</v>
      </c>
      <c r="M938" s="640" t="str">
        <f t="shared" si="91"/>
        <v>NO APLICA</v>
      </c>
      <c r="N938" s="640"/>
    </row>
    <row r="939" spans="2:14">
      <c r="B939" s="224"/>
      <c r="C939" s="224"/>
      <c r="D939" s="269"/>
      <c r="E939" s="225"/>
      <c r="F939" s="271" t="str">
        <f>IF(OR(D939="",E939=""),"",ROUND(D939/LOOKUP(E939,SMMLV!$A$2:$A$36,SMMLV!$D$2:$D$103),3))</f>
        <v/>
      </c>
      <c r="K939" s="639"/>
      <c r="L939" s="266">
        <v>4</v>
      </c>
      <c r="M939" s="640" t="str">
        <f t="shared" si="91"/>
        <v>NO APLICA</v>
      </c>
      <c r="N939" s="640"/>
    </row>
    <row r="940" spans="2:14">
      <c r="B940" s="224"/>
      <c r="C940" s="224"/>
      <c r="D940" s="269"/>
      <c r="E940" s="225"/>
      <c r="F940" s="271" t="str">
        <f>IF(OR(D940="",E940=""),"",ROUND(D940/LOOKUP(E940,SMMLV!$A$2:$A$36,SMMLV!$D$2:$D$103),3))</f>
        <v/>
      </c>
      <c r="K940" s="639"/>
      <c r="L940" s="266">
        <v>5</v>
      </c>
      <c r="M940" s="640" t="str">
        <f t="shared" si="91"/>
        <v>NO APLICA</v>
      </c>
      <c r="N940" s="640"/>
    </row>
    <row r="941" spans="2:14">
      <c r="B941" s="224"/>
      <c r="C941" s="224"/>
      <c r="D941" s="269"/>
      <c r="E941" s="225"/>
      <c r="F941" s="271" t="str">
        <f>IF(OR(D941="",E941=""),"",ROUND(D941/LOOKUP(E941,SMMLV!$A$2:$A$36,SMMLV!$D$2:$D$103),3))</f>
        <v/>
      </c>
      <c r="K941" s="639"/>
      <c r="L941" s="266">
        <v>6</v>
      </c>
      <c r="M941" s="640" t="str">
        <f t="shared" si="91"/>
        <v>NO APLICA</v>
      </c>
      <c r="N941" s="640"/>
    </row>
    <row r="942" spans="2:14">
      <c r="B942" s="224"/>
      <c r="C942" s="224"/>
      <c r="D942" s="269"/>
      <c r="E942" s="225"/>
      <c r="F942" s="271" t="str">
        <f>IF(OR(D942="",E942=""),"",ROUND(D942/LOOKUP(E942,SMMLV!$A$2:$A$36,SMMLV!$D$2:$D$103),3))</f>
        <v/>
      </c>
      <c r="K942" s="639"/>
      <c r="L942" s="266">
        <v>7</v>
      </c>
      <c r="M942" s="640" t="str">
        <f t="shared" si="91"/>
        <v>NO APLICA</v>
      </c>
      <c r="N942" s="640"/>
    </row>
    <row r="943" spans="2:14">
      <c r="B943" s="224"/>
      <c r="C943" s="224"/>
      <c r="D943" s="269"/>
      <c r="E943" s="225"/>
      <c r="F943" s="271" t="str">
        <f>IF(OR(D943="",E943=""),"",ROUND(D943/LOOKUP(E943,SMMLV!$A$2:$A$36,SMMLV!$D$2:$D$103),3))</f>
        <v/>
      </c>
      <c r="K943" s="639"/>
      <c r="L943" s="266">
        <v>8</v>
      </c>
      <c r="M943" s="640" t="str">
        <f t="shared" si="91"/>
        <v>NO APLICA</v>
      </c>
      <c r="N943" s="640"/>
    </row>
    <row r="944" spans="2:14">
      <c r="B944" s="224"/>
      <c r="C944" s="224"/>
      <c r="D944" s="269"/>
      <c r="E944" s="225"/>
      <c r="F944" s="271" t="str">
        <f>IF(OR(D944="",E944=""),"",ROUND(D944/LOOKUP(E944,SMMLV!$A$2:$A$36,SMMLV!$D$2:$D$103),3))</f>
        <v/>
      </c>
      <c r="K944" s="639"/>
      <c r="L944" s="266">
        <v>9</v>
      </c>
      <c r="M944" s="640" t="str">
        <f t="shared" si="91"/>
        <v>NO APLICA</v>
      </c>
      <c r="N944" s="640"/>
    </row>
    <row r="945" spans="2:14">
      <c r="B945" s="224"/>
      <c r="C945" s="224"/>
      <c r="D945" s="269"/>
      <c r="E945" s="225"/>
      <c r="F945" s="271" t="str">
        <f>IF(OR(D945="",E945=""),"",ROUND(D945/LOOKUP(E945,SMMLV!$A$2:$A$36,SMMLV!$D$2:$D$103),3))</f>
        <v/>
      </c>
      <c r="K945" s="639"/>
      <c r="L945" s="266">
        <v>10</v>
      </c>
      <c r="M945" s="640" t="str">
        <f t="shared" si="91"/>
        <v>NO APLICA</v>
      </c>
      <c r="N945" s="640"/>
    </row>
    <row r="946" spans="2:14">
      <c r="B946" s="224"/>
      <c r="C946" s="224"/>
      <c r="D946" s="269"/>
      <c r="E946" s="225"/>
      <c r="F946" s="271" t="str">
        <f>IF(OR(D946="",E946=""),"",ROUND(D946/LOOKUP(E946,SMMLV!$A$2:$A$36,SMMLV!$D$2:$D$103),3))</f>
        <v/>
      </c>
      <c r="K946" s="639">
        <v>95</v>
      </c>
      <c r="L946" s="266">
        <v>1</v>
      </c>
      <c r="M946" s="640" t="str">
        <f t="shared" ref="M946:M955" si="92">IF(SUMIFS($F$5:$F$1200,$B$5:$B$1200,$K$946,$C$5:$C$1200,$L946)=0,"NO APLICA",ROUND(SUMIFS($F$5:$F$1200,$B$5:$B$1200,$K$946,$C$5:$C$1200,$L946),3))</f>
        <v>NO APLICA</v>
      </c>
      <c r="N946" s="640"/>
    </row>
    <row r="947" spans="2:14">
      <c r="B947" s="224"/>
      <c r="C947" s="224"/>
      <c r="D947" s="269"/>
      <c r="E947" s="225"/>
      <c r="F947" s="271" t="str">
        <f>IF(OR(D947="",E947=""),"",ROUND(D947/LOOKUP(E947,SMMLV!$A$2:$A$36,SMMLV!$D$2:$D$103),3))</f>
        <v/>
      </c>
      <c r="K947" s="639"/>
      <c r="L947" s="266">
        <v>2</v>
      </c>
      <c r="M947" s="640" t="str">
        <f t="shared" si="92"/>
        <v>NO APLICA</v>
      </c>
      <c r="N947" s="640"/>
    </row>
    <row r="948" spans="2:14">
      <c r="B948" s="224"/>
      <c r="C948" s="224"/>
      <c r="D948" s="269"/>
      <c r="E948" s="225"/>
      <c r="F948" s="271" t="str">
        <f>IF(OR(D948="",E948=""),"",ROUND(D948/LOOKUP(E948,SMMLV!$A$2:$A$36,SMMLV!$D$2:$D$103),3))</f>
        <v/>
      </c>
      <c r="K948" s="639"/>
      <c r="L948" s="266">
        <v>3</v>
      </c>
      <c r="M948" s="640" t="str">
        <f t="shared" si="92"/>
        <v>NO APLICA</v>
      </c>
      <c r="N948" s="640"/>
    </row>
    <row r="949" spans="2:14">
      <c r="B949" s="224"/>
      <c r="C949" s="224"/>
      <c r="D949" s="269"/>
      <c r="E949" s="225"/>
      <c r="F949" s="271" t="str">
        <f>IF(OR(D949="",E949=""),"",ROUND(D949/LOOKUP(E949,SMMLV!$A$2:$A$36,SMMLV!$D$2:$D$103),3))</f>
        <v/>
      </c>
      <c r="K949" s="639"/>
      <c r="L949" s="266">
        <v>4</v>
      </c>
      <c r="M949" s="640" t="str">
        <f t="shared" si="92"/>
        <v>NO APLICA</v>
      </c>
      <c r="N949" s="640"/>
    </row>
    <row r="950" spans="2:14">
      <c r="B950" s="224"/>
      <c r="C950" s="224"/>
      <c r="D950" s="269"/>
      <c r="E950" s="225"/>
      <c r="F950" s="271" t="str">
        <f>IF(OR(D950="",E950=""),"",ROUND(D950/LOOKUP(E950,SMMLV!$A$2:$A$36,SMMLV!$D$2:$D$103),3))</f>
        <v/>
      </c>
      <c r="K950" s="639"/>
      <c r="L950" s="266">
        <v>5</v>
      </c>
      <c r="M950" s="640" t="str">
        <f t="shared" si="92"/>
        <v>NO APLICA</v>
      </c>
      <c r="N950" s="640"/>
    </row>
    <row r="951" spans="2:14">
      <c r="B951" s="224"/>
      <c r="C951" s="224"/>
      <c r="D951" s="269"/>
      <c r="E951" s="225"/>
      <c r="F951" s="271" t="str">
        <f>IF(OR(D951="",E951=""),"",ROUND(D951/LOOKUP(E951,SMMLV!$A$2:$A$36,SMMLV!$D$2:$D$103),3))</f>
        <v/>
      </c>
      <c r="K951" s="639"/>
      <c r="L951" s="266">
        <v>6</v>
      </c>
      <c r="M951" s="640" t="str">
        <f t="shared" si="92"/>
        <v>NO APLICA</v>
      </c>
      <c r="N951" s="640"/>
    </row>
    <row r="952" spans="2:14">
      <c r="B952" s="224"/>
      <c r="C952" s="224"/>
      <c r="D952" s="269"/>
      <c r="E952" s="225"/>
      <c r="F952" s="271" t="str">
        <f>IF(OR(D952="",E952=""),"",ROUND(D952/LOOKUP(E952,SMMLV!$A$2:$A$36,SMMLV!$D$2:$D$103),3))</f>
        <v/>
      </c>
      <c r="K952" s="639"/>
      <c r="L952" s="266">
        <v>7</v>
      </c>
      <c r="M952" s="640" t="str">
        <f t="shared" si="92"/>
        <v>NO APLICA</v>
      </c>
      <c r="N952" s="640"/>
    </row>
    <row r="953" spans="2:14">
      <c r="B953" s="224"/>
      <c r="C953" s="224"/>
      <c r="D953" s="269"/>
      <c r="E953" s="225"/>
      <c r="F953" s="271" t="str">
        <f>IF(OR(D953="",E953=""),"",ROUND(D953/LOOKUP(E953,SMMLV!$A$2:$A$36,SMMLV!$D$2:$D$103),3))</f>
        <v/>
      </c>
      <c r="K953" s="639"/>
      <c r="L953" s="266">
        <v>8</v>
      </c>
      <c r="M953" s="640" t="str">
        <f t="shared" si="92"/>
        <v>NO APLICA</v>
      </c>
      <c r="N953" s="640"/>
    </row>
    <row r="954" spans="2:14">
      <c r="B954" s="224"/>
      <c r="C954" s="224"/>
      <c r="D954" s="269"/>
      <c r="E954" s="225"/>
      <c r="F954" s="271" t="str">
        <f>IF(OR(D954="",E954=""),"",ROUND(D954/LOOKUP(E954,SMMLV!$A$2:$A$36,SMMLV!$D$2:$D$103),3))</f>
        <v/>
      </c>
      <c r="K954" s="639"/>
      <c r="L954" s="266">
        <v>9</v>
      </c>
      <c r="M954" s="640" t="str">
        <f t="shared" si="92"/>
        <v>NO APLICA</v>
      </c>
      <c r="N954" s="640"/>
    </row>
    <row r="955" spans="2:14">
      <c r="B955" s="224"/>
      <c r="C955" s="224"/>
      <c r="D955" s="269"/>
      <c r="E955" s="225"/>
      <c r="F955" s="271" t="str">
        <f>IF(OR(D955="",E955=""),"",ROUND(D955/LOOKUP(E955,SMMLV!$A$2:$A$36,SMMLV!$D$2:$D$103),3))</f>
        <v/>
      </c>
      <c r="K955" s="639"/>
      <c r="L955" s="266">
        <v>10</v>
      </c>
      <c r="M955" s="640" t="str">
        <f t="shared" si="92"/>
        <v>NO APLICA</v>
      </c>
      <c r="N955" s="640"/>
    </row>
    <row r="956" spans="2:14">
      <c r="B956" s="224"/>
      <c r="C956" s="224"/>
      <c r="D956" s="269"/>
      <c r="E956" s="225"/>
      <c r="F956" s="271" t="str">
        <f>IF(OR(D956="",E956=""),"",ROUND(D956/LOOKUP(E956,SMMLV!$A$2:$A$36,SMMLV!$D$2:$D$103),3))</f>
        <v/>
      </c>
      <c r="K956" s="639">
        <v>96</v>
      </c>
      <c r="L956" s="266">
        <v>1</v>
      </c>
      <c r="M956" s="640" t="str">
        <f t="shared" ref="M956:M965" si="93">IF(SUMIFS($F$5:$F$1200,$B$5:$B$1200,$K$956,$C$5:$C$1200,$L956)=0,"NO APLICA",ROUND(SUMIFS($F$5:$F$1200,$B$5:$B$1200,$K$956,$C$5:$C$1200,$L956),3))</f>
        <v>NO APLICA</v>
      </c>
      <c r="N956" s="640"/>
    </row>
    <row r="957" spans="2:14">
      <c r="B957" s="224"/>
      <c r="C957" s="224"/>
      <c r="D957" s="269"/>
      <c r="E957" s="225"/>
      <c r="F957" s="271" t="str">
        <f>IF(OR(D957="",E957=""),"",ROUND(D957/LOOKUP(E957,SMMLV!$A$2:$A$36,SMMLV!$D$2:$D$103),3))</f>
        <v/>
      </c>
      <c r="K957" s="639"/>
      <c r="L957" s="266">
        <v>2</v>
      </c>
      <c r="M957" s="640" t="str">
        <f t="shared" si="93"/>
        <v>NO APLICA</v>
      </c>
      <c r="N957" s="640"/>
    </row>
    <row r="958" spans="2:14">
      <c r="B958" s="224"/>
      <c r="C958" s="224"/>
      <c r="D958" s="269"/>
      <c r="E958" s="225"/>
      <c r="F958" s="271" t="str">
        <f>IF(OR(D958="",E958=""),"",ROUND(D958/LOOKUP(E958,SMMLV!$A$2:$A$36,SMMLV!$D$2:$D$103),3))</f>
        <v/>
      </c>
      <c r="K958" s="639"/>
      <c r="L958" s="266">
        <v>3</v>
      </c>
      <c r="M958" s="640" t="str">
        <f t="shared" si="93"/>
        <v>NO APLICA</v>
      </c>
      <c r="N958" s="640"/>
    </row>
    <row r="959" spans="2:14">
      <c r="B959" s="224"/>
      <c r="C959" s="224"/>
      <c r="D959" s="269"/>
      <c r="E959" s="225"/>
      <c r="F959" s="271" t="str">
        <f>IF(OR(D959="",E959=""),"",ROUND(D959/LOOKUP(E959,SMMLV!$A$2:$A$36,SMMLV!$D$2:$D$103),3))</f>
        <v/>
      </c>
      <c r="K959" s="639"/>
      <c r="L959" s="266">
        <v>4</v>
      </c>
      <c r="M959" s="640" t="str">
        <f t="shared" si="93"/>
        <v>NO APLICA</v>
      </c>
      <c r="N959" s="640"/>
    </row>
    <row r="960" spans="2:14">
      <c r="B960" s="224"/>
      <c r="C960" s="224"/>
      <c r="D960" s="269"/>
      <c r="E960" s="225"/>
      <c r="F960" s="271" t="str">
        <f>IF(OR(D960="",E960=""),"",ROUND(D960/LOOKUP(E960,SMMLV!$A$2:$A$36,SMMLV!$D$2:$D$103),3))</f>
        <v/>
      </c>
      <c r="K960" s="639"/>
      <c r="L960" s="266">
        <v>5</v>
      </c>
      <c r="M960" s="640" t="str">
        <f t="shared" si="93"/>
        <v>NO APLICA</v>
      </c>
      <c r="N960" s="640"/>
    </row>
    <row r="961" spans="2:14">
      <c r="B961" s="224"/>
      <c r="C961" s="224"/>
      <c r="D961" s="269"/>
      <c r="E961" s="225"/>
      <c r="F961" s="271" t="str">
        <f>IF(OR(D961="",E961=""),"",ROUND(D961/LOOKUP(E961,SMMLV!$A$2:$A$36,SMMLV!$D$2:$D$103),3))</f>
        <v/>
      </c>
      <c r="K961" s="639"/>
      <c r="L961" s="266">
        <v>6</v>
      </c>
      <c r="M961" s="640" t="str">
        <f t="shared" si="93"/>
        <v>NO APLICA</v>
      </c>
      <c r="N961" s="640"/>
    </row>
    <row r="962" spans="2:14">
      <c r="B962" s="224"/>
      <c r="C962" s="224"/>
      <c r="D962" s="269"/>
      <c r="E962" s="225"/>
      <c r="F962" s="271" t="str">
        <f>IF(OR(D962="",E962=""),"",ROUND(D962/LOOKUP(E962,SMMLV!$A$2:$A$36,SMMLV!$D$2:$D$103),3))</f>
        <v/>
      </c>
      <c r="K962" s="639"/>
      <c r="L962" s="266">
        <v>7</v>
      </c>
      <c r="M962" s="640" t="str">
        <f t="shared" si="93"/>
        <v>NO APLICA</v>
      </c>
      <c r="N962" s="640"/>
    </row>
    <row r="963" spans="2:14">
      <c r="B963" s="224"/>
      <c r="C963" s="224"/>
      <c r="D963" s="269"/>
      <c r="E963" s="225"/>
      <c r="F963" s="271" t="str">
        <f>IF(OR(D963="",E963=""),"",ROUND(D963/LOOKUP(E963,SMMLV!$A$2:$A$36,SMMLV!$D$2:$D$103),3))</f>
        <v/>
      </c>
      <c r="K963" s="639"/>
      <c r="L963" s="266">
        <v>8</v>
      </c>
      <c r="M963" s="640" t="str">
        <f t="shared" si="93"/>
        <v>NO APLICA</v>
      </c>
      <c r="N963" s="640"/>
    </row>
    <row r="964" spans="2:14">
      <c r="B964" s="224"/>
      <c r="C964" s="224"/>
      <c r="D964" s="269"/>
      <c r="E964" s="225"/>
      <c r="F964" s="271" t="str">
        <f>IF(OR(D964="",E964=""),"",ROUND(D964/LOOKUP(E964,SMMLV!$A$2:$A$36,SMMLV!$D$2:$D$103),3))</f>
        <v/>
      </c>
      <c r="K964" s="639"/>
      <c r="L964" s="266">
        <v>9</v>
      </c>
      <c r="M964" s="640" t="str">
        <f t="shared" si="93"/>
        <v>NO APLICA</v>
      </c>
      <c r="N964" s="640"/>
    </row>
    <row r="965" spans="2:14">
      <c r="B965" s="224"/>
      <c r="C965" s="224"/>
      <c r="D965" s="269"/>
      <c r="E965" s="225"/>
      <c r="F965" s="271" t="str">
        <f>IF(OR(D965="",E965=""),"",ROUND(D965/LOOKUP(E965,SMMLV!$A$2:$A$36,SMMLV!$D$2:$D$103),3))</f>
        <v/>
      </c>
      <c r="K965" s="639"/>
      <c r="L965" s="266">
        <v>10</v>
      </c>
      <c r="M965" s="640" t="str">
        <f t="shared" si="93"/>
        <v>NO APLICA</v>
      </c>
      <c r="N965" s="640"/>
    </row>
    <row r="966" spans="2:14">
      <c r="B966" s="224"/>
      <c r="C966" s="224"/>
      <c r="D966" s="269"/>
      <c r="E966" s="225"/>
      <c r="F966" s="271" t="str">
        <f>IF(OR(D966="",E966=""),"",ROUND(D966/LOOKUP(E966,SMMLV!$A$2:$A$36,SMMLV!$D$2:$D$103),3))</f>
        <v/>
      </c>
      <c r="K966" s="639">
        <v>97</v>
      </c>
      <c r="L966" s="266">
        <v>1</v>
      </c>
      <c r="M966" s="640" t="str">
        <f t="shared" ref="M966:M975" si="94">IF(SUMIFS($F$5:$F$1200,$B$5:$B$1200,$K$966,$C$5:$C$1200,$L966)=0,"NO APLICA",ROUND(SUMIFS($F$5:$F$1200,$B$5:$B$1200,$K$966,$C$5:$C$1200,$L966),3))</f>
        <v>NO APLICA</v>
      </c>
      <c r="N966" s="640"/>
    </row>
    <row r="967" spans="2:14">
      <c r="B967" s="224"/>
      <c r="C967" s="224"/>
      <c r="D967" s="269"/>
      <c r="E967" s="225"/>
      <c r="F967" s="271" t="str">
        <f>IF(OR(D967="",E967=""),"",ROUND(D967/LOOKUP(E967,SMMLV!$A$2:$A$36,SMMLV!$D$2:$D$103),3))</f>
        <v/>
      </c>
      <c r="K967" s="639"/>
      <c r="L967" s="266">
        <v>2</v>
      </c>
      <c r="M967" s="640" t="str">
        <f t="shared" si="94"/>
        <v>NO APLICA</v>
      </c>
      <c r="N967" s="640"/>
    </row>
    <row r="968" spans="2:14">
      <c r="B968" s="224"/>
      <c r="C968" s="224"/>
      <c r="D968" s="269"/>
      <c r="E968" s="225"/>
      <c r="F968" s="271" t="str">
        <f>IF(OR(D968="",E968=""),"",ROUND(D968/LOOKUP(E968,SMMLV!$A$2:$A$36,SMMLV!$D$2:$D$103),3))</f>
        <v/>
      </c>
      <c r="K968" s="639"/>
      <c r="L968" s="266">
        <v>3</v>
      </c>
      <c r="M968" s="640" t="str">
        <f t="shared" si="94"/>
        <v>NO APLICA</v>
      </c>
      <c r="N968" s="640"/>
    </row>
    <row r="969" spans="2:14">
      <c r="B969" s="224"/>
      <c r="C969" s="224"/>
      <c r="D969" s="269"/>
      <c r="E969" s="225"/>
      <c r="F969" s="271" t="str">
        <f>IF(OR(D969="",E969=""),"",ROUND(D969/LOOKUP(E969,SMMLV!$A$2:$A$36,SMMLV!$D$2:$D$103),3))</f>
        <v/>
      </c>
      <c r="K969" s="639"/>
      <c r="L969" s="266">
        <v>4</v>
      </c>
      <c r="M969" s="640" t="str">
        <f t="shared" si="94"/>
        <v>NO APLICA</v>
      </c>
      <c r="N969" s="640"/>
    </row>
    <row r="970" spans="2:14">
      <c r="B970" s="224"/>
      <c r="C970" s="224"/>
      <c r="D970" s="269"/>
      <c r="E970" s="225"/>
      <c r="F970" s="271" t="str">
        <f>IF(OR(D970="",E970=""),"",ROUND(D970/LOOKUP(E970,SMMLV!$A$2:$A$36,SMMLV!$D$2:$D$103),3))</f>
        <v/>
      </c>
      <c r="K970" s="639"/>
      <c r="L970" s="266">
        <v>5</v>
      </c>
      <c r="M970" s="640" t="str">
        <f t="shared" si="94"/>
        <v>NO APLICA</v>
      </c>
      <c r="N970" s="640"/>
    </row>
    <row r="971" spans="2:14">
      <c r="B971" s="224"/>
      <c r="C971" s="224"/>
      <c r="D971" s="269"/>
      <c r="E971" s="225"/>
      <c r="F971" s="271" t="str">
        <f>IF(OR(D971="",E971=""),"",ROUND(D971/LOOKUP(E971,SMMLV!$A$2:$A$36,SMMLV!$D$2:$D$103),3))</f>
        <v/>
      </c>
      <c r="K971" s="639"/>
      <c r="L971" s="266">
        <v>6</v>
      </c>
      <c r="M971" s="640" t="str">
        <f t="shared" si="94"/>
        <v>NO APLICA</v>
      </c>
      <c r="N971" s="640"/>
    </row>
    <row r="972" spans="2:14">
      <c r="B972" s="224"/>
      <c r="C972" s="224"/>
      <c r="D972" s="269"/>
      <c r="E972" s="225"/>
      <c r="F972" s="271" t="str">
        <f>IF(OR(D972="",E972=""),"",ROUND(D972/LOOKUP(E972,SMMLV!$A$2:$A$36,SMMLV!$D$2:$D$103),3))</f>
        <v/>
      </c>
      <c r="K972" s="639"/>
      <c r="L972" s="266">
        <v>7</v>
      </c>
      <c r="M972" s="640" t="str">
        <f t="shared" si="94"/>
        <v>NO APLICA</v>
      </c>
      <c r="N972" s="640"/>
    </row>
    <row r="973" spans="2:14">
      <c r="B973" s="224"/>
      <c r="C973" s="224"/>
      <c r="D973" s="269"/>
      <c r="E973" s="225"/>
      <c r="F973" s="271" t="str">
        <f>IF(OR(D973="",E973=""),"",ROUND(D973/LOOKUP(E973,SMMLV!$A$2:$A$36,SMMLV!$D$2:$D$103),3))</f>
        <v/>
      </c>
      <c r="K973" s="639"/>
      <c r="L973" s="266">
        <v>8</v>
      </c>
      <c r="M973" s="640" t="str">
        <f t="shared" si="94"/>
        <v>NO APLICA</v>
      </c>
      <c r="N973" s="640"/>
    </row>
    <row r="974" spans="2:14">
      <c r="B974" s="224"/>
      <c r="C974" s="224"/>
      <c r="D974" s="269"/>
      <c r="E974" s="225"/>
      <c r="F974" s="271" t="str">
        <f>IF(OR(D974="",E974=""),"",ROUND(D974/LOOKUP(E974,SMMLV!$A$2:$A$36,SMMLV!$D$2:$D$103),3))</f>
        <v/>
      </c>
      <c r="K974" s="639"/>
      <c r="L974" s="266">
        <v>9</v>
      </c>
      <c r="M974" s="640" t="str">
        <f t="shared" si="94"/>
        <v>NO APLICA</v>
      </c>
      <c r="N974" s="640"/>
    </row>
    <row r="975" spans="2:14">
      <c r="B975" s="224"/>
      <c r="C975" s="224"/>
      <c r="D975" s="269"/>
      <c r="E975" s="225"/>
      <c r="F975" s="271" t="str">
        <f>IF(OR(D975="",E975=""),"",ROUND(D975/LOOKUP(E975,SMMLV!$A$2:$A$36,SMMLV!$D$2:$D$103),3))</f>
        <v/>
      </c>
      <c r="K975" s="639"/>
      <c r="L975" s="266">
        <v>10</v>
      </c>
      <c r="M975" s="640" t="str">
        <f t="shared" si="94"/>
        <v>NO APLICA</v>
      </c>
      <c r="N975" s="640"/>
    </row>
    <row r="976" spans="2:14">
      <c r="B976" s="224"/>
      <c r="C976" s="224"/>
      <c r="D976" s="269"/>
      <c r="E976" s="225"/>
      <c r="F976" s="271" t="str">
        <f>IF(OR(D976="",E976=""),"",ROUND(D976/LOOKUP(E976,SMMLV!$A$2:$A$36,SMMLV!$D$2:$D$103),3))</f>
        <v/>
      </c>
      <c r="K976" s="639">
        <v>98</v>
      </c>
      <c r="L976" s="266">
        <v>1</v>
      </c>
      <c r="M976" s="640" t="str">
        <f t="shared" ref="M976:M985" si="95">IF(SUMIFS($F$5:$F$1200,$B$5:$B$1200,$K$976,$C$5:$C$1200,$L976)=0,"NO APLICA",ROUND(SUMIFS($F$5:$F$1200,$B$5:$B$1200,$K$976,$C$5:$C$1200,$L976),3))</f>
        <v>NO APLICA</v>
      </c>
      <c r="N976" s="640"/>
    </row>
    <row r="977" spans="2:14">
      <c r="B977" s="224"/>
      <c r="C977" s="224"/>
      <c r="D977" s="269"/>
      <c r="E977" s="225"/>
      <c r="F977" s="271" t="str">
        <f>IF(OR(D977="",E977=""),"",ROUND(D977/LOOKUP(E977,SMMLV!$A$2:$A$36,SMMLV!$D$2:$D$103),3))</f>
        <v/>
      </c>
      <c r="K977" s="639"/>
      <c r="L977" s="266">
        <v>2</v>
      </c>
      <c r="M977" s="640" t="str">
        <f t="shared" si="95"/>
        <v>NO APLICA</v>
      </c>
      <c r="N977" s="640"/>
    </row>
    <row r="978" spans="2:14">
      <c r="B978" s="224"/>
      <c r="C978" s="224"/>
      <c r="D978" s="269"/>
      <c r="E978" s="225"/>
      <c r="F978" s="271" t="str">
        <f>IF(OR(D978="",E978=""),"",ROUND(D978/LOOKUP(E978,SMMLV!$A$2:$A$36,SMMLV!$D$2:$D$103),3))</f>
        <v/>
      </c>
      <c r="K978" s="639"/>
      <c r="L978" s="266">
        <v>3</v>
      </c>
      <c r="M978" s="640" t="str">
        <f t="shared" si="95"/>
        <v>NO APLICA</v>
      </c>
      <c r="N978" s="640"/>
    </row>
    <row r="979" spans="2:14">
      <c r="B979" s="224"/>
      <c r="C979" s="224"/>
      <c r="D979" s="269"/>
      <c r="E979" s="225"/>
      <c r="F979" s="271" t="str">
        <f>IF(OR(D979="",E979=""),"",ROUND(D979/LOOKUP(E979,SMMLV!$A$2:$A$36,SMMLV!$D$2:$D$103),3))</f>
        <v/>
      </c>
      <c r="K979" s="639"/>
      <c r="L979" s="266">
        <v>4</v>
      </c>
      <c r="M979" s="640" t="str">
        <f t="shared" si="95"/>
        <v>NO APLICA</v>
      </c>
      <c r="N979" s="640"/>
    </row>
    <row r="980" spans="2:14">
      <c r="B980" s="224"/>
      <c r="C980" s="224"/>
      <c r="D980" s="269"/>
      <c r="E980" s="225"/>
      <c r="F980" s="271" t="str">
        <f>IF(OR(D980="",E980=""),"",ROUND(D980/LOOKUP(E980,SMMLV!$A$2:$A$36,SMMLV!$D$2:$D$103),3))</f>
        <v/>
      </c>
      <c r="K980" s="639"/>
      <c r="L980" s="266">
        <v>5</v>
      </c>
      <c r="M980" s="640" t="str">
        <f t="shared" si="95"/>
        <v>NO APLICA</v>
      </c>
      <c r="N980" s="640"/>
    </row>
    <row r="981" spans="2:14">
      <c r="B981" s="224"/>
      <c r="C981" s="224"/>
      <c r="D981" s="269"/>
      <c r="E981" s="225"/>
      <c r="F981" s="271" t="str">
        <f>IF(OR(D981="",E981=""),"",ROUND(D981/LOOKUP(E981,SMMLV!$A$2:$A$36,SMMLV!$D$2:$D$103),3))</f>
        <v/>
      </c>
      <c r="K981" s="639"/>
      <c r="L981" s="266">
        <v>6</v>
      </c>
      <c r="M981" s="640" t="str">
        <f t="shared" si="95"/>
        <v>NO APLICA</v>
      </c>
      <c r="N981" s="640"/>
    </row>
    <row r="982" spans="2:14">
      <c r="B982" s="224"/>
      <c r="C982" s="224"/>
      <c r="D982" s="269"/>
      <c r="E982" s="225"/>
      <c r="F982" s="271" t="str">
        <f>IF(OR(D982="",E982=""),"",ROUND(D982/LOOKUP(E982,SMMLV!$A$2:$A$36,SMMLV!$D$2:$D$103),3))</f>
        <v/>
      </c>
      <c r="K982" s="639"/>
      <c r="L982" s="266">
        <v>7</v>
      </c>
      <c r="M982" s="640" t="str">
        <f t="shared" si="95"/>
        <v>NO APLICA</v>
      </c>
      <c r="N982" s="640"/>
    </row>
    <row r="983" spans="2:14">
      <c r="B983" s="224"/>
      <c r="C983" s="224"/>
      <c r="D983" s="269"/>
      <c r="E983" s="225"/>
      <c r="F983" s="271" t="str">
        <f>IF(OR(D983="",E983=""),"",ROUND(D983/LOOKUP(E983,SMMLV!$A$2:$A$36,SMMLV!$D$2:$D$103),3))</f>
        <v/>
      </c>
      <c r="K983" s="639"/>
      <c r="L983" s="266">
        <v>8</v>
      </c>
      <c r="M983" s="640" t="str">
        <f t="shared" si="95"/>
        <v>NO APLICA</v>
      </c>
      <c r="N983" s="640"/>
    </row>
    <row r="984" spans="2:14">
      <c r="B984" s="224"/>
      <c r="C984" s="224"/>
      <c r="D984" s="269"/>
      <c r="E984" s="225"/>
      <c r="F984" s="271" t="str">
        <f>IF(OR(D984="",E984=""),"",ROUND(D984/LOOKUP(E984,SMMLV!$A$2:$A$36,SMMLV!$D$2:$D$103),3))</f>
        <v/>
      </c>
      <c r="K984" s="639"/>
      <c r="L984" s="266">
        <v>9</v>
      </c>
      <c r="M984" s="640" t="str">
        <f t="shared" si="95"/>
        <v>NO APLICA</v>
      </c>
      <c r="N984" s="640"/>
    </row>
    <row r="985" spans="2:14">
      <c r="B985" s="224"/>
      <c r="C985" s="224"/>
      <c r="D985" s="269"/>
      <c r="E985" s="225"/>
      <c r="F985" s="271" t="str">
        <f>IF(OR(D985="",E985=""),"",ROUND(D985/LOOKUP(E985,SMMLV!$A$2:$A$36,SMMLV!$D$2:$D$103),3))</f>
        <v/>
      </c>
      <c r="K985" s="639"/>
      <c r="L985" s="266">
        <v>10</v>
      </c>
      <c r="M985" s="640" t="str">
        <f t="shared" si="95"/>
        <v>NO APLICA</v>
      </c>
      <c r="N985" s="640"/>
    </row>
    <row r="986" spans="2:14">
      <c r="B986" s="224"/>
      <c r="C986" s="224"/>
      <c r="D986" s="269"/>
      <c r="E986" s="225"/>
      <c r="F986" s="271" t="str">
        <f>IF(OR(D986="",E986=""),"",ROUND(D986/LOOKUP(E986,SMMLV!$A$2:$A$36,SMMLV!$D$2:$D$103),3))</f>
        <v/>
      </c>
      <c r="K986" s="639">
        <v>99</v>
      </c>
      <c r="L986" s="266">
        <v>1</v>
      </c>
      <c r="M986" s="640" t="str">
        <f t="shared" ref="M986:M995" si="96">IF(SUMIFS($F$5:$F$1200,$B$5:$B$1200,$K$986,$C$5:$C$1200,$L986)=0,"NO APLICA",ROUND(SUMIFS($F$5:$F$1200,$B$5:$B$1200,$K$986,$C$5:$C$1200,$L986),3))</f>
        <v>NO APLICA</v>
      </c>
      <c r="N986" s="640"/>
    </row>
    <row r="987" spans="2:14">
      <c r="B987" s="224"/>
      <c r="C987" s="224"/>
      <c r="D987" s="269"/>
      <c r="E987" s="225"/>
      <c r="F987" s="271" t="str">
        <f>IF(OR(D987="",E987=""),"",ROUND(D987/LOOKUP(E987,SMMLV!$A$2:$A$36,SMMLV!$D$2:$D$103),3))</f>
        <v/>
      </c>
      <c r="K987" s="639"/>
      <c r="L987" s="266">
        <v>2</v>
      </c>
      <c r="M987" s="640" t="str">
        <f t="shared" si="96"/>
        <v>NO APLICA</v>
      </c>
      <c r="N987" s="640"/>
    </row>
    <row r="988" spans="2:14">
      <c r="B988" s="224"/>
      <c r="C988" s="224"/>
      <c r="D988" s="269"/>
      <c r="E988" s="225"/>
      <c r="F988" s="271" t="str">
        <f>IF(OR(D988="",E988=""),"",ROUND(D988/LOOKUP(E988,SMMLV!$A$2:$A$36,SMMLV!$D$2:$D$103),3))</f>
        <v/>
      </c>
      <c r="K988" s="639"/>
      <c r="L988" s="266">
        <v>3</v>
      </c>
      <c r="M988" s="640" t="str">
        <f t="shared" si="96"/>
        <v>NO APLICA</v>
      </c>
      <c r="N988" s="640"/>
    </row>
    <row r="989" spans="2:14">
      <c r="B989" s="224"/>
      <c r="C989" s="224"/>
      <c r="D989" s="269"/>
      <c r="E989" s="225"/>
      <c r="F989" s="271" t="str">
        <f>IF(OR(D989="",E989=""),"",ROUND(D989/LOOKUP(E989,SMMLV!$A$2:$A$36,SMMLV!$D$2:$D$103),3))</f>
        <v/>
      </c>
      <c r="K989" s="639"/>
      <c r="L989" s="266">
        <v>4</v>
      </c>
      <c r="M989" s="640" t="str">
        <f t="shared" si="96"/>
        <v>NO APLICA</v>
      </c>
      <c r="N989" s="640"/>
    </row>
    <row r="990" spans="2:14">
      <c r="B990" s="224"/>
      <c r="C990" s="224"/>
      <c r="D990" s="269"/>
      <c r="E990" s="225"/>
      <c r="F990" s="271" t="str">
        <f>IF(OR(D990="",E990=""),"",ROUND(D990/LOOKUP(E990,SMMLV!$A$2:$A$36,SMMLV!$D$2:$D$103),3))</f>
        <v/>
      </c>
      <c r="K990" s="639"/>
      <c r="L990" s="266">
        <v>5</v>
      </c>
      <c r="M990" s="640" t="str">
        <f t="shared" si="96"/>
        <v>NO APLICA</v>
      </c>
      <c r="N990" s="640"/>
    </row>
    <row r="991" spans="2:14">
      <c r="B991" s="224"/>
      <c r="C991" s="224"/>
      <c r="D991" s="269"/>
      <c r="E991" s="225"/>
      <c r="F991" s="271" t="str">
        <f>IF(OR(D991="",E991=""),"",ROUND(D991/LOOKUP(E991,SMMLV!$A$2:$A$36,SMMLV!$D$2:$D$103),3))</f>
        <v/>
      </c>
      <c r="K991" s="639"/>
      <c r="L991" s="266">
        <v>6</v>
      </c>
      <c r="M991" s="640" t="str">
        <f t="shared" si="96"/>
        <v>NO APLICA</v>
      </c>
      <c r="N991" s="640"/>
    </row>
    <row r="992" spans="2:14">
      <c r="B992" s="224"/>
      <c r="C992" s="224"/>
      <c r="D992" s="269"/>
      <c r="E992" s="225"/>
      <c r="F992" s="271" t="str">
        <f>IF(OR(D992="",E992=""),"",ROUND(D992/LOOKUP(E992,SMMLV!$A$2:$A$36,SMMLV!$D$2:$D$103),3))</f>
        <v/>
      </c>
      <c r="K992" s="639"/>
      <c r="L992" s="266">
        <v>7</v>
      </c>
      <c r="M992" s="640" t="str">
        <f t="shared" si="96"/>
        <v>NO APLICA</v>
      </c>
      <c r="N992" s="640"/>
    </row>
    <row r="993" spans="2:14">
      <c r="B993" s="224"/>
      <c r="C993" s="224"/>
      <c r="D993" s="269"/>
      <c r="E993" s="225"/>
      <c r="F993" s="271" t="str">
        <f>IF(OR(D993="",E993=""),"",ROUND(D993/LOOKUP(E993,SMMLV!$A$2:$A$36,SMMLV!$D$2:$D$103),3))</f>
        <v/>
      </c>
      <c r="K993" s="639"/>
      <c r="L993" s="266">
        <v>8</v>
      </c>
      <c r="M993" s="640" t="str">
        <f t="shared" si="96"/>
        <v>NO APLICA</v>
      </c>
      <c r="N993" s="640"/>
    </row>
    <row r="994" spans="2:14">
      <c r="B994" s="224"/>
      <c r="C994" s="224"/>
      <c r="D994" s="269"/>
      <c r="E994" s="225"/>
      <c r="F994" s="271" t="str">
        <f>IF(OR(D994="",E994=""),"",ROUND(D994/LOOKUP(E994,SMMLV!$A$2:$A$36,SMMLV!$D$2:$D$103),3))</f>
        <v/>
      </c>
      <c r="K994" s="639"/>
      <c r="L994" s="266">
        <v>9</v>
      </c>
      <c r="M994" s="640" t="str">
        <f t="shared" si="96"/>
        <v>NO APLICA</v>
      </c>
      <c r="N994" s="640"/>
    </row>
    <row r="995" spans="2:14">
      <c r="B995" s="224"/>
      <c r="C995" s="224"/>
      <c r="D995" s="269"/>
      <c r="E995" s="225"/>
      <c r="F995" s="271" t="str">
        <f>IF(OR(D995="",E995=""),"",ROUND(D995/LOOKUP(E995,SMMLV!$A$2:$A$36,SMMLV!$D$2:$D$103),3))</f>
        <v/>
      </c>
      <c r="K995" s="639"/>
      <c r="L995" s="266">
        <v>10</v>
      </c>
      <c r="M995" s="640" t="str">
        <f t="shared" si="96"/>
        <v>NO APLICA</v>
      </c>
      <c r="N995" s="640"/>
    </row>
    <row r="996" spans="2:14">
      <c r="B996" s="224"/>
      <c r="C996" s="224"/>
      <c r="D996" s="269"/>
      <c r="E996" s="225"/>
      <c r="F996" s="271" t="str">
        <f>IF(OR(D996="",E996=""),"",ROUND(D996/LOOKUP(E996,SMMLV!$A$2:$A$36,SMMLV!$D$2:$D$103),3))</f>
        <v/>
      </c>
      <c r="K996" s="639">
        <v>100</v>
      </c>
      <c r="L996" s="266">
        <v>1</v>
      </c>
      <c r="M996" s="640" t="str">
        <f t="shared" ref="M996:M1005" si="97">IF(SUMIFS($F$5:$F$1200,$B$5:$B$1200,$K$996,$C$5:$C$1200,$L996)=0,"NO APLICA",ROUND(SUMIFS($F$5:$F$1200,$B$5:$B$1200,$K$996,$C$5:$C$1200,$L996),3))</f>
        <v>NO APLICA</v>
      </c>
      <c r="N996" s="640"/>
    </row>
    <row r="997" spans="2:14">
      <c r="B997" s="224"/>
      <c r="C997" s="224"/>
      <c r="D997" s="269"/>
      <c r="E997" s="225"/>
      <c r="F997" s="271" t="str">
        <f>IF(OR(D997="",E997=""),"",ROUND(D997/LOOKUP(E997,SMMLV!$A$2:$A$36,SMMLV!$D$2:$D$103),3))</f>
        <v/>
      </c>
      <c r="K997" s="639"/>
      <c r="L997" s="266">
        <v>2</v>
      </c>
      <c r="M997" s="640" t="str">
        <f t="shared" si="97"/>
        <v>NO APLICA</v>
      </c>
      <c r="N997" s="640"/>
    </row>
    <row r="998" spans="2:14">
      <c r="B998" s="224"/>
      <c r="C998" s="224"/>
      <c r="D998" s="269"/>
      <c r="E998" s="225"/>
      <c r="F998" s="271" t="str">
        <f>IF(OR(D998="",E998=""),"",ROUND(D998/LOOKUP(E998,SMMLV!$A$2:$A$36,SMMLV!$D$2:$D$103),3))</f>
        <v/>
      </c>
      <c r="K998" s="639"/>
      <c r="L998" s="266">
        <v>3</v>
      </c>
      <c r="M998" s="640" t="str">
        <f t="shared" si="97"/>
        <v>NO APLICA</v>
      </c>
      <c r="N998" s="640"/>
    </row>
    <row r="999" spans="2:14">
      <c r="B999" s="224"/>
      <c r="C999" s="224"/>
      <c r="D999" s="269"/>
      <c r="E999" s="225"/>
      <c r="F999" s="271" t="str">
        <f>IF(OR(D999="",E999=""),"",ROUND(D999/LOOKUP(E999,SMMLV!$A$2:$A$36,SMMLV!$D$2:$D$103),3))</f>
        <v/>
      </c>
      <c r="K999" s="639"/>
      <c r="L999" s="266">
        <v>4</v>
      </c>
      <c r="M999" s="640" t="str">
        <f t="shared" si="97"/>
        <v>NO APLICA</v>
      </c>
      <c r="N999" s="640"/>
    </row>
    <row r="1000" spans="2:14">
      <c r="B1000" s="224"/>
      <c r="C1000" s="224"/>
      <c r="D1000" s="269"/>
      <c r="E1000" s="225"/>
      <c r="F1000" s="271" t="str">
        <f>IF(OR(D1000="",E1000=""),"",ROUND(D1000/LOOKUP(E1000,SMMLV!$A$2:$A$36,SMMLV!$D$2:$D$103),3))</f>
        <v/>
      </c>
      <c r="K1000" s="639"/>
      <c r="L1000" s="266">
        <v>5</v>
      </c>
      <c r="M1000" s="640" t="str">
        <f t="shared" si="97"/>
        <v>NO APLICA</v>
      </c>
      <c r="N1000" s="640"/>
    </row>
    <row r="1001" spans="2:14">
      <c r="B1001" s="224"/>
      <c r="C1001" s="224"/>
      <c r="D1001" s="269"/>
      <c r="E1001" s="225"/>
      <c r="F1001" s="271" t="str">
        <f>IF(OR(D1001="",E1001=""),"",ROUND(D1001/LOOKUP(E1001,SMMLV!$A$2:$A$36,SMMLV!$D$2:$D$103),3))</f>
        <v/>
      </c>
      <c r="K1001" s="639"/>
      <c r="L1001" s="266">
        <v>6</v>
      </c>
      <c r="M1001" s="640" t="str">
        <f t="shared" si="97"/>
        <v>NO APLICA</v>
      </c>
      <c r="N1001" s="640"/>
    </row>
    <row r="1002" spans="2:14">
      <c r="B1002" s="224"/>
      <c r="C1002" s="224"/>
      <c r="D1002" s="269"/>
      <c r="E1002" s="225"/>
      <c r="F1002" s="271" t="str">
        <f>IF(OR(D1002="",E1002=""),"",ROUND(D1002/LOOKUP(E1002,SMMLV!$A$2:$A$36,SMMLV!$D$2:$D$103),3))</f>
        <v/>
      </c>
      <c r="K1002" s="639"/>
      <c r="L1002" s="266">
        <v>7</v>
      </c>
      <c r="M1002" s="640" t="str">
        <f t="shared" si="97"/>
        <v>NO APLICA</v>
      </c>
      <c r="N1002" s="640"/>
    </row>
    <row r="1003" spans="2:14">
      <c r="B1003" s="224"/>
      <c r="C1003" s="224"/>
      <c r="D1003" s="269"/>
      <c r="E1003" s="225"/>
      <c r="F1003" s="271" t="str">
        <f>IF(OR(D1003="",E1003=""),"",ROUND(D1003/LOOKUP(E1003,SMMLV!$A$2:$A$36,SMMLV!$D$2:$D$103),3))</f>
        <v/>
      </c>
      <c r="K1003" s="639"/>
      <c r="L1003" s="266">
        <v>8</v>
      </c>
      <c r="M1003" s="640" t="str">
        <f t="shared" si="97"/>
        <v>NO APLICA</v>
      </c>
      <c r="N1003" s="640"/>
    </row>
    <row r="1004" spans="2:14">
      <c r="B1004" s="224"/>
      <c r="C1004" s="224"/>
      <c r="D1004" s="269"/>
      <c r="E1004" s="225"/>
      <c r="F1004" s="271" t="str">
        <f>IF(OR(D1004="",E1004=""),"",ROUND(D1004/LOOKUP(E1004,SMMLV!$A$2:$A$36,SMMLV!$D$2:$D$103),3))</f>
        <v/>
      </c>
      <c r="K1004" s="639"/>
      <c r="L1004" s="266">
        <v>9</v>
      </c>
      <c r="M1004" s="640" t="str">
        <f t="shared" si="97"/>
        <v>NO APLICA</v>
      </c>
      <c r="N1004" s="640"/>
    </row>
    <row r="1005" spans="2:14">
      <c r="B1005" s="224"/>
      <c r="C1005" s="224"/>
      <c r="D1005" s="269"/>
      <c r="E1005" s="225"/>
      <c r="F1005" s="271" t="str">
        <f>IF(OR(D1005="",E1005=""),"",ROUND(D1005/LOOKUP(E1005,SMMLV!$A$2:$A$36,SMMLV!$D$2:$D$103),3))</f>
        <v/>
      </c>
      <c r="K1005" s="639"/>
      <c r="L1005" s="266">
        <v>10</v>
      </c>
      <c r="M1005" s="640" t="str">
        <f t="shared" si="97"/>
        <v>NO APLICA</v>
      </c>
      <c r="N1005" s="640"/>
    </row>
    <row r="1006" spans="2:14">
      <c r="B1006" s="224"/>
      <c r="C1006" s="224"/>
      <c r="D1006" s="269"/>
      <c r="E1006" s="225"/>
      <c r="F1006" s="271" t="str">
        <f>IF(OR(D1006="",E1006=""),"",ROUND(D1006/LOOKUP(E1006,SMMLV!$A$2:$A$36,SMMLV!$D$2:$D$103),3))</f>
        <v/>
      </c>
    </row>
    <row r="1007" spans="2:14">
      <c r="B1007" s="224"/>
      <c r="C1007" s="224"/>
      <c r="D1007" s="269"/>
      <c r="E1007" s="225"/>
      <c r="F1007" s="271" t="str">
        <f>IF(OR(D1007="",E1007=""),"",ROUND(D1007/LOOKUP(E1007,SMMLV!$A$2:$A$36,SMMLV!$D$2:$D$103),3))</f>
        <v/>
      </c>
    </row>
    <row r="1008" spans="2:14">
      <c r="B1008" s="224"/>
      <c r="C1008" s="224"/>
      <c r="D1008" s="269"/>
      <c r="E1008" s="225"/>
      <c r="F1008" s="271" t="str">
        <f>IF(OR(D1008="",E1008=""),"",ROUND(D1008/LOOKUP(E1008,SMMLV!$A$2:$A$36,SMMLV!$D$2:$D$103),3))</f>
        <v/>
      </c>
    </row>
    <row r="1009" spans="2:6">
      <c r="B1009" s="224"/>
      <c r="C1009" s="224"/>
      <c r="D1009" s="269"/>
      <c r="E1009" s="225"/>
      <c r="F1009" s="271" t="str">
        <f>IF(OR(D1009="",E1009=""),"",ROUND(D1009/LOOKUP(E1009,SMMLV!$A$2:$A$36,SMMLV!$D$2:$D$103),3))</f>
        <v/>
      </c>
    </row>
    <row r="1010" spans="2:6">
      <c r="B1010" s="224"/>
      <c r="C1010" s="224"/>
      <c r="D1010" s="269"/>
      <c r="E1010" s="225"/>
      <c r="F1010" s="271" t="str">
        <f>IF(OR(D1010="",E1010=""),"",ROUND(D1010/LOOKUP(E1010,SMMLV!$A$2:$A$36,SMMLV!$D$2:$D$103),3))</f>
        <v/>
      </c>
    </row>
    <row r="1011" spans="2:6">
      <c r="B1011" s="224"/>
      <c r="C1011" s="224"/>
      <c r="D1011" s="269"/>
      <c r="E1011" s="225"/>
      <c r="F1011" s="271" t="str">
        <f>IF(OR(D1011="",E1011=""),"",ROUND(D1011/LOOKUP(E1011,SMMLV!$A$2:$A$36,SMMLV!$D$2:$D$103),3))</f>
        <v/>
      </c>
    </row>
    <row r="1012" spans="2:6">
      <c r="B1012" s="224"/>
      <c r="C1012" s="224"/>
      <c r="D1012" s="269"/>
      <c r="E1012" s="225"/>
      <c r="F1012" s="271" t="str">
        <f>IF(OR(D1012="",E1012=""),"",ROUND(D1012/LOOKUP(E1012,SMMLV!$A$2:$A$36,SMMLV!$D$2:$D$103),3))</f>
        <v/>
      </c>
    </row>
    <row r="1013" spans="2:6">
      <c r="B1013" s="224"/>
      <c r="C1013" s="224"/>
      <c r="D1013" s="269"/>
      <c r="E1013" s="225"/>
      <c r="F1013" s="271" t="str">
        <f>IF(OR(D1013="",E1013=""),"",ROUND(D1013/LOOKUP(E1013,SMMLV!$A$2:$A$36,SMMLV!$D$2:$D$103),3))</f>
        <v/>
      </c>
    </row>
    <row r="1014" spans="2:6">
      <c r="B1014" s="224"/>
      <c r="C1014" s="224"/>
      <c r="D1014" s="269"/>
      <c r="E1014" s="225"/>
      <c r="F1014" s="271" t="str">
        <f>IF(OR(D1014="",E1014=""),"",ROUND(D1014/LOOKUP(E1014,SMMLV!$A$2:$A$36,SMMLV!$D$2:$D$103),3))</f>
        <v/>
      </c>
    </row>
    <row r="1015" spans="2:6">
      <c r="B1015" s="224"/>
      <c r="C1015" s="224"/>
      <c r="D1015" s="269"/>
      <c r="E1015" s="225"/>
      <c r="F1015" s="271" t="str">
        <f>IF(OR(D1015="",E1015=""),"",ROUND(D1015/LOOKUP(E1015,SMMLV!$A$2:$A$36,SMMLV!$D$2:$D$103),3))</f>
        <v/>
      </c>
    </row>
    <row r="1016" spans="2:6">
      <c r="B1016" s="224"/>
      <c r="C1016" s="224"/>
      <c r="D1016" s="269"/>
      <c r="E1016" s="225"/>
      <c r="F1016" s="271" t="str">
        <f>IF(OR(D1016="",E1016=""),"",ROUND(D1016/LOOKUP(E1016,SMMLV!$A$2:$A$36,SMMLV!$D$2:$D$103),3))</f>
        <v/>
      </c>
    </row>
    <row r="1017" spans="2:6">
      <c r="B1017" s="224"/>
      <c r="C1017" s="224"/>
      <c r="D1017" s="269"/>
      <c r="E1017" s="225"/>
      <c r="F1017" s="271" t="str">
        <f>IF(OR(D1017="",E1017=""),"",ROUND(D1017/LOOKUP(E1017,SMMLV!$A$2:$A$36,SMMLV!$D$2:$D$103),3))</f>
        <v/>
      </c>
    </row>
    <row r="1018" spans="2:6">
      <c r="B1018" s="224"/>
      <c r="C1018" s="224"/>
      <c r="D1018" s="269"/>
      <c r="E1018" s="225"/>
      <c r="F1018" s="271" t="str">
        <f>IF(OR(D1018="",E1018=""),"",ROUND(D1018/LOOKUP(E1018,SMMLV!$A$2:$A$36,SMMLV!$D$2:$D$103),3))</f>
        <v/>
      </c>
    </row>
    <row r="1019" spans="2:6">
      <c r="B1019" s="224"/>
      <c r="C1019" s="224"/>
      <c r="D1019" s="269"/>
      <c r="E1019" s="225"/>
      <c r="F1019" s="271" t="str">
        <f>IF(OR(D1019="",E1019=""),"",ROUND(D1019/LOOKUP(E1019,SMMLV!$A$2:$A$36,SMMLV!$D$2:$D$103),3))</f>
        <v/>
      </c>
    </row>
    <row r="1020" spans="2:6">
      <c r="B1020" s="224"/>
      <c r="C1020" s="224"/>
      <c r="D1020" s="269"/>
      <c r="E1020" s="225"/>
      <c r="F1020" s="271" t="str">
        <f>IF(OR(D1020="",E1020=""),"",ROUND(D1020/LOOKUP(E1020,SMMLV!$A$2:$A$36,SMMLV!$D$2:$D$103),3))</f>
        <v/>
      </c>
    </row>
    <row r="1021" spans="2:6">
      <c r="B1021" s="224"/>
      <c r="C1021" s="224"/>
      <c r="D1021" s="269"/>
      <c r="E1021" s="225"/>
      <c r="F1021" s="271" t="str">
        <f>IF(OR(D1021="",E1021=""),"",ROUND(D1021/LOOKUP(E1021,SMMLV!$A$2:$A$36,SMMLV!$D$2:$D$103),3))</f>
        <v/>
      </c>
    </row>
    <row r="1022" spans="2:6">
      <c r="B1022" s="224"/>
      <c r="C1022" s="224"/>
      <c r="D1022" s="269"/>
      <c r="E1022" s="225"/>
      <c r="F1022" s="271" t="str">
        <f>IF(OR(D1022="",E1022=""),"",ROUND(D1022/LOOKUP(E1022,SMMLV!$A$2:$A$36,SMMLV!$D$2:$D$103),3))</f>
        <v/>
      </c>
    </row>
    <row r="1023" spans="2:6">
      <c r="B1023" s="224"/>
      <c r="C1023" s="224"/>
      <c r="D1023" s="269"/>
      <c r="E1023" s="225"/>
      <c r="F1023" s="271" t="str">
        <f>IF(OR(D1023="",E1023=""),"",ROUND(D1023/LOOKUP(E1023,SMMLV!$A$2:$A$36,SMMLV!$D$2:$D$103),3))</f>
        <v/>
      </c>
    </row>
    <row r="1024" spans="2:6">
      <c r="B1024" s="224"/>
      <c r="C1024" s="224"/>
      <c r="D1024" s="269"/>
      <c r="E1024" s="225"/>
      <c r="F1024" s="271" t="str">
        <f>IF(OR(D1024="",E1024=""),"",ROUND(D1024/LOOKUP(E1024,SMMLV!$A$2:$A$36,SMMLV!$D$2:$D$103),3))</f>
        <v/>
      </c>
    </row>
    <row r="1025" spans="2:6">
      <c r="B1025" s="224"/>
      <c r="C1025" s="224"/>
      <c r="D1025" s="269"/>
      <c r="E1025" s="225"/>
      <c r="F1025" s="271" t="str">
        <f>IF(OR(D1025="",E1025=""),"",ROUND(D1025/LOOKUP(E1025,SMMLV!$A$2:$A$36,SMMLV!$D$2:$D$103),3))</f>
        <v/>
      </c>
    </row>
    <row r="1026" spans="2:6">
      <c r="B1026" s="224"/>
      <c r="C1026" s="224"/>
      <c r="D1026" s="269"/>
      <c r="E1026" s="225"/>
      <c r="F1026" s="271" t="str">
        <f>IF(OR(D1026="",E1026=""),"",ROUND(D1026/LOOKUP(E1026,SMMLV!$A$2:$A$36,SMMLV!$D$2:$D$103),3))</f>
        <v/>
      </c>
    </row>
    <row r="1027" spans="2:6">
      <c r="B1027" s="224"/>
      <c r="C1027" s="224"/>
      <c r="D1027" s="269"/>
      <c r="E1027" s="225"/>
      <c r="F1027" s="271" t="str">
        <f>IF(OR(D1027="",E1027=""),"",ROUND(D1027/LOOKUP(E1027,SMMLV!$A$2:$A$36,SMMLV!$D$2:$D$103),3))</f>
        <v/>
      </c>
    </row>
    <row r="1028" spans="2:6">
      <c r="B1028" s="224"/>
      <c r="C1028" s="224"/>
      <c r="D1028" s="269"/>
      <c r="E1028" s="225"/>
      <c r="F1028" s="271" t="str">
        <f>IF(OR(D1028="",E1028=""),"",ROUND(D1028/LOOKUP(E1028,SMMLV!$A$2:$A$36,SMMLV!$D$2:$D$103),3))</f>
        <v/>
      </c>
    </row>
    <row r="1029" spans="2:6">
      <c r="B1029" s="224"/>
      <c r="C1029" s="224"/>
      <c r="D1029" s="269"/>
      <c r="E1029" s="225"/>
      <c r="F1029" s="271" t="str">
        <f>IF(OR(D1029="",E1029=""),"",ROUND(D1029/LOOKUP(E1029,SMMLV!$A$2:$A$36,SMMLV!$D$2:$D$103),3))</f>
        <v/>
      </c>
    </row>
    <row r="1030" spans="2:6">
      <c r="B1030" s="224"/>
      <c r="C1030" s="224"/>
      <c r="D1030" s="269"/>
      <c r="E1030" s="225"/>
      <c r="F1030" s="271" t="str">
        <f>IF(OR(D1030="",E1030=""),"",ROUND(D1030/LOOKUP(E1030,SMMLV!$A$2:$A$36,SMMLV!$D$2:$D$103),3))</f>
        <v/>
      </c>
    </row>
    <row r="1031" spans="2:6">
      <c r="B1031" s="224"/>
      <c r="C1031" s="224"/>
      <c r="D1031" s="269"/>
      <c r="E1031" s="225"/>
      <c r="F1031" s="271" t="str">
        <f>IF(OR(D1031="",E1031=""),"",ROUND(D1031/LOOKUP(E1031,SMMLV!$A$2:$A$36,SMMLV!$D$2:$D$103),3))</f>
        <v/>
      </c>
    </row>
    <row r="1032" spans="2:6">
      <c r="B1032" s="224"/>
      <c r="C1032" s="224"/>
      <c r="D1032" s="269"/>
      <c r="E1032" s="225"/>
      <c r="F1032" s="271" t="str">
        <f>IF(OR(D1032="",E1032=""),"",ROUND(D1032/LOOKUP(E1032,SMMLV!$A$2:$A$36,SMMLV!$D$2:$D$103),3))</f>
        <v/>
      </c>
    </row>
    <row r="1033" spans="2:6">
      <c r="B1033" s="224"/>
      <c r="C1033" s="224"/>
      <c r="D1033" s="269"/>
      <c r="E1033" s="225"/>
      <c r="F1033" s="271" t="str">
        <f>IF(OR(D1033="",E1033=""),"",ROUND(D1033/LOOKUP(E1033,SMMLV!$A$2:$A$36,SMMLV!$D$2:$D$103),3))</f>
        <v/>
      </c>
    </row>
    <row r="1034" spans="2:6">
      <c r="B1034" s="224"/>
      <c r="C1034" s="224"/>
      <c r="D1034" s="269"/>
      <c r="E1034" s="225"/>
      <c r="F1034" s="271" t="str">
        <f>IF(OR(D1034="",E1034=""),"",ROUND(D1034/LOOKUP(E1034,SMMLV!$A$2:$A$36,SMMLV!$D$2:$D$103),3))</f>
        <v/>
      </c>
    </row>
    <row r="1035" spans="2:6">
      <c r="B1035" s="224"/>
      <c r="C1035" s="224"/>
      <c r="D1035" s="269"/>
      <c r="E1035" s="225"/>
      <c r="F1035" s="271" t="str">
        <f>IF(OR(D1035="",E1035=""),"",ROUND(D1035/LOOKUP(E1035,SMMLV!$A$2:$A$36,SMMLV!$D$2:$D$103),3))</f>
        <v/>
      </c>
    </row>
    <row r="1036" spans="2:6">
      <c r="B1036" s="224"/>
      <c r="C1036" s="224"/>
      <c r="D1036" s="269"/>
      <c r="E1036" s="225"/>
      <c r="F1036" s="271" t="str">
        <f>IF(OR(D1036="",E1036=""),"",ROUND(D1036/LOOKUP(E1036,SMMLV!$A$2:$A$36,SMMLV!$D$2:$D$103),3))</f>
        <v/>
      </c>
    </row>
    <row r="1037" spans="2:6">
      <c r="B1037" s="224"/>
      <c r="C1037" s="224"/>
      <c r="D1037" s="269"/>
      <c r="E1037" s="225"/>
      <c r="F1037" s="271" t="str">
        <f>IF(OR(D1037="",E1037=""),"",ROUND(D1037/LOOKUP(E1037,SMMLV!$A$2:$A$36,SMMLV!$D$2:$D$103),3))</f>
        <v/>
      </c>
    </row>
    <row r="1038" spans="2:6">
      <c r="B1038" s="224"/>
      <c r="C1038" s="224"/>
      <c r="D1038" s="269"/>
      <c r="E1038" s="225"/>
      <c r="F1038" s="271" t="str">
        <f>IF(OR(D1038="",E1038=""),"",ROUND(D1038/LOOKUP(E1038,SMMLV!$A$2:$A$36,SMMLV!$D$2:$D$103),3))</f>
        <v/>
      </c>
    </row>
    <row r="1039" spans="2:6">
      <c r="B1039" s="224"/>
      <c r="C1039" s="224"/>
      <c r="D1039" s="269"/>
      <c r="E1039" s="225"/>
      <c r="F1039" s="271" t="str">
        <f>IF(OR(D1039="",E1039=""),"",ROUND(D1039/LOOKUP(E1039,SMMLV!$A$2:$A$36,SMMLV!$D$2:$D$103),3))</f>
        <v/>
      </c>
    </row>
    <row r="1040" spans="2:6">
      <c r="B1040" s="224"/>
      <c r="C1040" s="224"/>
      <c r="D1040" s="269"/>
      <c r="E1040" s="225"/>
      <c r="F1040" s="271" t="str">
        <f>IF(OR(D1040="",E1040=""),"",ROUND(D1040/LOOKUP(E1040,SMMLV!$A$2:$A$36,SMMLV!$D$2:$D$103),3))</f>
        <v/>
      </c>
    </row>
    <row r="1041" spans="2:6">
      <c r="B1041" s="224"/>
      <c r="C1041" s="224"/>
      <c r="D1041" s="269"/>
      <c r="E1041" s="225"/>
      <c r="F1041" s="271" t="str">
        <f>IF(OR(D1041="",E1041=""),"",ROUND(D1041/LOOKUP(E1041,SMMLV!$A$2:$A$36,SMMLV!$D$2:$D$103),3))</f>
        <v/>
      </c>
    </row>
    <row r="1042" spans="2:6">
      <c r="B1042" s="224"/>
      <c r="C1042" s="224"/>
      <c r="D1042" s="269"/>
      <c r="E1042" s="225"/>
      <c r="F1042" s="271" t="str">
        <f>IF(OR(D1042="",E1042=""),"",ROUND(D1042/LOOKUP(E1042,SMMLV!$A$2:$A$36,SMMLV!$D$2:$D$103),3))</f>
        <v/>
      </c>
    </row>
    <row r="1043" spans="2:6">
      <c r="B1043" s="224"/>
      <c r="C1043" s="224"/>
      <c r="D1043" s="269"/>
      <c r="E1043" s="225"/>
      <c r="F1043" s="271" t="str">
        <f>IF(OR(D1043="",E1043=""),"",ROUND(D1043/LOOKUP(E1043,SMMLV!$A$2:$A$36,SMMLV!$D$2:$D$103),3))</f>
        <v/>
      </c>
    </row>
    <row r="1044" spans="2:6">
      <c r="B1044" s="224"/>
      <c r="C1044" s="224"/>
      <c r="D1044" s="269"/>
      <c r="E1044" s="225"/>
      <c r="F1044" s="271" t="str">
        <f>IF(OR(D1044="",E1044=""),"",ROUND(D1044/LOOKUP(E1044,SMMLV!$A$2:$A$36,SMMLV!$D$2:$D$103),3))</f>
        <v/>
      </c>
    </row>
    <row r="1045" spans="2:6">
      <c r="B1045" s="224"/>
      <c r="C1045" s="224"/>
      <c r="D1045" s="269"/>
      <c r="E1045" s="225"/>
      <c r="F1045" s="271" t="str">
        <f>IF(OR(D1045="",E1045=""),"",ROUND(D1045/LOOKUP(E1045,SMMLV!$A$2:$A$36,SMMLV!$D$2:$D$103),3))</f>
        <v/>
      </c>
    </row>
    <row r="1046" spans="2:6">
      <c r="B1046" s="224"/>
      <c r="C1046" s="224"/>
      <c r="D1046" s="269"/>
      <c r="E1046" s="225"/>
      <c r="F1046" s="271" t="str">
        <f>IF(OR(D1046="",E1046=""),"",ROUND(D1046/LOOKUP(E1046,SMMLV!$A$2:$A$36,SMMLV!$D$2:$D$103),3))</f>
        <v/>
      </c>
    </row>
    <row r="1047" spans="2:6">
      <c r="B1047" s="224"/>
      <c r="C1047" s="224"/>
      <c r="D1047" s="269"/>
      <c r="E1047" s="225"/>
      <c r="F1047" s="271" t="str">
        <f>IF(OR(D1047="",E1047=""),"",ROUND(D1047/LOOKUP(E1047,SMMLV!$A$2:$A$36,SMMLV!$D$2:$D$103),3))</f>
        <v/>
      </c>
    </row>
    <row r="1048" spans="2:6">
      <c r="B1048" s="224"/>
      <c r="C1048" s="224"/>
      <c r="D1048" s="269"/>
      <c r="E1048" s="225"/>
      <c r="F1048" s="271" t="str">
        <f>IF(OR(D1048="",E1048=""),"",ROUND(D1048/LOOKUP(E1048,SMMLV!$A$2:$A$36,SMMLV!$D$2:$D$103),3))</f>
        <v/>
      </c>
    </row>
    <row r="1049" spans="2:6">
      <c r="B1049" s="224"/>
      <c r="C1049" s="224"/>
      <c r="D1049" s="269"/>
      <c r="E1049" s="225"/>
      <c r="F1049" s="271" t="str">
        <f>IF(OR(D1049="",E1049=""),"",ROUND(D1049/LOOKUP(E1049,SMMLV!$A$2:$A$36,SMMLV!$D$2:$D$103),3))</f>
        <v/>
      </c>
    </row>
    <row r="1050" spans="2:6">
      <c r="B1050" s="224"/>
      <c r="C1050" s="224"/>
      <c r="D1050" s="269"/>
      <c r="E1050" s="225"/>
      <c r="F1050" s="271" t="str">
        <f>IF(OR(D1050="",E1050=""),"",ROUND(D1050/LOOKUP(E1050,SMMLV!$A$2:$A$36,SMMLV!$D$2:$D$103),3))</f>
        <v/>
      </c>
    </row>
    <row r="1051" spans="2:6">
      <c r="B1051" s="224"/>
      <c r="C1051" s="224"/>
      <c r="D1051" s="269"/>
      <c r="E1051" s="225"/>
      <c r="F1051" s="271" t="str">
        <f>IF(OR(D1051="",E1051=""),"",ROUND(D1051/LOOKUP(E1051,SMMLV!$A$2:$A$36,SMMLV!$D$2:$D$103),3))</f>
        <v/>
      </c>
    </row>
    <row r="1052" spans="2:6">
      <c r="B1052" s="224"/>
      <c r="C1052" s="224"/>
      <c r="D1052" s="269"/>
      <c r="E1052" s="225"/>
      <c r="F1052" s="271" t="str">
        <f>IF(OR(D1052="",E1052=""),"",ROUND(D1052/LOOKUP(E1052,SMMLV!$A$2:$A$36,SMMLV!$D$2:$D$103),3))</f>
        <v/>
      </c>
    </row>
    <row r="1053" spans="2:6">
      <c r="B1053" s="224"/>
      <c r="C1053" s="224"/>
      <c r="D1053" s="269"/>
      <c r="E1053" s="225"/>
      <c r="F1053" s="271" t="str">
        <f>IF(OR(D1053="",E1053=""),"",ROUND(D1053/LOOKUP(E1053,SMMLV!$A$2:$A$36,SMMLV!$D$2:$D$103),3))</f>
        <v/>
      </c>
    </row>
    <row r="1054" spans="2:6">
      <c r="B1054" s="224"/>
      <c r="C1054" s="224"/>
      <c r="D1054" s="269"/>
      <c r="E1054" s="225"/>
      <c r="F1054" s="271" t="str">
        <f>IF(OR(D1054="",E1054=""),"",ROUND(D1054/LOOKUP(E1054,SMMLV!$A$2:$A$36,SMMLV!$D$2:$D$103),3))</f>
        <v/>
      </c>
    </row>
    <row r="1055" spans="2:6">
      <c r="B1055" s="224"/>
      <c r="C1055" s="224"/>
      <c r="D1055" s="269"/>
      <c r="E1055" s="225"/>
      <c r="F1055" s="271" t="str">
        <f>IF(OR(D1055="",E1055=""),"",ROUND(D1055/LOOKUP(E1055,SMMLV!$A$2:$A$36,SMMLV!$D$2:$D$103),3))</f>
        <v/>
      </c>
    </row>
    <row r="1056" spans="2:6">
      <c r="B1056" s="224"/>
      <c r="C1056" s="224"/>
      <c r="D1056" s="269"/>
      <c r="E1056" s="225"/>
      <c r="F1056" s="271" t="str">
        <f>IF(OR(D1056="",E1056=""),"",ROUND(D1056/LOOKUP(E1056,SMMLV!$A$2:$A$36,SMMLV!$D$2:$D$103),3))</f>
        <v/>
      </c>
    </row>
    <row r="1057" spans="2:6">
      <c r="B1057" s="224"/>
      <c r="C1057" s="224"/>
      <c r="D1057" s="269"/>
      <c r="E1057" s="225"/>
      <c r="F1057" s="271" t="str">
        <f>IF(OR(D1057="",E1057=""),"",ROUND(D1057/LOOKUP(E1057,SMMLV!$A$2:$A$36,SMMLV!$D$2:$D$103),3))</f>
        <v/>
      </c>
    </row>
    <row r="1058" spans="2:6">
      <c r="B1058" s="224"/>
      <c r="C1058" s="224"/>
      <c r="D1058" s="269"/>
      <c r="E1058" s="225"/>
      <c r="F1058" s="271" t="str">
        <f>IF(OR(D1058="",E1058=""),"",ROUND(D1058/LOOKUP(E1058,SMMLV!$A$2:$A$36,SMMLV!$D$2:$D$103),3))</f>
        <v/>
      </c>
    </row>
    <row r="1059" spans="2:6">
      <c r="B1059" s="224"/>
      <c r="C1059" s="224"/>
      <c r="D1059" s="269"/>
      <c r="E1059" s="225"/>
      <c r="F1059" s="271" t="str">
        <f>IF(OR(D1059="",E1059=""),"",ROUND(D1059/LOOKUP(E1059,SMMLV!$A$2:$A$36,SMMLV!$D$2:$D$103),3))</f>
        <v/>
      </c>
    </row>
    <row r="1060" spans="2:6">
      <c r="B1060" s="224"/>
      <c r="C1060" s="224"/>
      <c r="D1060" s="269"/>
      <c r="E1060" s="225"/>
      <c r="F1060" s="271" t="str">
        <f>IF(OR(D1060="",E1060=""),"",ROUND(D1060/LOOKUP(E1060,SMMLV!$A$2:$A$36,SMMLV!$D$2:$D$103),3))</f>
        <v/>
      </c>
    </row>
    <row r="1061" spans="2:6">
      <c r="B1061" s="224"/>
      <c r="C1061" s="224"/>
      <c r="D1061" s="269"/>
      <c r="E1061" s="225"/>
      <c r="F1061" s="271" t="str">
        <f>IF(OR(D1061="",E1061=""),"",ROUND(D1061/LOOKUP(E1061,SMMLV!$A$2:$A$36,SMMLV!$D$2:$D$103),3))</f>
        <v/>
      </c>
    </row>
    <row r="1062" spans="2:6">
      <c r="B1062" s="224"/>
      <c r="C1062" s="224"/>
      <c r="D1062" s="269"/>
      <c r="E1062" s="225"/>
      <c r="F1062" s="271" t="str">
        <f>IF(OR(D1062="",E1062=""),"",ROUND(D1062/LOOKUP(E1062,SMMLV!$A$2:$A$36,SMMLV!$D$2:$D$103),3))</f>
        <v/>
      </c>
    </row>
    <row r="1063" spans="2:6">
      <c r="B1063" s="224"/>
      <c r="C1063" s="224"/>
      <c r="D1063" s="269"/>
      <c r="E1063" s="225"/>
      <c r="F1063" s="271" t="str">
        <f>IF(OR(D1063="",E1063=""),"",ROUND(D1063/LOOKUP(E1063,SMMLV!$A$2:$A$36,SMMLV!$D$2:$D$103),3))</f>
        <v/>
      </c>
    </row>
    <row r="1064" spans="2:6">
      <c r="B1064" s="224"/>
      <c r="C1064" s="224"/>
      <c r="D1064" s="269"/>
      <c r="E1064" s="225"/>
      <c r="F1064" s="271" t="str">
        <f>IF(OR(D1064="",E1064=""),"",ROUND(D1064/LOOKUP(E1064,SMMLV!$A$2:$A$36,SMMLV!$D$2:$D$103),3))</f>
        <v/>
      </c>
    </row>
    <row r="1065" spans="2:6">
      <c r="B1065" s="224"/>
      <c r="C1065" s="224"/>
      <c r="D1065" s="269"/>
      <c r="E1065" s="225"/>
      <c r="F1065" s="271" t="str">
        <f>IF(OR(D1065="",E1065=""),"",ROUND(D1065/LOOKUP(E1065,SMMLV!$A$2:$A$36,SMMLV!$D$2:$D$103),3))</f>
        <v/>
      </c>
    </row>
    <row r="1066" spans="2:6">
      <c r="B1066" s="224"/>
      <c r="C1066" s="224"/>
      <c r="D1066" s="269"/>
      <c r="E1066" s="225"/>
      <c r="F1066" s="271" t="str">
        <f>IF(OR(D1066="",E1066=""),"",ROUND(D1066/LOOKUP(E1066,SMMLV!$A$2:$A$36,SMMLV!$D$2:$D$103),3))</f>
        <v/>
      </c>
    </row>
    <row r="1067" spans="2:6">
      <c r="B1067" s="224"/>
      <c r="C1067" s="224"/>
      <c r="D1067" s="269"/>
      <c r="E1067" s="225"/>
      <c r="F1067" s="271" t="str">
        <f>IF(OR(D1067="",E1067=""),"",ROUND(D1067/LOOKUP(E1067,SMMLV!$A$2:$A$36,SMMLV!$D$2:$D$103),3))</f>
        <v/>
      </c>
    </row>
    <row r="1068" spans="2:6">
      <c r="B1068" s="224"/>
      <c r="C1068" s="224"/>
      <c r="D1068" s="269"/>
      <c r="E1068" s="225"/>
      <c r="F1068" s="271" t="str">
        <f>IF(OR(D1068="",E1068=""),"",ROUND(D1068/LOOKUP(E1068,SMMLV!$A$2:$A$36,SMMLV!$D$2:$D$103),3))</f>
        <v/>
      </c>
    </row>
    <row r="1069" spans="2:6">
      <c r="B1069" s="224"/>
      <c r="C1069" s="224"/>
      <c r="D1069" s="269"/>
      <c r="E1069" s="225"/>
      <c r="F1069" s="271" t="str">
        <f>IF(OR(D1069="",E1069=""),"",ROUND(D1069/LOOKUP(E1069,SMMLV!$A$2:$A$36,SMMLV!$D$2:$D$103),3))</f>
        <v/>
      </c>
    </row>
    <row r="1070" spans="2:6">
      <c r="B1070" s="224"/>
      <c r="C1070" s="224"/>
      <c r="D1070" s="269"/>
      <c r="E1070" s="225"/>
      <c r="F1070" s="271" t="str">
        <f>IF(OR(D1070="",E1070=""),"",ROUND(D1070/LOOKUP(E1070,SMMLV!$A$2:$A$36,SMMLV!$D$2:$D$103),3))</f>
        <v/>
      </c>
    </row>
    <row r="1071" spans="2:6">
      <c r="B1071" s="224"/>
      <c r="C1071" s="224"/>
      <c r="D1071" s="269"/>
      <c r="E1071" s="225"/>
      <c r="F1071" s="271" t="str">
        <f>IF(OR(D1071="",E1071=""),"",ROUND(D1071/LOOKUP(E1071,SMMLV!$A$2:$A$36,SMMLV!$D$2:$D$103),3))</f>
        <v/>
      </c>
    </row>
    <row r="1072" spans="2:6">
      <c r="B1072" s="224"/>
      <c r="C1072" s="224"/>
      <c r="D1072" s="269"/>
      <c r="E1072" s="225"/>
      <c r="F1072" s="271" t="str">
        <f>IF(OR(D1072="",E1072=""),"",ROUND(D1072/LOOKUP(E1072,SMMLV!$A$2:$A$36,SMMLV!$D$2:$D$103),3))</f>
        <v/>
      </c>
    </row>
    <row r="1073" spans="2:6">
      <c r="B1073" s="224"/>
      <c r="C1073" s="224"/>
      <c r="D1073" s="269"/>
      <c r="E1073" s="225"/>
      <c r="F1073" s="271" t="str">
        <f>IF(OR(D1073="",E1073=""),"",ROUND(D1073/LOOKUP(E1073,SMMLV!$A$2:$A$36,SMMLV!$D$2:$D$103),3))</f>
        <v/>
      </c>
    </row>
    <row r="1074" spans="2:6">
      <c r="B1074" s="224"/>
      <c r="C1074" s="224"/>
      <c r="D1074" s="269"/>
      <c r="E1074" s="225"/>
      <c r="F1074" s="271" t="str">
        <f>IF(OR(D1074="",E1074=""),"",ROUND(D1074/LOOKUP(E1074,SMMLV!$A$2:$A$36,SMMLV!$D$2:$D$103),3))</f>
        <v/>
      </c>
    </row>
    <row r="1075" spans="2:6">
      <c r="B1075" s="224"/>
      <c r="C1075" s="224"/>
      <c r="D1075" s="269"/>
      <c r="E1075" s="225"/>
      <c r="F1075" s="271" t="str">
        <f>IF(OR(D1075="",E1075=""),"",ROUND(D1075/LOOKUP(E1075,SMMLV!$A$2:$A$36,SMMLV!$D$2:$D$103),3))</f>
        <v/>
      </c>
    </row>
    <row r="1076" spans="2:6">
      <c r="B1076" s="224"/>
      <c r="C1076" s="224"/>
      <c r="D1076" s="269"/>
      <c r="E1076" s="225"/>
      <c r="F1076" s="271" t="str">
        <f>IF(OR(D1076="",E1076=""),"",ROUND(D1076/LOOKUP(E1076,SMMLV!$A$2:$A$36,SMMLV!$D$2:$D$103),3))</f>
        <v/>
      </c>
    </row>
    <row r="1077" spans="2:6">
      <c r="B1077" s="224"/>
      <c r="C1077" s="224"/>
      <c r="D1077" s="269"/>
      <c r="E1077" s="225"/>
      <c r="F1077" s="271" t="str">
        <f>IF(OR(D1077="",E1077=""),"",ROUND(D1077/LOOKUP(E1077,SMMLV!$A$2:$A$36,SMMLV!$D$2:$D$103),3))</f>
        <v/>
      </c>
    </row>
    <row r="1078" spans="2:6">
      <c r="B1078" s="224"/>
      <c r="C1078" s="224"/>
      <c r="D1078" s="269"/>
      <c r="E1078" s="225"/>
      <c r="F1078" s="271" t="str">
        <f>IF(OR(D1078="",E1078=""),"",ROUND(D1078/LOOKUP(E1078,SMMLV!$A$2:$A$36,SMMLV!$D$2:$D$103),3))</f>
        <v/>
      </c>
    </row>
    <row r="1079" spans="2:6">
      <c r="B1079" s="224"/>
      <c r="C1079" s="224"/>
      <c r="D1079" s="269"/>
      <c r="E1079" s="225"/>
      <c r="F1079" s="271" t="str">
        <f>IF(OR(D1079="",E1079=""),"",ROUND(D1079/LOOKUP(E1079,SMMLV!$A$2:$A$36,SMMLV!$D$2:$D$103),3))</f>
        <v/>
      </c>
    </row>
    <row r="1080" spans="2:6">
      <c r="B1080" s="224"/>
      <c r="C1080" s="224"/>
      <c r="D1080" s="269"/>
      <c r="E1080" s="225"/>
      <c r="F1080" s="271" t="str">
        <f>IF(OR(D1080="",E1080=""),"",ROUND(D1080/LOOKUP(E1080,SMMLV!$A$2:$A$36,SMMLV!$D$2:$D$103),3))</f>
        <v/>
      </c>
    </row>
    <row r="1081" spans="2:6">
      <c r="B1081" s="224"/>
      <c r="C1081" s="224"/>
      <c r="D1081" s="269"/>
      <c r="E1081" s="225"/>
      <c r="F1081" s="271" t="str">
        <f>IF(OR(D1081="",E1081=""),"",ROUND(D1081/LOOKUP(E1081,SMMLV!$A$2:$A$36,SMMLV!$D$2:$D$103),3))</f>
        <v/>
      </c>
    </row>
    <row r="1082" spans="2:6">
      <c r="B1082" s="224"/>
      <c r="C1082" s="224"/>
      <c r="D1082" s="269"/>
      <c r="E1082" s="225"/>
      <c r="F1082" s="271" t="str">
        <f>IF(OR(D1082="",E1082=""),"",ROUND(D1082/LOOKUP(E1082,SMMLV!$A$2:$A$36,SMMLV!$D$2:$D$103),3))</f>
        <v/>
      </c>
    </row>
    <row r="1083" spans="2:6">
      <c r="B1083" s="224"/>
      <c r="C1083" s="224"/>
      <c r="D1083" s="269"/>
      <c r="E1083" s="225"/>
      <c r="F1083" s="271" t="str">
        <f>IF(OR(D1083="",E1083=""),"",ROUND(D1083/LOOKUP(E1083,SMMLV!$A$2:$A$36,SMMLV!$D$2:$D$103),3))</f>
        <v/>
      </c>
    </row>
    <row r="1084" spans="2:6">
      <c r="B1084" s="224"/>
      <c r="C1084" s="224"/>
      <c r="D1084" s="269"/>
      <c r="E1084" s="225"/>
      <c r="F1084" s="271" t="str">
        <f>IF(OR(D1084="",E1084=""),"",ROUND(D1084/LOOKUP(E1084,SMMLV!$A$2:$A$36,SMMLV!$D$2:$D$103),3))</f>
        <v/>
      </c>
    </row>
    <row r="1085" spans="2:6">
      <c r="B1085" s="224"/>
      <c r="C1085" s="224"/>
      <c r="D1085" s="269"/>
      <c r="E1085" s="225"/>
      <c r="F1085" s="271" t="str">
        <f>IF(OR(D1085="",E1085=""),"",ROUND(D1085/LOOKUP(E1085,SMMLV!$A$2:$A$36,SMMLV!$D$2:$D$103),3))</f>
        <v/>
      </c>
    </row>
    <row r="1086" spans="2:6">
      <c r="B1086" s="224"/>
      <c r="C1086" s="224"/>
      <c r="D1086" s="269"/>
      <c r="E1086" s="225"/>
      <c r="F1086" s="271" t="str">
        <f>IF(OR(D1086="",E1086=""),"",ROUND(D1086/LOOKUP(E1086,SMMLV!$A$2:$A$36,SMMLV!$D$2:$D$103),3))</f>
        <v/>
      </c>
    </row>
    <row r="1087" spans="2:6">
      <c r="B1087" s="224"/>
      <c r="C1087" s="224"/>
      <c r="D1087" s="269"/>
      <c r="E1087" s="225"/>
      <c r="F1087" s="271" t="str">
        <f>IF(OR(D1087="",E1087=""),"",ROUND(D1087/LOOKUP(E1087,SMMLV!$A$2:$A$36,SMMLV!$D$2:$D$103),3))</f>
        <v/>
      </c>
    </row>
    <row r="1088" spans="2:6">
      <c r="B1088" s="224"/>
      <c r="C1088" s="224"/>
      <c r="D1088" s="269"/>
      <c r="E1088" s="225"/>
      <c r="F1088" s="271" t="str">
        <f>IF(OR(D1088="",E1088=""),"",ROUND(D1088/LOOKUP(E1088,SMMLV!$A$2:$A$36,SMMLV!$D$2:$D$103),3))</f>
        <v/>
      </c>
    </row>
    <row r="1089" spans="2:6">
      <c r="B1089" s="224"/>
      <c r="C1089" s="224"/>
      <c r="D1089" s="269"/>
      <c r="E1089" s="225"/>
      <c r="F1089" s="271" t="str">
        <f>IF(OR(D1089="",E1089=""),"",ROUND(D1089/LOOKUP(E1089,SMMLV!$A$2:$A$36,SMMLV!$D$2:$D$103),3))</f>
        <v/>
      </c>
    </row>
    <row r="1090" spans="2:6">
      <c r="B1090" s="224"/>
      <c r="C1090" s="224"/>
      <c r="D1090" s="269"/>
      <c r="E1090" s="225"/>
      <c r="F1090" s="271" t="str">
        <f>IF(OR(D1090="",E1090=""),"",ROUND(D1090/LOOKUP(E1090,SMMLV!$A$2:$A$36,SMMLV!$D$2:$D$103),3))</f>
        <v/>
      </c>
    </row>
    <row r="1091" spans="2:6">
      <c r="B1091" s="224"/>
      <c r="C1091" s="224"/>
      <c r="D1091" s="269"/>
      <c r="E1091" s="225"/>
      <c r="F1091" s="271" t="str">
        <f>IF(OR(D1091="",E1091=""),"",ROUND(D1091/LOOKUP(E1091,SMMLV!$A$2:$A$36,SMMLV!$D$2:$D$103),3))</f>
        <v/>
      </c>
    </row>
    <row r="1092" spans="2:6">
      <c r="B1092" s="224"/>
      <c r="C1092" s="224"/>
      <c r="D1092" s="269"/>
      <c r="E1092" s="225"/>
      <c r="F1092" s="271" t="str">
        <f>IF(OR(D1092="",E1092=""),"",ROUND(D1092/LOOKUP(E1092,SMMLV!$A$2:$A$36,SMMLV!$D$2:$D$103),3))</f>
        <v/>
      </c>
    </row>
    <row r="1093" spans="2:6">
      <c r="B1093" s="224"/>
      <c r="C1093" s="224"/>
      <c r="D1093" s="269"/>
      <c r="E1093" s="225"/>
      <c r="F1093" s="271" t="str">
        <f>IF(OR(D1093="",E1093=""),"",ROUND(D1093/LOOKUP(E1093,SMMLV!$A$2:$A$36,SMMLV!$D$2:$D$103),3))</f>
        <v/>
      </c>
    </row>
    <row r="1094" spans="2:6">
      <c r="B1094" s="224"/>
      <c r="C1094" s="224"/>
      <c r="D1094" s="269"/>
      <c r="E1094" s="225"/>
      <c r="F1094" s="271" t="str">
        <f>IF(OR(D1094="",E1094=""),"",ROUND(D1094/LOOKUP(E1094,SMMLV!$A$2:$A$36,SMMLV!$D$2:$D$103),3))</f>
        <v/>
      </c>
    </row>
    <row r="1095" spans="2:6">
      <c r="B1095" s="224"/>
      <c r="C1095" s="224"/>
      <c r="D1095" s="269"/>
      <c r="E1095" s="225"/>
      <c r="F1095" s="271" t="str">
        <f>IF(OR(D1095="",E1095=""),"",ROUND(D1095/LOOKUP(E1095,SMMLV!$A$2:$A$36,SMMLV!$D$2:$D$103),3))</f>
        <v/>
      </c>
    </row>
    <row r="1096" spans="2:6">
      <c r="B1096" s="224"/>
      <c r="C1096" s="224"/>
      <c r="D1096" s="269"/>
      <c r="E1096" s="225"/>
      <c r="F1096" s="271" t="str">
        <f>IF(OR(D1096="",E1096=""),"",ROUND(D1096/LOOKUP(E1096,SMMLV!$A$2:$A$36,SMMLV!$D$2:$D$103),3))</f>
        <v/>
      </c>
    </row>
    <row r="1097" spans="2:6">
      <c r="B1097" s="224"/>
      <c r="C1097" s="224"/>
      <c r="D1097" s="269"/>
      <c r="E1097" s="225"/>
      <c r="F1097" s="271" t="str">
        <f>IF(OR(D1097="",E1097=""),"",ROUND(D1097/LOOKUP(E1097,SMMLV!$A$2:$A$36,SMMLV!$D$2:$D$103),3))</f>
        <v/>
      </c>
    </row>
    <row r="1098" spans="2:6">
      <c r="B1098" s="224"/>
      <c r="C1098" s="224"/>
      <c r="D1098" s="269"/>
      <c r="E1098" s="225"/>
      <c r="F1098" s="271" t="str">
        <f>IF(OR(D1098="",E1098=""),"",ROUND(D1098/LOOKUP(E1098,SMMLV!$A$2:$A$36,SMMLV!$D$2:$D$103),3))</f>
        <v/>
      </c>
    </row>
    <row r="1099" spans="2:6">
      <c r="B1099" s="224"/>
      <c r="C1099" s="224"/>
      <c r="D1099" s="269"/>
      <c r="E1099" s="225"/>
      <c r="F1099" s="271" t="str">
        <f>IF(OR(D1099="",E1099=""),"",ROUND(D1099/LOOKUP(E1099,SMMLV!$A$2:$A$36,SMMLV!$D$2:$D$103),3))</f>
        <v/>
      </c>
    </row>
    <row r="1100" spans="2:6">
      <c r="B1100" s="224"/>
      <c r="C1100" s="224"/>
      <c r="D1100" s="269"/>
      <c r="E1100" s="225"/>
      <c r="F1100" s="271" t="str">
        <f>IF(OR(D1100="",E1100=""),"",ROUND(D1100/LOOKUP(E1100,SMMLV!$A$2:$A$36,SMMLV!$D$2:$D$103),3))</f>
        <v/>
      </c>
    </row>
    <row r="1101" spans="2:6">
      <c r="B1101" s="224"/>
      <c r="C1101" s="224"/>
      <c r="D1101" s="269"/>
      <c r="E1101" s="225"/>
      <c r="F1101" s="271" t="str">
        <f>IF(OR(D1101="",E1101=""),"",ROUND(D1101/LOOKUP(E1101,SMMLV!$A$2:$A$36,SMMLV!$D$2:$D$103),3))</f>
        <v/>
      </c>
    </row>
    <row r="1102" spans="2:6">
      <c r="B1102" s="224"/>
      <c r="C1102" s="224"/>
      <c r="D1102" s="269"/>
      <c r="E1102" s="225"/>
      <c r="F1102" s="271" t="str">
        <f>IF(OR(D1102="",E1102=""),"",ROUND(D1102/LOOKUP(E1102,SMMLV!$A$2:$A$36,SMMLV!$D$2:$D$103),3))</f>
        <v/>
      </c>
    </row>
    <row r="1103" spans="2:6">
      <c r="B1103" s="224"/>
      <c r="C1103" s="224"/>
      <c r="D1103" s="269"/>
      <c r="E1103" s="225"/>
      <c r="F1103" s="271" t="str">
        <f>IF(OR(D1103="",E1103=""),"",ROUND(D1103/LOOKUP(E1103,SMMLV!$A$2:$A$36,SMMLV!$D$2:$D$103),3))</f>
        <v/>
      </c>
    </row>
    <row r="1104" spans="2:6">
      <c r="B1104" s="224"/>
      <c r="C1104" s="224"/>
      <c r="D1104" s="269"/>
      <c r="E1104" s="225"/>
      <c r="F1104" s="271" t="str">
        <f>IF(OR(D1104="",E1104=""),"",ROUND(D1104/LOOKUP(E1104,SMMLV!$A$2:$A$36,SMMLV!$D$2:$D$103),3))</f>
        <v/>
      </c>
    </row>
    <row r="1105" spans="2:6">
      <c r="B1105" s="224"/>
      <c r="C1105" s="224"/>
      <c r="D1105" s="269"/>
      <c r="E1105" s="225"/>
      <c r="F1105" s="271" t="str">
        <f>IF(OR(D1105="",E1105=""),"",ROUND(D1105/LOOKUP(E1105,SMMLV!$A$2:$A$36,SMMLV!$D$2:$D$103),3))</f>
        <v/>
      </c>
    </row>
    <row r="1106" spans="2:6">
      <c r="B1106" s="224"/>
      <c r="C1106" s="224"/>
      <c r="D1106" s="269"/>
      <c r="E1106" s="225"/>
      <c r="F1106" s="271" t="str">
        <f>IF(OR(D1106="",E1106=""),"",ROUND(D1106/LOOKUP(E1106,SMMLV!$A$2:$A$36,SMMLV!$D$2:$D$103),3))</f>
        <v/>
      </c>
    </row>
    <row r="1107" spans="2:6">
      <c r="B1107" s="224"/>
      <c r="C1107" s="224"/>
      <c r="D1107" s="269"/>
      <c r="E1107" s="225"/>
      <c r="F1107" s="271" t="str">
        <f>IF(OR(D1107="",E1107=""),"",ROUND(D1107/LOOKUP(E1107,SMMLV!$A$2:$A$36,SMMLV!$D$2:$D$103),3))</f>
        <v/>
      </c>
    </row>
    <row r="1108" spans="2:6">
      <c r="B1108" s="224"/>
      <c r="C1108" s="224"/>
      <c r="D1108" s="269"/>
      <c r="E1108" s="225"/>
      <c r="F1108" s="271" t="str">
        <f>IF(OR(D1108="",E1108=""),"",ROUND(D1108/LOOKUP(E1108,SMMLV!$A$2:$A$36,SMMLV!$D$2:$D$103),3))</f>
        <v/>
      </c>
    </row>
    <row r="1109" spans="2:6">
      <c r="B1109" s="224"/>
      <c r="C1109" s="224"/>
      <c r="D1109" s="269"/>
      <c r="E1109" s="225"/>
      <c r="F1109" s="271" t="str">
        <f>IF(OR(D1109="",E1109=""),"",ROUND(D1109/LOOKUP(E1109,SMMLV!$A$2:$A$36,SMMLV!$D$2:$D$103),3))</f>
        <v/>
      </c>
    </row>
    <row r="1110" spans="2:6">
      <c r="B1110" s="224"/>
      <c r="C1110" s="224"/>
      <c r="D1110" s="269"/>
      <c r="E1110" s="225"/>
      <c r="F1110" s="271" t="str">
        <f>IF(OR(D1110="",E1110=""),"",ROUND(D1110/LOOKUP(E1110,SMMLV!$A$2:$A$36,SMMLV!$D$2:$D$103),3))</f>
        <v/>
      </c>
    </row>
    <row r="1111" spans="2:6">
      <c r="B1111" s="224"/>
      <c r="C1111" s="224"/>
      <c r="D1111" s="269"/>
      <c r="E1111" s="225"/>
      <c r="F1111" s="271" t="str">
        <f>IF(OR(D1111="",E1111=""),"",ROUND(D1111/LOOKUP(E1111,SMMLV!$A$2:$A$36,SMMLV!$D$2:$D$103),3))</f>
        <v/>
      </c>
    </row>
    <row r="1112" spans="2:6">
      <c r="B1112" s="224"/>
      <c r="C1112" s="224"/>
      <c r="D1112" s="269"/>
      <c r="E1112" s="225"/>
      <c r="F1112" s="271" t="str">
        <f>IF(OR(D1112="",E1112=""),"",ROUND(D1112/LOOKUP(E1112,SMMLV!$A$2:$A$36,SMMLV!$D$2:$D$103),3))</f>
        <v/>
      </c>
    </row>
    <row r="1113" spans="2:6">
      <c r="B1113" s="224"/>
      <c r="C1113" s="224"/>
      <c r="D1113" s="269"/>
      <c r="E1113" s="225"/>
      <c r="F1113" s="271" t="str">
        <f>IF(OR(D1113="",E1113=""),"",ROUND(D1113/LOOKUP(E1113,SMMLV!$A$2:$A$36,SMMLV!$D$2:$D$103),3))</f>
        <v/>
      </c>
    </row>
    <row r="1114" spans="2:6">
      <c r="B1114" s="224"/>
      <c r="C1114" s="224"/>
      <c r="D1114" s="269"/>
      <c r="E1114" s="225"/>
      <c r="F1114" s="271" t="str">
        <f>IF(OR(D1114="",E1114=""),"",ROUND(D1114/LOOKUP(E1114,SMMLV!$A$2:$A$36,SMMLV!$D$2:$D$103),3))</f>
        <v/>
      </c>
    </row>
    <row r="1115" spans="2:6">
      <c r="B1115" s="224"/>
      <c r="C1115" s="224"/>
      <c r="D1115" s="269"/>
      <c r="E1115" s="225"/>
      <c r="F1115" s="271" t="str">
        <f>IF(OR(D1115="",E1115=""),"",ROUND(D1115/LOOKUP(E1115,SMMLV!$A$2:$A$36,SMMLV!$D$2:$D$103),3))</f>
        <v/>
      </c>
    </row>
    <row r="1116" spans="2:6">
      <c r="B1116" s="224"/>
      <c r="C1116" s="224"/>
      <c r="D1116" s="269"/>
      <c r="E1116" s="225"/>
      <c r="F1116" s="271" t="str">
        <f>IF(OR(D1116="",E1116=""),"",ROUND(D1116/LOOKUP(E1116,SMMLV!$A$2:$A$36,SMMLV!$D$2:$D$103),3))</f>
        <v/>
      </c>
    </row>
    <row r="1117" spans="2:6">
      <c r="B1117" s="224"/>
      <c r="C1117" s="224"/>
      <c r="D1117" s="269"/>
      <c r="E1117" s="225"/>
      <c r="F1117" s="271" t="str">
        <f>IF(OR(D1117="",E1117=""),"",ROUND(D1117/LOOKUP(E1117,SMMLV!$A$2:$A$36,SMMLV!$D$2:$D$103),3))</f>
        <v/>
      </c>
    </row>
    <row r="1118" spans="2:6">
      <c r="B1118" s="224"/>
      <c r="C1118" s="224"/>
      <c r="D1118" s="269"/>
      <c r="E1118" s="225"/>
      <c r="F1118" s="271" t="str">
        <f>IF(OR(D1118="",E1118=""),"",ROUND(D1118/LOOKUP(E1118,SMMLV!$A$2:$A$36,SMMLV!$D$2:$D$103),3))</f>
        <v/>
      </c>
    </row>
    <row r="1119" spans="2:6">
      <c r="B1119" s="224"/>
      <c r="C1119" s="224"/>
      <c r="D1119" s="269"/>
      <c r="E1119" s="225"/>
      <c r="F1119" s="271" t="str">
        <f>IF(OR(D1119="",E1119=""),"",ROUND(D1119/LOOKUP(E1119,SMMLV!$A$2:$A$36,SMMLV!$D$2:$D$103),3))</f>
        <v/>
      </c>
    </row>
    <row r="1120" spans="2:6">
      <c r="B1120" s="224"/>
      <c r="C1120" s="224"/>
      <c r="D1120" s="269"/>
      <c r="E1120" s="225"/>
      <c r="F1120" s="271" t="str">
        <f>IF(OR(D1120="",E1120=""),"",ROUND(D1120/LOOKUP(E1120,SMMLV!$A$2:$A$36,SMMLV!$D$2:$D$103),3))</f>
        <v/>
      </c>
    </row>
    <row r="1121" spans="2:6">
      <c r="B1121" s="224"/>
      <c r="C1121" s="224"/>
      <c r="D1121" s="269"/>
      <c r="E1121" s="225"/>
      <c r="F1121" s="271" t="str">
        <f>IF(OR(D1121="",E1121=""),"",ROUND(D1121/LOOKUP(E1121,SMMLV!$A$2:$A$36,SMMLV!$D$2:$D$103),3))</f>
        <v/>
      </c>
    </row>
    <row r="1122" spans="2:6">
      <c r="B1122" s="224"/>
      <c r="C1122" s="224"/>
      <c r="D1122" s="269"/>
      <c r="E1122" s="225"/>
      <c r="F1122" s="271" t="str">
        <f>IF(OR(D1122="",E1122=""),"",ROUND(D1122/LOOKUP(E1122,SMMLV!$A$2:$A$36,SMMLV!$D$2:$D$103),3))</f>
        <v/>
      </c>
    </row>
    <row r="1123" spans="2:6">
      <c r="B1123" s="224"/>
      <c r="C1123" s="224"/>
      <c r="D1123" s="269"/>
      <c r="E1123" s="225"/>
      <c r="F1123" s="271" t="str">
        <f>IF(OR(D1123="",E1123=""),"",ROUND(D1123/LOOKUP(E1123,SMMLV!$A$2:$A$36,SMMLV!$D$2:$D$103),3))</f>
        <v/>
      </c>
    </row>
    <row r="1124" spans="2:6">
      <c r="B1124" s="224"/>
      <c r="C1124" s="224"/>
      <c r="D1124" s="269"/>
      <c r="E1124" s="225"/>
      <c r="F1124" s="271" t="str">
        <f>IF(OR(D1124="",E1124=""),"",ROUND(D1124/LOOKUP(E1124,SMMLV!$A$2:$A$36,SMMLV!$D$2:$D$103),3))</f>
        <v/>
      </c>
    </row>
    <row r="1125" spans="2:6">
      <c r="B1125" s="224"/>
      <c r="C1125" s="224"/>
      <c r="D1125" s="269"/>
      <c r="E1125" s="225"/>
      <c r="F1125" s="271" t="str">
        <f>IF(OR(D1125="",E1125=""),"",ROUND(D1125/LOOKUP(E1125,SMMLV!$A$2:$A$36,SMMLV!$D$2:$D$103),3))</f>
        <v/>
      </c>
    </row>
    <row r="1126" spans="2:6">
      <c r="B1126" s="224"/>
      <c r="C1126" s="224"/>
      <c r="D1126" s="269"/>
      <c r="E1126" s="225"/>
      <c r="F1126" s="271" t="str">
        <f>IF(OR(D1126="",E1126=""),"",ROUND(D1126/LOOKUP(E1126,SMMLV!$A$2:$A$36,SMMLV!$D$2:$D$103),3))</f>
        <v/>
      </c>
    </row>
    <row r="1127" spans="2:6">
      <c r="B1127" s="224"/>
      <c r="C1127" s="224"/>
      <c r="D1127" s="269"/>
      <c r="E1127" s="225"/>
      <c r="F1127" s="271" t="str">
        <f>IF(OR(D1127="",E1127=""),"",ROUND(D1127/LOOKUP(E1127,SMMLV!$A$2:$A$36,SMMLV!$D$2:$D$103),3))</f>
        <v/>
      </c>
    </row>
    <row r="1128" spans="2:6">
      <c r="B1128" s="224"/>
      <c r="C1128" s="224"/>
      <c r="D1128" s="269"/>
      <c r="E1128" s="225"/>
      <c r="F1128" s="271" t="str">
        <f>IF(OR(D1128="",E1128=""),"",ROUND(D1128/LOOKUP(E1128,SMMLV!$A$2:$A$36,SMMLV!$D$2:$D$103),3))</f>
        <v/>
      </c>
    </row>
    <row r="1129" spans="2:6">
      <c r="B1129" s="224"/>
      <c r="C1129" s="224"/>
      <c r="D1129" s="269"/>
      <c r="E1129" s="225"/>
      <c r="F1129" s="271" t="str">
        <f>IF(OR(D1129="",E1129=""),"",ROUND(D1129/LOOKUP(E1129,SMMLV!$A$2:$A$36,SMMLV!$D$2:$D$103),3))</f>
        <v/>
      </c>
    </row>
    <row r="1130" spans="2:6">
      <c r="B1130" s="224"/>
      <c r="C1130" s="224"/>
      <c r="D1130" s="269"/>
      <c r="E1130" s="225"/>
      <c r="F1130" s="271" t="str">
        <f>IF(OR(D1130="",E1130=""),"",ROUND(D1130/LOOKUP(E1130,SMMLV!$A$2:$A$36,SMMLV!$D$2:$D$103),3))</f>
        <v/>
      </c>
    </row>
    <row r="1131" spans="2:6">
      <c r="B1131" s="224"/>
      <c r="C1131" s="224"/>
      <c r="D1131" s="269"/>
      <c r="E1131" s="225"/>
      <c r="F1131" s="271" t="str">
        <f>IF(OR(D1131="",E1131=""),"",ROUND(D1131/LOOKUP(E1131,SMMLV!$A$2:$A$36,SMMLV!$D$2:$D$103),3))</f>
        <v/>
      </c>
    </row>
    <row r="1132" spans="2:6">
      <c r="B1132" s="224"/>
      <c r="C1132" s="224"/>
      <c r="D1132" s="269"/>
      <c r="E1132" s="225"/>
      <c r="F1132" s="271" t="str">
        <f>IF(OR(D1132="",E1132=""),"",ROUND(D1132/LOOKUP(E1132,SMMLV!$A$2:$A$36,SMMLV!$D$2:$D$103),3))</f>
        <v/>
      </c>
    </row>
    <row r="1133" spans="2:6">
      <c r="B1133" s="224"/>
      <c r="C1133" s="224"/>
      <c r="D1133" s="269"/>
      <c r="E1133" s="225"/>
      <c r="F1133" s="271" t="str">
        <f>IF(OR(D1133="",E1133=""),"",ROUND(D1133/LOOKUP(E1133,SMMLV!$A$2:$A$36,SMMLV!$D$2:$D$103),3))</f>
        <v/>
      </c>
    </row>
    <row r="1134" spans="2:6">
      <c r="B1134" s="224"/>
      <c r="C1134" s="224"/>
      <c r="D1134" s="269"/>
      <c r="E1134" s="225"/>
      <c r="F1134" s="271" t="str">
        <f>IF(OR(D1134="",E1134=""),"",ROUND(D1134/LOOKUP(E1134,SMMLV!$A$2:$A$36,SMMLV!$D$2:$D$103),3))</f>
        <v/>
      </c>
    </row>
    <row r="1135" spans="2:6">
      <c r="B1135" s="224"/>
      <c r="C1135" s="224"/>
      <c r="D1135" s="269"/>
      <c r="E1135" s="225"/>
      <c r="F1135" s="271" t="str">
        <f>IF(OR(D1135="",E1135=""),"",ROUND(D1135/LOOKUP(E1135,SMMLV!$A$2:$A$36,SMMLV!$D$2:$D$103),3))</f>
        <v/>
      </c>
    </row>
    <row r="1136" spans="2:6">
      <c r="B1136" s="224"/>
      <c r="C1136" s="224"/>
      <c r="D1136" s="269"/>
      <c r="E1136" s="225"/>
      <c r="F1136" s="271" t="str">
        <f>IF(OR(D1136="",E1136=""),"",ROUND(D1136/LOOKUP(E1136,SMMLV!$A$2:$A$36,SMMLV!$D$2:$D$103),3))</f>
        <v/>
      </c>
    </row>
    <row r="1137" spans="2:6">
      <c r="B1137" s="224"/>
      <c r="C1137" s="224"/>
      <c r="D1137" s="269"/>
      <c r="E1137" s="225"/>
      <c r="F1137" s="271" t="str">
        <f>IF(OR(D1137="",E1137=""),"",ROUND(D1137/LOOKUP(E1137,SMMLV!$A$2:$A$36,SMMLV!$D$2:$D$103),3))</f>
        <v/>
      </c>
    </row>
    <row r="1138" spans="2:6">
      <c r="B1138" s="224"/>
      <c r="C1138" s="224"/>
      <c r="D1138" s="269"/>
      <c r="E1138" s="225"/>
      <c r="F1138" s="271" t="str">
        <f>IF(OR(D1138="",E1138=""),"",ROUND(D1138/LOOKUP(E1138,SMMLV!$A$2:$A$36,SMMLV!$D$2:$D$103),3))</f>
        <v/>
      </c>
    </row>
    <row r="1139" spans="2:6">
      <c r="B1139" s="224"/>
      <c r="C1139" s="224"/>
      <c r="D1139" s="269"/>
      <c r="E1139" s="225"/>
      <c r="F1139" s="271" t="str">
        <f>IF(OR(D1139="",E1139=""),"",ROUND(D1139/LOOKUP(E1139,SMMLV!$A$2:$A$36,SMMLV!$D$2:$D$103),3))</f>
        <v/>
      </c>
    </row>
    <row r="1140" spans="2:6">
      <c r="B1140" s="224"/>
      <c r="C1140" s="224"/>
      <c r="D1140" s="269"/>
      <c r="E1140" s="225"/>
      <c r="F1140" s="271" t="str">
        <f>IF(OR(D1140="",E1140=""),"",ROUND(D1140/LOOKUP(E1140,SMMLV!$A$2:$A$36,SMMLV!$D$2:$D$103),3))</f>
        <v/>
      </c>
    </row>
    <row r="1141" spans="2:6">
      <c r="B1141" s="224"/>
      <c r="C1141" s="224"/>
      <c r="D1141" s="269"/>
      <c r="E1141" s="225"/>
      <c r="F1141" s="271" t="str">
        <f>IF(OR(D1141="",E1141=""),"",ROUND(D1141/LOOKUP(E1141,SMMLV!$A$2:$A$36,SMMLV!$D$2:$D$103),3))</f>
        <v/>
      </c>
    </row>
    <row r="1142" spans="2:6">
      <c r="B1142" s="224"/>
      <c r="C1142" s="224"/>
      <c r="D1142" s="269"/>
      <c r="E1142" s="225"/>
      <c r="F1142" s="271" t="str">
        <f>IF(OR(D1142="",E1142=""),"",ROUND(D1142/LOOKUP(E1142,SMMLV!$A$2:$A$36,SMMLV!$D$2:$D$103),3))</f>
        <v/>
      </c>
    </row>
    <row r="1143" spans="2:6">
      <c r="B1143" s="224"/>
      <c r="C1143" s="224"/>
      <c r="D1143" s="269"/>
      <c r="E1143" s="225"/>
      <c r="F1143" s="271" t="str">
        <f>IF(OR(D1143="",E1143=""),"",ROUND(D1143/LOOKUP(E1143,SMMLV!$A$2:$A$36,SMMLV!$D$2:$D$103),3))</f>
        <v/>
      </c>
    </row>
    <row r="1144" spans="2:6">
      <c r="B1144" s="224"/>
      <c r="C1144" s="224"/>
      <c r="D1144" s="269"/>
      <c r="E1144" s="225"/>
      <c r="F1144" s="271" t="str">
        <f>IF(OR(D1144="",E1144=""),"",ROUND(D1144/LOOKUP(E1144,SMMLV!$A$2:$A$36,SMMLV!$D$2:$D$103),3))</f>
        <v/>
      </c>
    </row>
    <row r="1145" spans="2:6">
      <c r="B1145" s="224"/>
      <c r="C1145" s="224"/>
      <c r="D1145" s="269"/>
      <c r="E1145" s="225"/>
      <c r="F1145" s="271" t="str">
        <f>IF(OR(D1145="",E1145=""),"",ROUND(D1145/LOOKUP(E1145,SMMLV!$A$2:$A$36,SMMLV!$D$2:$D$103),3))</f>
        <v/>
      </c>
    </row>
    <row r="1146" spans="2:6">
      <c r="B1146" s="224"/>
      <c r="C1146" s="224"/>
      <c r="D1146" s="269"/>
      <c r="E1146" s="225"/>
      <c r="F1146" s="271" t="str">
        <f>IF(OR(D1146="",E1146=""),"",ROUND(D1146/LOOKUP(E1146,SMMLV!$A$2:$A$36,SMMLV!$D$2:$D$103),3))</f>
        <v/>
      </c>
    </row>
    <row r="1147" spans="2:6">
      <c r="B1147" s="224"/>
      <c r="C1147" s="224"/>
      <c r="D1147" s="269"/>
      <c r="E1147" s="225"/>
      <c r="F1147" s="271" t="str">
        <f>IF(OR(D1147="",E1147=""),"",ROUND(D1147/LOOKUP(E1147,SMMLV!$A$2:$A$36,SMMLV!$D$2:$D$103),3))</f>
        <v/>
      </c>
    </row>
    <row r="1148" spans="2:6">
      <c r="B1148" s="224"/>
      <c r="C1148" s="224"/>
      <c r="D1148" s="269"/>
      <c r="E1148" s="225"/>
      <c r="F1148" s="271" t="str">
        <f>IF(OR(D1148="",E1148=""),"",ROUND(D1148/LOOKUP(E1148,SMMLV!$A$2:$A$36,SMMLV!$D$2:$D$103),3))</f>
        <v/>
      </c>
    </row>
    <row r="1149" spans="2:6">
      <c r="B1149" s="224"/>
      <c r="C1149" s="224"/>
      <c r="D1149" s="269"/>
      <c r="E1149" s="225"/>
      <c r="F1149" s="271" t="str">
        <f>IF(OR(D1149="",E1149=""),"",ROUND(D1149/LOOKUP(E1149,SMMLV!$A$2:$A$36,SMMLV!$D$2:$D$103),3))</f>
        <v/>
      </c>
    </row>
    <row r="1150" spans="2:6">
      <c r="B1150" s="224"/>
      <c r="C1150" s="224"/>
      <c r="D1150" s="269"/>
      <c r="E1150" s="225"/>
      <c r="F1150" s="271" t="str">
        <f>IF(OR(D1150="",E1150=""),"",ROUND(D1150/LOOKUP(E1150,SMMLV!$A$2:$A$36,SMMLV!$D$2:$D$103),3))</f>
        <v/>
      </c>
    </row>
    <row r="1151" spans="2:6">
      <c r="B1151" s="224"/>
      <c r="C1151" s="224"/>
      <c r="D1151" s="269"/>
      <c r="E1151" s="225"/>
      <c r="F1151" s="271" t="str">
        <f>IF(OR(D1151="",E1151=""),"",ROUND(D1151/LOOKUP(E1151,SMMLV!$A$2:$A$36,SMMLV!$D$2:$D$103),3))</f>
        <v/>
      </c>
    </row>
    <row r="1152" spans="2:6">
      <c r="B1152" s="224"/>
      <c r="C1152" s="224"/>
      <c r="D1152" s="269"/>
      <c r="E1152" s="225"/>
      <c r="F1152" s="271" t="str">
        <f>IF(OR(D1152="",E1152=""),"",ROUND(D1152/LOOKUP(E1152,SMMLV!$A$2:$A$36,SMMLV!$D$2:$D$103),3))</f>
        <v/>
      </c>
    </row>
    <row r="1153" spans="2:6">
      <c r="B1153" s="224"/>
      <c r="C1153" s="224"/>
      <c r="D1153" s="269"/>
      <c r="E1153" s="225"/>
      <c r="F1153" s="271" t="str">
        <f>IF(OR(D1153="",E1153=""),"",ROUND(D1153/LOOKUP(E1153,SMMLV!$A$2:$A$36,SMMLV!$D$2:$D$103),3))</f>
        <v/>
      </c>
    </row>
    <row r="1154" spans="2:6">
      <c r="B1154" s="224"/>
      <c r="C1154" s="224"/>
      <c r="D1154" s="269"/>
      <c r="E1154" s="225"/>
      <c r="F1154" s="271" t="str">
        <f>IF(OR(D1154="",E1154=""),"",ROUND(D1154/LOOKUP(E1154,SMMLV!$A$2:$A$36,SMMLV!$D$2:$D$103),3))</f>
        <v/>
      </c>
    </row>
    <row r="1155" spans="2:6">
      <c r="B1155" s="224"/>
      <c r="C1155" s="224"/>
      <c r="D1155" s="269"/>
      <c r="E1155" s="225"/>
      <c r="F1155" s="271" t="str">
        <f>IF(OR(D1155="",E1155=""),"",ROUND(D1155/LOOKUP(E1155,SMMLV!$A$2:$A$36,SMMLV!$D$2:$D$103),3))</f>
        <v/>
      </c>
    </row>
    <row r="1156" spans="2:6">
      <c r="B1156" s="224"/>
      <c r="C1156" s="224"/>
      <c r="D1156" s="269"/>
      <c r="E1156" s="225"/>
      <c r="F1156" s="271" t="str">
        <f>IF(OR(D1156="",E1156=""),"",ROUND(D1156/LOOKUP(E1156,SMMLV!$A$2:$A$36,SMMLV!$D$2:$D$103),3))</f>
        <v/>
      </c>
    </row>
    <row r="1157" spans="2:6">
      <c r="B1157" s="224"/>
      <c r="C1157" s="224"/>
      <c r="D1157" s="269"/>
      <c r="E1157" s="225"/>
      <c r="F1157" s="271" t="str">
        <f>IF(OR(D1157="",E1157=""),"",ROUND(D1157/LOOKUP(E1157,SMMLV!$A$2:$A$36,SMMLV!$D$2:$D$103),3))</f>
        <v/>
      </c>
    </row>
    <row r="1158" spans="2:6">
      <c r="B1158" s="224"/>
      <c r="C1158" s="224"/>
      <c r="D1158" s="269"/>
      <c r="E1158" s="225"/>
      <c r="F1158" s="271" t="str">
        <f>IF(OR(D1158="",E1158=""),"",ROUND(D1158/LOOKUP(E1158,SMMLV!$A$2:$A$36,SMMLV!$D$2:$D$103),3))</f>
        <v/>
      </c>
    </row>
    <row r="1159" spans="2:6">
      <c r="B1159" s="224"/>
      <c r="C1159" s="224"/>
      <c r="D1159" s="269"/>
      <c r="E1159" s="225"/>
      <c r="F1159" s="271" t="str">
        <f>IF(OR(D1159="",E1159=""),"",ROUND(D1159/LOOKUP(E1159,SMMLV!$A$2:$A$36,SMMLV!$D$2:$D$103),3))</f>
        <v/>
      </c>
    </row>
    <row r="1160" spans="2:6">
      <c r="B1160" s="224"/>
      <c r="C1160" s="224"/>
      <c r="D1160" s="269"/>
      <c r="E1160" s="225"/>
      <c r="F1160" s="271" t="str">
        <f>IF(OR(D1160="",E1160=""),"",ROUND(D1160/LOOKUP(E1160,SMMLV!$A$2:$A$36,SMMLV!$D$2:$D$103),3))</f>
        <v/>
      </c>
    </row>
    <row r="1161" spans="2:6">
      <c r="B1161" s="224"/>
      <c r="C1161" s="224"/>
      <c r="D1161" s="269"/>
      <c r="E1161" s="225"/>
      <c r="F1161" s="271" t="str">
        <f>IF(OR(D1161="",E1161=""),"",ROUND(D1161/LOOKUP(E1161,SMMLV!$A$2:$A$36,SMMLV!$D$2:$D$103),3))</f>
        <v/>
      </c>
    </row>
    <row r="1162" spans="2:6">
      <c r="B1162" s="224"/>
      <c r="C1162" s="224"/>
      <c r="D1162" s="269"/>
      <c r="E1162" s="225"/>
      <c r="F1162" s="271" t="str">
        <f>IF(OR(D1162="",E1162=""),"",ROUND(D1162/LOOKUP(E1162,SMMLV!$A$2:$A$36,SMMLV!$D$2:$D$103),3))</f>
        <v/>
      </c>
    </row>
    <row r="1163" spans="2:6">
      <c r="B1163" s="224"/>
      <c r="C1163" s="224"/>
      <c r="D1163" s="269"/>
      <c r="E1163" s="225"/>
      <c r="F1163" s="271" t="str">
        <f>IF(OR(D1163="",E1163=""),"",ROUND(D1163/LOOKUP(E1163,SMMLV!$A$2:$A$36,SMMLV!$D$2:$D$103),3))</f>
        <v/>
      </c>
    </row>
    <row r="1164" spans="2:6">
      <c r="B1164" s="224"/>
      <c r="C1164" s="224"/>
      <c r="D1164" s="269"/>
      <c r="E1164" s="225"/>
      <c r="F1164" s="271" t="str">
        <f>IF(OR(D1164="",E1164=""),"",ROUND(D1164/LOOKUP(E1164,SMMLV!$A$2:$A$36,SMMLV!$D$2:$D$103),3))</f>
        <v/>
      </c>
    </row>
    <row r="1165" spans="2:6">
      <c r="B1165" s="224"/>
      <c r="C1165" s="224"/>
      <c r="D1165" s="269"/>
      <c r="E1165" s="225"/>
      <c r="F1165" s="271" t="str">
        <f>IF(OR(D1165="",E1165=""),"",ROUND(D1165/LOOKUP(E1165,SMMLV!$A$2:$A$36,SMMLV!$D$2:$D$103),3))</f>
        <v/>
      </c>
    </row>
    <row r="1166" spans="2:6">
      <c r="B1166" s="224"/>
      <c r="C1166" s="224"/>
      <c r="D1166" s="269"/>
      <c r="E1166" s="225"/>
      <c r="F1166" s="271" t="str">
        <f>IF(OR(D1166="",E1166=""),"",ROUND(D1166/LOOKUP(E1166,SMMLV!$A$2:$A$36,SMMLV!$D$2:$D$103),3))</f>
        <v/>
      </c>
    </row>
    <row r="1167" spans="2:6">
      <c r="B1167" s="224"/>
      <c r="C1167" s="224"/>
      <c r="D1167" s="269"/>
      <c r="E1167" s="225"/>
      <c r="F1167" s="271" t="str">
        <f>IF(OR(D1167="",E1167=""),"",ROUND(D1167/LOOKUP(E1167,SMMLV!$A$2:$A$36,SMMLV!$D$2:$D$103),3))</f>
        <v/>
      </c>
    </row>
    <row r="1168" spans="2:6">
      <c r="B1168" s="224"/>
      <c r="C1168" s="224"/>
      <c r="D1168" s="269"/>
      <c r="E1168" s="225"/>
      <c r="F1168" s="271" t="str">
        <f>IF(OR(D1168="",E1168=""),"",ROUND(D1168/LOOKUP(E1168,SMMLV!$A$2:$A$36,SMMLV!$D$2:$D$103),3))</f>
        <v/>
      </c>
    </row>
    <row r="1169" spans="2:6">
      <c r="B1169" s="224"/>
      <c r="C1169" s="224"/>
      <c r="D1169" s="269"/>
      <c r="E1169" s="225"/>
      <c r="F1169" s="271" t="str">
        <f>IF(OR(D1169="",E1169=""),"",ROUND(D1169/LOOKUP(E1169,SMMLV!$A$2:$A$36,SMMLV!$D$2:$D$103),3))</f>
        <v/>
      </c>
    </row>
    <row r="1170" spans="2:6">
      <c r="B1170" s="224"/>
      <c r="C1170" s="224"/>
      <c r="D1170" s="269"/>
      <c r="E1170" s="225"/>
      <c r="F1170" s="271" t="str">
        <f>IF(OR(D1170="",E1170=""),"",ROUND(D1170/LOOKUP(E1170,SMMLV!$A$2:$A$36,SMMLV!$D$2:$D$103),3))</f>
        <v/>
      </c>
    </row>
    <row r="1171" spans="2:6">
      <c r="B1171" s="224"/>
      <c r="C1171" s="224"/>
      <c r="D1171" s="269"/>
      <c r="E1171" s="225"/>
      <c r="F1171" s="271" t="str">
        <f>IF(OR(D1171="",E1171=""),"",ROUND(D1171/LOOKUP(E1171,SMMLV!$A$2:$A$36,SMMLV!$D$2:$D$103),3))</f>
        <v/>
      </c>
    </row>
    <row r="1172" spans="2:6">
      <c r="B1172" s="224"/>
      <c r="C1172" s="224"/>
      <c r="D1172" s="269"/>
      <c r="E1172" s="225"/>
      <c r="F1172" s="271" t="str">
        <f>IF(OR(D1172="",E1172=""),"",ROUND(D1172/LOOKUP(E1172,SMMLV!$A$2:$A$36,SMMLV!$D$2:$D$103),3))</f>
        <v/>
      </c>
    </row>
    <row r="1173" spans="2:6">
      <c r="B1173" s="224"/>
      <c r="C1173" s="224"/>
      <c r="D1173" s="269"/>
      <c r="E1173" s="225"/>
      <c r="F1173" s="271" t="str">
        <f>IF(OR(D1173="",E1173=""),"",ROUND(D1173/LOOKUP(E1173,SMMLV!$A$2:$A$36,SMMLV!$D$2:$D$103),3))</f>
        <v/>
      </c>
    </row>
    <row r="1174" spans="2:6">
      <c r="B1174" s="224"/>
      <c r="C1174" s="224"/>
      <c r="D1174" s="269"/>
      <c r="E1174" s="225"/>
      <c r="F1174" s="271" t="str">
        <f>IF(OR(D1174="",E1174=""),"",ROUND(D1174/LOOKUP(E1174,SMMLV!$A$2:$A$36,SMMLV!$D$2:$D$103),3))</f>
        <v/>
      </c>
    </row>
    <row r="1175" spans="2:6">
      <c r="B1175" s="224"/>
      <c r="C1175" s="224"/>
      <c r="D1175" s="269"/>
      <c r="E1175" s="225"/>
      <c r="F1175" s="271" t="str">
        <f>IF(OR(D1175="",E1175=""),"",ROUND(D1175/LOOKUP(E1175,SMMLV!$A$2:$A$36,SMMLV!$D$2:$D$103),3))</f>
        <v/>
      </c>
    </row>
    <row r="1176" spans="2:6">
      <c r="B1176" s="224"/>
      <c r="C1176" s="224"/>
      <c r="D1176" s="269"/>
      <c r="E1176" s="225"/>
      <c r="F1176" s="271" t="str">
        <f>IF(OR(D1176="",E1176=""),"",ROUND(D1176/LOOKUP(E1176,SMMLV!$A$2:$A$36,SMMLV!$D$2:$D$103),3))</f>
        <v/>
      </c>
    </row>
    <row r="1177" spans="2:6">
      <c r="B1177" s="224"/>
      <c r="C1177" s="224"/>
      <c r="D1177" s="269"/>
      <c r="E1177" s="225"/>
      <c r="F1177" s="271" t="str">
        <f>IF(OR(D1177="",E1177=""),"",ROUND(D1177/LOOKUP(E1177,SMMLV!$A$2:$A$36,SMMLV!$D$2:$D$103),3))</f>
        <v/>
      </c>
    </row>
    <row r="1178" spans="2:6">
      <c r="B1178" s="224"/>
      <c r="C1178" s="224"/>
      <c r="D1178" s="269"/>
      <c r="E1178" s="225"/>
      <c r="F1178" s="271" t="str">
        <f>IF(OR(D1178="",E1178=""),"",ROUND(D1178/LOOKUP(E1178,SMMLV!$A$2:$A$36,SMMLV!$D$2:$D$103),3))</f>
        <v/>
      </c>
    </row>
    <row r="1179" spans="2:6">
      <c r="B1179" s="224"/>
      <c r="C1179" s="224"/>
      <c r="D1179" s="269"/>
      <c r="E1179" s="225"/>
      <c r="F1179" s="271" t="str">
        <f>IF(OR(D1179="",E1179=""),"",ROUND(D1179/LOOKUP(E1179,SMMLV!$A$2:$A$36,SMMLV!$D$2:$D$103),3))</f>
        <v/>
      </c>
    </row>
    <row r="1180" spans="2:6">
      <c r="B1180" s="224"/>
      <c r="C1180" s="224"/>
      <c r="D1180" s="269"/>
      <c r="E1180" s="225"/>
      <c r="F1180" s="271" t="str">
        <f>IF(OR(D1180="",E1180=""),"",ROUND(D1180/LOOKUP(E1180,SMMLV!$A$2:$A$36,SMMLV!$D$2:$D$103),3))</f>
        <v/>
      </c>
    </row>
    <row r="1181" spans="2:6">
      <c r="B1181" s="224"/>
      <c r="C1181" s="224"/>
      <c r="D1181" s="269"/>
      <c r="E1181" s="225"/>
      <c r="F1181" s="271" t="str">
        <f>IF(OR(D1181="",E1181=""),"",ROUND(D1181/LOOKUP(E1181,SMMLV!$A$2:$A$36,SMMLV!$D$2:$D$103),3))</f>
        <v/>
      </c>
    </row>
    <row r="1182" spans="2:6">
      <c r="B1182" s="224"/>
      <c r="C1182" s="224"/>
      <c r="D1182" s="269"/>
      <c r="E1182" s="225"/>
      <c r="F1182" s="271" t="str">
        <f>IF(OR(D1182="",E1182=""),"",ROUND(D1182/LOOKUP(E1182,SMMLV!$A$2:$A$36,SMMLV!$D$2:$D$103),3))</f>
        <v/>
      </c>
    </row>
    <row r="1183" spans="2:6">
      <c r="B1183" s="224"/>
      <c r="C1183" s="224"/>
      <c r="D1183" s="269"/>
      <c r="E1183" s="225"/>
      <c r="F1183" s="271" t="str">
        <f>IF(OR(D1183="",E1183=""),"",ROUND(D1183/LOOKUP(E1183,SMMLV!$A$2:$A$36,SMMLV!$D$2:$D$103),3))</f>
        <v/>
      </c>
    </row>
    <row r="1184" spans="2:6">
      <c r="B1184" s="224"/>
      <c r="C1184" s="224"/>
      <c r="D1184" s="269"/>
      <c r="E1184" s="225"/>
      <c r="F1184" s="271" t="str">
        <f>IF(OR(D1184="",E1184=""),"",ROUND(D1184/LOOKUP(E1184,SMMLV!$A$2:$A$36,SMMLV!$D$2:$D$103),3))</f>
        <v/>
      </c>
    </row>
    <row r="1185" spans="2:6">
      <c r="B1185" s="224"/>
      <c r="C1185" s="224"/>
      <c r="D1185" s="269"/>
      <c r="E1185" s="225"/>
      <c r="F1185" s="271" t="str">
        <f>IF(OR(D1185="",E1185=""),"",ROUND(D1185/LOOKUP(E1185,SMMLV!$A$2:$A$36,SMMLV!$D$2:$D$103),3))</f>
        <v/>
      </c>
    </row>
    <row r="1186" spans="2:6">
      <c r="B1186" s="224"/>
      <c r="C1186" s="224"/>
      <c r="D1186" s="269"/>
      <c r="E1186" s="225"/>
      <c r="F1186" s="271" t="str">
        <f>IF(OR(D1186="",E1186=""),"",ROUND(D1186/LOOKUP(E1186,SMMLV!$A$2:$A$36,SMMLV!$D$2:$D$103),3))</f>
        <v/>
      </c>
    </row>
    <row r="1187" spans="2:6">
      <c r="B1187" s="224"/>
      <c r="C1187" s="224"/>
      <c r="D1187" s="269"/>
      <c r="E1187" s="225"/>
      <c r="F1187" s="271" t="str">
        <f>IF(OR(D1187="",E1187=""),"",ROUND(D1187/LOOKUP(E1187,SMMLV!$A$2:$A$36,SMMLV!$D$2:$D$103),3))</f>
        <v/>
      </c>
    </row>
    <row r="1188" spans="2:6">
      <c r="B1188" s="224"/>
      <c r="C1188" s="224"/>
      <c r="D1188" s="269"/>
      <c r="E1188" s="225"/>
      <c r="F1188" s="271" t="str">
        <f>IF(OR(D1188="",E1188=""),"",ROUND(D1188/LOOKUP(E1188,SMMLV!$A$2:$A$36,SMMLV!$D$2:$D$103),3))</f>
        <v/>
      </c>
    </row>
    <row r="1189" spans="2:6">
      <c r="B1189" s="224"/>
      <c r="C1189" s="224"/>
      <c r="D1189" s="269"/>
      <c r="E1189" s="225"/>
      <c r="F1189" s="271" t="str">
        <f>IF(OR(D1189="",E1189=""),"",ROUND(D1189/LOOKUP(E1189,SMMLV!$A$2:$A$36,SMMLV!$D$2:$D$103),3))</f>
        <v/>
      </c>
    </row>
    <row r="1190" spans="2:6">
      <c r="B1190" s="224"/>
      <c r="C1190" s="224"/>
      <c r="D1190" s="269"/>
      <c r="E1190" s="225"/>
      <c r="F1190" s="271" t="str">
        <f>IF(OR(D1190="",E1190=""),"",ROUND(D1190/LOOKUP(E1190,SMMLV!$A$2:$A$36,SMMLV!$D$2:$D$103),3))</f>
        <v/>
      </c>
    </row>
    <row r="1191" spans="2:6">
      <c r="B1191" s="224"/>
      <c r="C1191" s="224"/>
      <c r="D1191" s="269"/>
      <c r="E1191" s="225"/>
      <c r="F1191" s="271" t="str">
        <f>IF(OR(D1191="",E1191=""),"",ROUND(D1191/LOOKUP(E1191,SMMLV!$A$2:$A$36,SMMLV!$D$2:$D$103),3))</f>
        <v/>
      </c>
    </row>
    <row r="1192" spans="2:6">
      <c r="B1192" s="224"/>
      <c r="C1192" s="224"/>
      <c r="D1192" s="269"/>
      <c r="E1192" s="225"/>
      <c r="F1192" s="271" t="str">
        <f>IF(OR(D1192="",E1192=""),"",ROUND(D1192/LOOKUP(E1192,SMMLV!$A$2:$A$36,SMMLV!$D$2:$D$103),3))</f>
        <v/>
      </c>
    </row>
    <row r="1193" spans="2:6">
      <c r="B1193" s="224"/>
      <c r="C1193" s="224"/>
      <c r="D1193" s="269"/>
      <c r="E1193" s="225"/>
      <c r="F1193" s="271" t="str">
        <f>IF(OR(D1193="",E1193=""),"",ROUND(D1193/LOOKUP(E1193,SMMLV!$A$2:$A$36,SMMLV!$D$2:$D$103),3))</f>
        <v/>
      </c>
    </row>
    <row r="1194" spans="2:6">
      <c r="B1194" s="224"/>
      <c r="C1194" s="224"/>
      <c r="D1194" s="269"/>
      <c r="E1194" s="225"/>
      <c r="F1194" s="271" t="str">
        <f>IF(OR(D1194="",E1194=""),"",ROUND(D1194/LOOKUP(E1194,SMMLV!$A$2:$A$36,SMMLV!$D$2:$D$103),3))</f>
        <v/>
      </c>
    </row>
    <row r="1195" spans="2:6">
      <c r="B1195" s="224"/>
      <c r="C1195" s="224"/>
      <c r="D1195" s="269"/>
      <c r="E1195" s="225"/>
      <c r="F1195" s="271" t="str">
        <f>IF(OR(D1195="",E1195=""),"",ROUND(D1195/LOOKUP(E1195,SMMLV!$A$2:$A$36,SMMLV!$D$2:$D$103),3))</f>
        <v/>
      </c>
    </row>
    <row r="1196" spans="2:6">
      <c r="B1196" s="224"/>
      <c r="C1196" s="224"/>
      <c r="D1196" s="269"/>
      <c r="E1196" s="225"/>
      <c r="F1196" s="271" t="str">
        <f>IF(OR(D1196="",E1196=""),"",ROUND(D1196/LOOKUP(E1196,SMMLV!$A$2:$A$36,SMMLV!$D$2:$D$103),3))</f>
        <v/>
      </c>
    </row>
    <row r="1197" spans="2:6">
      <c r="B1197" s="224"/>
      <c r="C1197" s="224"/>
      <c r="E1197" s="226"/>
      <c r="F1197" s="271" t="str">
        <f>IF(OR(D1197="",E1197=""),"",ROUND(D1197/LOOKUP(E1197,SMMLV!$A$2:$A$36,SMMLV!$D$2:$D$103),3))</f>
        <v/>
      </c>
    </row>
    <row r="1198" spans="2:6">
      <c r="B1198" s="224"/>
      <c r="C1198" s="224"/>
      <c r="E1198" s="226"/>
      <c r="F1198" s="271" t="str">
        <f>IF(OR(D1198="",E1198=""),"",ROUND(D1198/LOOKUP(E1198,SMMLV!$A$2:$A$36,SMMLV!$D$2:$D$103),3))</f>
        <v/>
      </c>
    </row>
    <row r="1199" spans="2:6">
      <c r="B1199" s="224"/>
      <c r="C1199" s="224"/>
      <c r="E1199" s="226"/>
      <c r="F1199" s="271" t="str">
        <f>IF(OR(D1199="",E1199=""),"",ROUND(D1199/LOOKUP(E1199,SMMLV!$A$2:$A$36,SMMLV!$D$2:$D$103),3))</f>
        <v/>
      </c>
    </row>
    <row r="1200" spans="2:6">
      <c r="B1200" s="224"/>
      <c r="C1200" s="224"/>
      <c r="E1200" s="226"/>
      <c r="F1200" s="271" t="str">
        <f>IF(OR(D1200="",E1200=""),"",ROUND(D1200/LOOKUP(E1200,SMMLV!$A$2:$A$36,SMMLV!$D$2:$D$103),3))</f>
        <v/>
      </c>
    </row>
    <row r="1201" spans="2:6">
      <c r="B1201" s="224"/>
      <c r="C1201" s="224"/>
      <c r="E1201" s="226"/>
      <c r="F1201" s="271" t="str">
        <f>IF(OR(D1201="",E1201=""),"",ROUND(D1201/LOOKUP(E1201,SMMLV!$A$2:$A$36,SMMLV!$D$2:$D$103),3))</f>
        <v/>
      </c>
    </row>
    <row r="1202" spans="2:6">
      <c r="B1202" s="224"/>
      <c r="C1202" s="224"/>
      <c r="E1202" s="226"/>
      <c r="F1202" s="271" t="str">
        <f>IF(OR(D1202="",E1202=""),"",ROUND(D1202/LOOKUP(E1202,SMMLV!$A$2:$A$36,SMMLV!$D$2:$D$103),3))</f>
        <v/>
      </c>
    </row>
    <row r="1203" spans="2:6">
      <c r="B1203" s="224"/>
      <c r="C1203" s="224"/>
      <c r="E1203" s="226"/>
      <c r="F1203" s="271" t="str">
        <f>IF(OR(D1203="",E1203=""),"",ROUND(D1203/LOOKUP(E1203,SMMLV!$A$2:$A$36,SMMLV!$D$2:$D$103),3))</f>
        <v/>
      </c>
    </row>
    <row r="1204" spans="2:6">
      <c r="B1204" s="224"/>
      <c r="C1204" s="224"/>
      <c r="E1204" s="226"/>
      <c r="F1204" s="271" t="str">
        <f>IF(OR(D1204="",E1204=""),"",ROUND(D1204/LOOKUP(E1204,SMMLV!$A$2:$A$36,SMMLV!$D$2:$D$103),3))</f>
        <v/>
      </c>
    </row>
    <row r="1205" spans="2:6">
      <c r="B1205" s="224"/>
      <c r="C1205" s="224"/>
      <c r="E1205" s="226"/>
      <c r="F1205" s="271" t="str">
        <f>IF(OR(D1205="",E1205=""),"",ROUND(D1205/LOOKUP(E1205,SMMLV!$A$2:$A$36,SMMLV!$D$2:$D$103),3))</f>
        <v/>
      </c>
    </row>
    <row r="1206" spans="2:6">
      <c r="B1206" s="224"/>
      <c r="C1206" s="224"/>
      <c r="E1206" s="226"/>
      <c r="F1206" s="271" t="str">
        <f>IF(OR(D1206="",E1206=""),"",ROUND(D1206/LOOKUP(E1206,SMMLV!$A$2:$A$36,SMMLV!$D$2:$D$103),3))</f>
        <v/>
      </c>
    </row>
    <row r="1207" spans="2:6">
      <c r="B1207" s="224"/>
      <c r="C1207" s="224"/>
      <c r="E1207" s="226"/>
      <c r="F1207" s="271" t="str">
        <f>IF(OR(D1207="",E1207=""),"",ROUND(D1207/LOOKUP(E1207,SMMLV!$A$2:$A$36,SMMLV!$D$2:$D$103),3))</f>
        <v/>
      </c>
    </row>
    <row r="1208" spans="2:6">
      <c r="B1208" s="224"/>
      <c r="C1208" s="224"/>
      <c r="E1208" s="226"/>
      <c r="F1208" s="271" t="str">
        <f>IF(OR(D1208="",E1208=""),"",ROUND(D1208/LOOKUP(E1208,SMMLV!$A$2:$A$36,SMMLV!$D$2:$D$103),3))</f>
        <v/>
      </c>
    </row>
    <row r="1209" spans="2:6">
      <c r="B1209" s="224"/>
      <c r="C1209" s="224"/>
      <c r="E1209" s="226"/>
      <c r="F1209" s="271" t="str">
        <f>IF(OR(D1209="",E1209=""),"",ROUND(D1209/LOOKUP(E1209,SMMLV!$A$2:$A$36,SMMLV!$D$2:$D$103),3))</f>
        <v/>
      </c>
    </row>
    <row r="1210" spans="2:6">
      <c r="B1210" s="224"/>
      <c r="C1210" s="224"/>
      <c r="E1210" s="226"/>
      <c r="F1210" s="271" t="str">
        <f>IF(OR(D1210="",E1210=""),"",ROUND(D1210/LOOKUP(E1210,SMMLV!$A$2:$A$36,SMMLV!$D$2:$D$103),3))</f>
        <v/>
      </c>
    </row>
    <row r="1211" spans="2:6">
      <c r="B1211" s="224"/>
      <c r="C1211" s="224"/>
      <c r="E1211" s="226"/>
      <c r="F1211" s="271" t="str">
        <f>IF(OR(D1211="",E1211=""),"",ROUND(D1211/LOOKUP(E1211,SMMLV!$A$2:$A$36,SMMLV!$D$2:$D$103),3))</f>
        <v/>
      </c>
    </row>
    <row r="1212" spans="2:6">
      <c r="B1212" s="224"/>
      <c r="C1212" s="224"/>
      <c r="E1212" s="226"/>
      <c r="F1212" s="271" t="str">
        <f>IF(OR(D1212="",E1212=""),"",ROUND(D1212/LOOKUP(E1212,SMMLV!$A$2:$A$36,SMMLV!$D$2:$D$103),3))</f>
        <v/>
      </c>
    </row>
    <row r="1213" spans="2:6">
      <c r="B1213" s="224"/>
      <c r="C1213" s="224"/>
      <c r="E1213" s="226"/>
      <c r="F1213" s="271" t="str">
        <f>IF(OR(D1213="",E1213=""),"",ROUND(D1213/LOOKUP(E1213,SMMLV!$A$2:$A$36,SMMLV!$D$2:$D$103),3))</f>
        <v/>
      </c>
    </row>
    <row r="1214" spans="2:6">
      <c r="B1214" s="224"/>
      <c r="C1214" s="224"/>
      <c r="E1214" s="226"/>
      <c r="F1214" s="271" t="str">
        <f>IF(OR(D1214="",E1214=""),"",ROUND(D1214/LOOKUP(E1214,SMMLV!$A$2:$A$36,SMMLV!$D$2:$D$103),3))</f>
        <v/>
      </c>
    </row>
    <row r="1215" spans="2:6">
      <c r="B1215" s="224"/>
      <c r="C1215" s="224"/>
      <c r="E1215" s="226"/>
      <c r="F1215" s="271" t="str">
        <f>IF(OR(D1215="",E1215=""),"",ROUND(D1215/LOOKUP(E1215,SMMLV!$A$2:$A$36,SMMLV!$D$2:$D$103),3))</f>
        <v/>
      </c>
    </row>
    <row r="1216" spans="2:6">
      <c r="B1216" s="224"/>
      <c r="C1216" s="224"/>
      <c r="E1216" s="226"/>
      <c r="F1216" s="271" t="str">
        <f>IF(OR(D1216="",E1216=""),"",ROUND(D1216/LOOKUP(E1216,SMMLV!$A$2:$A$36,SMMLV!$D$2:$D$103),3))</f>
        <v/>
      </c>
    </row>
    <row r="1217" spans="2:6">
      <c r="B1217" s="224"/>
      <c r="C1217" s="224"/>
      <c r="E1217" s="226"/>
      <c r="F1217" s="271" t="str">
        <f>IF(OR(D1217="",E1217=""),"",ROUND(D1217/LOOKUP(E1217,SMMLV!$A$2:$A$36,SMMLV!$D$2:$D$103),3))</f>
        <v/>
      </c>
    </row>
    <row r="1218" spans="2:6">
      <c r="B1218" s="224"/>
      <c r="C1218" s="224"/>
      <c r="E1218" s="226"/>
      <c r="F1218" s="271" t="str">
        <f>IF(OR(D1218="",E1218=""),"",ROUND(D1218/LOOKUP(E1218,SMMLV!$A$2:$A$36,SMMLV!$D$2:$D$103),3))</f>
        <v/>
      </c>
    </row>
    <row r="1219" spans="2:6">
      <c r="B1219" s="224"/>
      <c r="C1219" s="224"/>
      <c r="E1219" s="226"/>
      <c r="F1219" s="271" t="str">
        <f>IF(OR(D1219="",E1219=""),"",ROUND(D1219/LOOKUP(E1219,SMMLV!$A$2:$A$36,SMMLV!$D$2:$D$103),3))</f>
        <v/>
      </c>
    </row>
    <row r="1220" spans="2:6">
      <c r="B1220" s="224"/>
      <c r="C1220" s="224"/>
      <c r="E1220" s="226"/>
      <c r="F1220" s="271" t="str">
        <f>IF(OR(D1220="",E1220=""),"",ROUND(D1220/LOOKUP(E1220,SMMLV!$A$2:$A$36,SMMLV!$D$2:$D$103),3))</f>
        <v/>
      </c>
    </row>
    <row r="1221" spans="2:6">
      <c r="B1221" s="224"/>
      <c r="C1221" s="224"/>
      <c r="E1221" s="226"/>
      <c r="F1221" s="271" t="str">
        <f>IF(OR(D1221="",E1221=""),"",ROUND(D1221/LOOKUP(E1221,SMMLV!$A$2:$A$36,SMMLV!$D$2:$D$103),3))</f>
        <v/>
      </c>
    </row>
    <row r="1222" spans="2:6">
      <c r="B1222" s="224"/>
      <c r="C1222" s="224"/>
      <c r="E1222" s="226"/>
      <c r="F1222" s="271" t="str">
        <f>IF(OR(D1222="",E1222=""),"",ROUND(D1222/LOOKUP(E1222,SMMLV!$A$2:$A$36,SMMLV!$D$2:$D$103),3))</f>
        <v/>
      </c>
    </row>
    <row r="1223" spans="2:6">
      <c r="B1223" s="224"/>
      <c r="C1223" s="224"/>
      <c r="E1223" s="226"/>
      <c r="F1223" s="271" t="str">
        <f>IF(OR(D1223="",E1223=""),"",ROUND(D1223/LOOKUP(E1223,SMMLV!$A$2:$A$36,SMMLV!$D$2:$D$103),3))</f>
        <v/>
      </c>
    </row>
    <row r="1224" spans="2:6">
      <c r="B1224" s="224"/>
      <c r="C1224" s="224"/>
      <c r="E1224" s="226"/>
      <c r="F1224" s="271" t="str">
        <f>IF(OR(D1224="",E1224=""),"",ROUND(D1224/LOOKUP(E1224,SMMLV!$A$2:$A$36,SMMLV!$D$2:$D$103),3))</f>
        <v/>
      </c>
    </row>
    <row r="1225" spans="2:6">
      <c r="B1225" s="224"/>
      <c r="C1225" s="224"/>
      <c r="E1225" s="226"/>
      <c r="F1225" s="271" t="str">
        <f>IF(OR(D1225="",E1225=""),"",ROUND(D1225/LOOKUP(E1225,SMMLV!$A$2:$A$36,SMMLV!$D$2:$D$103),3))</f>
        <v/>
      </c>
    </row>
    <row r="1226" spans="2:6">
      <c r="B1226" s="224"/>
      <c r="C1226" s="224"/>
      <c r="E1226" s="226"/>
      <c r="F1226" s="271" t="str">
        <f>IF(OR(D1226="",E1226=""),"",ROUND(D1226/LOOKUP(E1226,SMMLV!$A$2:$A$36,SMMLV!$D$2:$D$103),3))</f>
        <v/>
      </c>
    </row>
    <row r="1227" spans="2:6">
      <c r="B1227" s="224"/>
      <c r="C1227" s="224"/>
      <c r="E1227" s="226"/>
      <c r="F1227" s="271" t="str">
        <f>IF(OR(D1227="",E1227=""),"",ROUND(D1227/LOOKUP(E1227,SMMLV!$A$2:$A$36,SMMLV!$D$2:$D$103),3))</f>
        <v/>
      </c>
    </row>
    <row r="1228" spans="2:6">
      <c r="B1228" s="224"/>
      <c r="C1228" s="224"/>
      <c r="E1228" s="226"/>
      <c r="F1228" s="271" t="str">
        <f>IF(OR(D1228="",E1228=""),"",ROUND(D1228/LOOKUP(E1228,SMMLV!$A$2:$A$36,SMMLV!$D$2:$D$103),3))</f>
        <v/>
      </c>
    </row>
    <row r="1229" spans="2:6">
      <c r="B1229" s="224"/>
      <c r="C1229" s="224"/>
      <c r="E1229" s="226"/>
      <c r="F1229" s="271" t="str">
        <f>IF(OR(D1229="",E1229=""),"",ROUND(D1229/LOOKUP(E1229,SMMLV!$A$2:$A$36,SMMLV!$D$2:$D$103),3))</f>
        <v/>
      </c>
    </row>
    <row r="1230" spans="2:6">
      <c r="B1230" s="224"/>
      <c r="C1230" s="224"/>
      <c r="E1230" s="226"/>
      <c r="F1230" s="271" t="str">
        <f>IF(OR(D1230="",E1230=""),"",ROUND(D1230/LOOKUP(E1230,SMMLV!$A$2:$A$36,SMMLV!$D$2:$D$103),3))</f>
        <v/>
      </c>
    </row>
    <row r="1231" spans="2:6">
      <c r="B1231" s="224"/>
      <c r="C1231" s="224"/>
      <c r="E1231" s="226"/>
      <c r="F1231" s="271" t="str">
        <f>IF(OR(D1231="",E1231=""),"",ROUND(D1231/LOOKUP(E1231,SMMLV!$A$2:$A$36,SMMLV!$D$2:$D$103),3))</f>
        <v/>
      </c>
    </row>
    <row r="1232" spans="2:6">
      <c r="B1232" s="224"/>
      <c r="C1232" s="224"/>
      <c r="E1232" s="226"/>
      <c r="F1232" s="271" t="str">
        <f>IF(OR(D1232="",E1232=""),"",ROUND(D1232/LOOKUP(E1232,SMMLV!$A$2:$A$36,SMMLV!$D$2:$D$103),3))</f>
        <v/>
      </c>
    </row>
    <row r="1233" spans="2:6">
      <c r="B1233" s="224"/>
      <c r="C1233" s="224"/>
      <c r="E1233" s="226"/>
      <c r="F1233" s="271" t="str">
        <f>IF(OR(D1233="",E1233=""),"",ROUND(D1233/LOOKUP(E1233,SMMLV!$A$2:$A$36,SMMLV!$D$2:$D$103),3))</f>
        <v/>
      </c>
    </row>
    <row r="1234" spans="2:6">
      <c r="B1234" s="224"/>
      <c r="C1234" s="224"/>
      <c r="E1234" s="226"/>
      <c r="F1234" s="271" t="str">
        <f>IF(OR(D1234="",E1234=""),"",ROUND(D1234/LOOKUP(E1234,SMMLV!$A$2:$A$36,SMMLV!$D$2:$D$103),3))</f>
        <v/>
      </c>
    </row>
    <row r="1235" spans="2:6">
      <c r="B1235" s="224"/>
      <c r="C1235" s="224"/>
      <c r="E1235" s="226"/>
      <c r="F1235" s="271" t="str">
        <f>IF(OR(D1235="",E1235=""),"",ROUND(D1235/LOOKUP(E1235,SMMLV!$A$2:$A$36,SMMLV!$D$2:$D$103),3))</f>
        <v/>
      </c>
    </row>
    <row r="1236" spans="2:6">
      <c r="B1236" s="224"/>
      <c r="C1236" s="224"/>
      <c r="E1236" s="226"/>
      <c r="F1236" s="271" t="str">
        <f>IF(OR(D1236="",E1236=""),"",ROUND(D1236/LOOKUP(E1236,SMMLV!$A$2:$A$36,SMMLV!$D$2:$D$103),3))</f>
        <v/>
      </c>
    </row>
    <row r="1237" spans="2:6">
      <c r="B1237" s="224"/>
      <c r="C1237" s="224"/>
      <c r="E1237" s="226"/>
      <c r="F1237" s="271" t="str">
        <f>IF(OR(D1237="",E1237=""),"",ROUND(D1237/LOOKUP(E1237,SMMLV!$A$2:$A$36,SMMLV!$D$2:$D$103),3))</f>
        <v/>
      </c>
    </row>
    <row r="1238" spans="2:6">
      <c r="B1238" s="224"/>
      <c r="C1238" s="224"/>
      <c r="E1238" s="226"/>
      <c r="F1238" s="271" t="str">
        <f>IF(OR(D1238="",E1238=""),"",ROUND(D1238/LOOKUP(E1238,SMMLV!$A$2:$A$36,SMMLV!$D$2:$D$103),3))</f>
        <v/>
      </c>
    </row>
    <row r="1239" spans="2:6">
      <c r="B1239" s="224"/>
      <c r="C1239" s="224"/>
      <c r="E1239" s="226"/>
      <c r="F1239" s="271" t="str">
        <f>IF(OR(D1239="",E1239=""),"",ROUND(D1239/LOOKUP(E1239,SMMLV!$A$2:$A$36,SMMLV!$D$2:$D$103),3))</f>
        <v/>
      </c>
    </row>
    <row r="1240" spans="2:6">
      <c r="B1240" s="224"/>
      <c r="C1240" s="224"/>
      <c r="E1240" s="226"/>
      <c r="F1240" s="271" t="str">
        <f>IF(OR(D1240="",E1240=""),"",ROUND(D1240/LOOKUP(E1240,SMMLV!$A$2:$A$36,SMMLV!$D$2:$D$103),3))</f>
        <v/>
      </c>
    </row>
    <row r="1241" spans="2:6">
      <c r="B1241" s="224"/>
      <c r="C1241" s="224"/>
      <c r="E1241" s="226"/>
      <c r="F1241" s="271" t="str">
        <f>IF(OR(D1241="",E1241=""),"",ROUND(D1241/LOOKUP(E1241,SMMLV!$A$2:$A$36,SMMLV!$D$2:$D$103),3))</f>
        <v/>
      </c>
    </row>
    <row r="1242" spans="2:6">
      <c r="B1242" s="224"/>
      <c r="C1242" s="224"/>
      <c r="E1242" s="226"/>
      <c r="F1242" s="271" t="str">
        <f>IF(OR(D1242="",E1242=""),"",ROUND(D1242/LOOKUP(E1242,SMMLV!$A$2:$A$36,SMMLV!$D$2:$D$103),3))</f>
        <v/>
      </c>
    </row>
    <row r="1243" spans="2:6">
      <c r="B1243" s="224"/>
      <c r="C1243" s="224"/>
      <c r="E1243" s="226"/>
      <c r="F1243" s="271" t="str">
        <f>IF(OR(D1243="",E1243=""),"",ROUND(D1243/LOOKUP(E1243,SMMLV!$A$2:$A$36,SMMLV!$D$2:$D$103),3))</f>
        <v/>
      </c>
    </row>
    <row r="1244" spans="2:6">
      <c r="B1244" s="224"/>
      <c r="C1244" s="224"/>
      <c r="E1244" s="226"/>
      <c r="F1244" s="271" t="str">
        <f>IF(OR(D1244="",E1244=""),"",ROUND(D1244/LOOKUP(E1244,SMMLV!$A$2:$A$36,SMMLV!$D$2:$D$103),3))</f>
        <v/>
      </c>
    </row>
    <row r="1245" spans="2:6">
      <c r="B1245" s="224"/>
      <c r="C1245" s="224"/>
      <c r="E1245" s="226"/>
      <c r="F1245" s="271" t="str">
        <f>IF(OR(D1245="",E1245=""),"",ROUND(D1245/LOOKUP(E1245,SMMLV!$A$2:$A$36,SMMLV!$D$2:$D$103),3))</f>
        <v/>
      </c>
    </row>
    <row r="1246" spans="2:6">
      <c r="B1246" s="224"/>
      <c r="C1246" s="224"/>
      <c r="E1246" s="226"/>
      <c r="F1246" s="271" t="str">
        <f>IF(OR(D1246="",E1246=""),"",ROUND(D1246/LOOKUP(E1246,SMMLV!$A$2:$A$36,SMMLV!$D$2:$D$103),3))</f>
        <v/>
      </c>
    </row>
    <row r="1247" spans="2:6">
      <c r="B1247" s="224"/>
      <c r="C1247" s="224"/>
      <c r="E1247" s="226"/>
      <c r="F1247" s="271" t="str">
        <f>IF(OR(D1247="",E1247=""),"",ROUND(D1247/LOOKUP(E1247,SMMLV!$A$2:$A$36,SMMLV!$D$2:$D$103),3))</f>
        <v/>
      </c>
    </row>
    <row r="1248" spans="2:6">
      <c r="B1248" s="224"/>
      <c r="C1248" s="224"/>
      <c r="E1248" s="226"/>
      <c r="F1248" s="271" t="str">
        <f>IF(OR(D1248="",E1248=""),"",ROUND(D1248/LOOKUP(E1248,SMMLV!$A$2:$A$36,SMMLV!$D$2:$D$103),3))</f>
        <v/>
      </c>
    </row>
    <row r="1249" spans="2:6">
      <c r="B1249" s="224"/>
      <c r="C1249" s="224"/>
      <c r="E1249" s="226"/>
      <c r="F1249" s="271" t="str">
        <f>IF(OR(D1249="",E1249=""),"",ROUND(D1249/LOOKUP(E1249,SMMLV!$A$2:$A$36,SMMLV!$D$2:$D$103),3))</f>
        <v/>
      </c>
    </row>
    <row r="1250" spans="2:6">
      <c r="B1250" s="224"/>
      <c r="C1250" s="224"/>
      <c r="E1250" s="226"/>
      <c r="F1250" s="271" t="str">
        <f>IF(OR(D1250="",E1250=""),"",ROUND(D1250/LOOKUP(E1250,SMMLV!$A$2:$A$36,SMMLV!$D$2:$D$103),3))</f>
        <v/>
      </c>
    </row>
    <row r="1251" spans="2:6">
      <c r="B1251" s="224"/>
      <c r="C1251" s="224"/>
      <c r="E1251" s="226"/>
      <c r="F1251" s="271" t="str">
        <f>IF(OR(D1251="",E1251=""),"",ROUND(D1251/LOOKUP(E1251,SMMLV!$A$2:$A$36,SMMLV!$D$2:$D$103),3))</f>
        <v/>
      </c>
    </row>
    <row r="1252" spans="2:6">
      <c r="B1252" s="224"/>
      <c r="C1252" s="224"/>
      <c r="E1252" s="226"/>
      <c r="F1252" s="271" t="str">
        <f>IF(OR(D1252="",E1252=""),"",ROUND(D1252/LOOKUP(E1252,SMMLV!$A$2:$A$36,SMMLV!$D$2:$D$103),3))</f>
        <v/>
      </c>
    </row>
    <row r="1253" spans="2:6">
      <c r="B1253" s="224"/>
      <c r="C1253" s="224"/>
      <c r="E1253" s="226"/>
      <c r="F1253" s="271" t="str">
        <f>IF(OR(D1253="",E1253=""),"",ROUND(D1253/LOOKUP(E1253,SMMLV!$A$2:$A$36,SMMLV!$D$2:$D$103),3))</f>
        <v/>
      </c>
    </row>
    <row r="1254" spans="2:6">
      <c r="B1254" s="224"/>
      <c r="C1254" s="224"/>
      <c r="E1254" s="226"/>
      <c r="F1254" s="271" t="str">
        <f>IF(OR(D1254="",E1254=""),"",ROUND(D1254/LOOKUP(E1254,SMMLV!$A$2:$A$36,SMMLV!$D$2:$D$103),3))</f>
        <v/>
      </c>
    </row>
    <row r="1255" spans="2:6">
      <c r="B1255" s="224"/>
      <c r="C1255" s="224"/>
      <c r="E1255" s="226"/>
      <c r="F1255" s="271" t="str">
        <f>IF(OR(D1255="",E1255=""),"",ROUND(D1255/LOOKUP(E1255,SMMLV!$A$2:$A$36,SMMLV!$D$2:$D$103),3))</f>
        <v/>
      </c>
    </row>
    <row r="1256" spans="2:6">
      <c r="B1256" s="224"/>
      <c r="C1256" s="224"/>
      <c r="E1256" s="226"/>
      <c r="F1256" s="271" t="str">
        <f>IF(OR(D1256="",E1256=""),"",ROUND(D1256/LOOKUP(E1256,SMMLV!$A$2:$A$36,SMMLV!$D$2:$D$103),3))</f>
        <v/>
      </c>
    </row>
    <row r="1257" spans="2:6">
      <c r="B1257" s="224"/>
      <c r="C1257" s="224"/>
      <c r="E1257" s="226"/>
      <c r="F1257" s="271" t="str">
        <f>IF(OR(D1257="",E1257=""),"",ROUND(D1257/LOOKUP(E1257,SMMLV!$A$2:$A$36,SMMLV!$D$2:$D$103),3))</f>
        <v/>
      </c>
    </row>
    <row r="1258" spans="2:6">
      <c r="B1258" s="224"/>
      <c r="C1258" s="224"/>
      <c r="E1258" s="226"/>
      <c r="F1258" s="271" t="str">
        <f>IF(OR(D1258="",E1258=""),"",ROUND(D1258/LOOKUP(E1258,SMMLV!$A$2:$A$36,SMMLV!$D$2:$D$103),3))</f>
        <v/>
      </c>
    </row>
    <row r="1259" spans="2:6">
      <c r="B1259" s="224"/>
      <c r="C1259" s="224"/>
      <c r="E1259" s="226"/>
      <c r="F1259" s="271" t="str">
        <f>IF(OR(D1259="",E1259=""),"",ROUND(D1259/LOOKUP(E1259,SMMLV!$A$2:$A$36,SMMLV!$D$2:$D$103),3))</f>
        <v/>
      </c>
    </row>
    <row r="1260" spans="2:6">
      <c r="E1260" s="226"/>
      <c r="F1260" s="271" t="str">
        <f>IF(OR(D1260="",E1260=""),"",ROUND(D1260/LOOKUP(E1260,SMMLV!$A$2:$A$36,SMMLV!$D$2:$D$103),3))</f>
        <v/>
      </c>
    </row>
    <row r="1261" spans="2:6">
      <c r="E1261" s="226"/>
      <c r="F1261" s="271" t="str">
        <f>IF(OR(D1261="",E1261=""),"",ROUND(D1261/LOOKUP(E1261,SMMLV!$A$2:$A$36,SMMLV!$D$2:$D$103),3))</f>
        <v/>
      </c>
    </row>
    <row r="1262" spans="2:6">
      <c r="E1262" s="226"/>
      <c r="F1262" s="271" t="str">
        <f>IF(OR(D1262="",E1262=""),"",ROUND(D1262/LOOKUP(E1262,SMMLV!$A$2:$A$36,SMMLV!$D$2:$D$103),3))</f>
        <v/>
      </c>
    </row>
    <row r="1263" spans="2:6">
      <c r="E1263" s="226"/>
      <c r="F1263" s="271" t="str">
        <f>IF(OR(D1263="",E1263=""),"",ROUND(D1263/LOOKUP(E1263,SMMLV!$A$2:$A$36,SMMLV!$D$2:$D$103),3))</f>
        <v/>
      </c>
    </row>
    <row r="1264" spans="2:6">
      <c r="E1264" s="226"/>
      <c r="F1264" s="271" t="str">
        <f>IF(OR(D1264="",E1264=""),"",ROUND(D1264/LOOKUP(E1264,SMMLV!$A$2:$A$36,SMMLV!$D$2:$D$103),3))</f>
        <v/>
      </c>
    </row>
    <row r="1265" spans="5:6">
      <c r="E1265" s="226"/>
      <c r="F1265" s="271" t="str">
        <f>IF(OR(D1265="",E1265=""),"",ROUND(D1265/LOOKUP(E1265,SMMLV!$A$2:$A$36,SMMLV!$D$2:$D$103),3))</f>
        <v/>
      </c>
    </row>
    <row r="1266" spans="5:6">
      <c r="E1266" s="226"/>
      <c r="F1266" s="271" t="str">
        <f>IF(OR(D1266="",E1266=""),"",ROUND(D1266/LOOKUP(E1266,SMMLV!$A$2:$A$36,SMMLV!$D$2:$D$103),3))</f>
        <v/>
      </c>
    </row>
    <row r="1267" spans="5:6">
      <c r="E1267" s="226"/>
      <c r="F1267" s="271" t="str">
        <f>IF(OR(D1267="",E1267=""),"",ROUND(D1267/LOOKUP(E1267,SMMLV!$A$2:$A$36,SMMLV!$D$2:$D$103),3))</f>
        <v/>
      </c>
    </row>
    <row r="1268" spans="5:6">
      <c r="E1268" s="226"/>
      <c r="F1268" s="271" t="str">
        <f>IF(OR(D1268="",E1268=""),"",ROUND(D1268/LOOKUP(E1268,SMMLV!$A$2:$A$36,SMMLV!$D$2:$D$103),3))</f>
        <v/>
      </c>
    </row>
    <row r="1269" spans="5:6">
      <c r="E1269" s="226"/>
      <c r="F1269" s="271" t="str">
        <f>IF(OR(D1269="",E1269=""),"",ROUND(D1269/LOOKUP(E1269,SMMLV!$A$2:$A$36,SMMLV!$D$2:$D$103),3))</f>
        <v/>
      </c>
    </row>
    <row r="1270" spans="5:6">
      <c r="E1270" s="226"/>
      <c r="F1270" s="271" t="str">
        <f>IF(OR(D1270="",E1270=""),"",ROUND(D1270/LOOKUP(E1270,SMMLV!$A$2:$A$36,SMMLV!$D$2:$D$103),3))</f>
        <v/>
      </c>
    </row>
    <row r="1271" spans="5:6">
      <c r="E1271" s="226"/>
      <c r="F1271" s="271" t="str">
        <f>IF(OR(D1271="",E1271=""),"",ROUND(D1271/LOOKUP(E1271,SMMLV!$A$2:$A$36,SMMLV!$D$2:$D$103),3))</f>
        <v/>
      </c>
    </row>
    <row r="1272" spans="5:6">
      <c r="E1272" s="226"/>
      <c r="F1272" s="271" t="str">
        <f>IF(OR(D1272="",E1272=""),"",ROUND(D1272/LOOKUP(E1272,SMMLV!$A$2:$A$36,SMMLV!$D$2:$D$103),3))</f>
        <v/>
      </c>
    </row>
    <row r="1273" spans="5:6">
      <c r="E1273" s="226"/>
      <c r="F1273" s="271" t="str">
        <f>IF(OR(D1273="",E1273=""),"",ROUND(D1273/LOOKUP(E1273,SMMLV!$A$2:$A$36,SMMLV!$D$2:$D$103),3))</f>
        <v/>
      </c>
    </row>
    <row r="1274" spans="5:6">
      <c r="E1274" s="226"/>
      <c r="F1274" s="271" t="str">
        <f>IF(OR(D1274="",E1274=""),"",ROUND(D1274/LOOKUP(E1274,SMMLV!$A$2:$A$36,SMMLV!$D$2:$D$103),3))</f>
        <v/>
      </c>
    </row>
    <row r="1275" spans="5:6">
      <c r="E1275" s="226"/>
      <c r="F1275" s="271" t="str">
        <f>IF(OR(D1275="",E1275=""),"",ROUND(D1275/LOOKUP(E1275,SMMLV!$A$2:$A$36,SMMLV!$D$2:$D$103),3))</f>
        <v/>
      </c>
    </row>
    <row r="1276" spans="5:6">
      <c r="E1276" s="226"/>
      <c r="F1276" s="271" t="str">
        <f>IF(OR(D1276="",E1276=""),"",ROUND(D1276/LOOKUP(E1276,SMMLV!$A$2:$A$36,SMMLV!$D$2:$D$103),3))</f>
        <v/>
      </c>
    </row>
    <row r="1277" spans="5:6">
      <c r="E1277" s="226"/>
      <c r="F1277" s="271" t="str">
        <f>IF(OR(D1277="",E1277=""),"",ROUND(D1277/LOOKUP(E1277,SMMLV!$A$2:$A$36,SMMLV!$D$2:$D$103),3))</f>
        <v/>
      </c>
    </row>
    <row r="1278" spans="5:6">
      <c r="E1278" s="226"/>
      <c r="F1278" s="271" t="str">
        <f>IF(OR(D1278="",E1278=""),"",ROUND(D1278/LOOKUP(E1278,SMMLV!$A$2:$A$36,SMMLV!$D$2:$D$103),3))</f>
        <v/>
      </c>
    </row>
    <row r="1279" spans="5:6">
      <c r="E1279" s="226"/>
      <c r="F1279" s="271" t="str">
        <f>IF(OR(D1279="",E1279=""),"",ROUND(D1279/LOOKUP(E1279,SMMLV!$A$2:$A$36,SMMLV!$D$2:$D$103),3))</f>
        <v/>
      </c>
    </row>
    <row r="1280" spans="5:6">
      <c r="E1280" s="226"/>
      <c r="F1280" s="271" t="str">
        <f>IF(OR(D1280="",E1280=""),"",ROUND(D1280/LOOKUP(E1280,SMMLV!$A$2:$A$36,SMMLV!$D$2:$D$103),3))</f>
        <v/>
      </c>
    </row>
    <row r="1281" spans="5:6">
      <c r="E1281" s="226"/>
      <c r="F1281" s="271" t="str">
        <f>IF(OR(D1281="",E1281=""),"",ROUND(D1281/LOOKUP(E1281,SMMLV!$A$2:$A$36,SMMLV!$D$2:$D$103),3))</f>
        <v/>
      </c>
    </row>
    <row r="1282" spans="5:6">
      <c r="E1282" s="226"/>
      <c r="F1282" s="271" t="str">
        <f>IF(OR(D1282="",E1282=""),"",ROUND(D1282/LOOKUP(E1282,SMMLV!$A$2:$A$36,SMMLV!$D$2:$D$103),3))</f>
        <v/>
      </c>
    </row>
    <row r="1283" spans="5:6">
      <c r="E1283" s="226"/>
      <c r="F1283" s="271" t="str">
        <f>IF(OR(D1283="",E1283=""),"",ROUND(D1283/LOOKUP(E1283,SMMLV!$A$2:$A$36,SMMLV!$D$2:$D$103),3))</f>
        <v/>
      </c>
    </row>
    <row r="1284" spans="5:6">
      <c r="E1284" s="226"/>
      <c r="F1284" s="271" t="str">
        <f>IF(OR(D1284="",E1284=""),"",ROUND(D1284/LOOKUP(E1284,SMMLV!$A$2:$A$36,SMMLV!$D$2:$D$103),3))</f>
        <v/>
      </c>
    </row>
    <row r="1285" spans="5:6">
      <c r="E1285" s="226"/>
      <c r="F1285" s="271" t="str">
        <f>IF(OR(D1285="",E1285=""),"",ROUND(D1285/LOOKUP(E1285,SMMLV!$A$2:$A$36,SMMLV!$D$2:$D$103),3))</f>
        <v/>
      </c>
    </row>
    <row r="1286" spans="5:6">
      <c r="E1286" s="226"/>
      <c r="F1286" s="271" t="str">
        <f>IF(OR(D1286="",E1286=""),"",ROUND(D1286/LOOKUP(E1286,SMMLV!$A$2:$A$36,SMMLV!$D$2:$D$103),3))</f>
        <v/>
      </c>
    </row>
    <row r="1287" spans="5:6">
      <c r="E1287" s="226"/>
      <c r="F1287" s="271" t="str">
        <f>IF(OR(D1287="",E1287=""),"",ROUND(D1287/LOOKUP(E1287,SMMLV!$A$2:$A$36,SMMLV!$D$2:$D$103),3))</f>
        <v/>
      </c>
    </row>
    <row r="1288" spans="5:6">
      <c r="E1288" s="226"/>
      <c r="F1288" s="271" t="str">
        <f>IF(OR(D1288="",E1288=""),"",ROUND(D1288/LOOKUP(E1288,SMMLV!$A$2:$A$36,SMMLV!$D$2:$D$103),3))</f>
        <v/>
      </c>
    </row>
    <row r="1289" spans="5:6">
      <c r="E1289" s="226"/>
      <c r="F1289" s="271" t="str">
        <f>IF(OR(D1289="",E1289=""),"",ROUND(D1289/LOOKUP(E1289,SMMLV!$A$2:$A$36,SMMLV!$D$2:$D$103),3))</f>
        <v/>
      </c>
    </row>
    <row r="1290" spans="5:6">
      <c r="E1290" s="226"/>
      <c r="F1290" s="271" t="str">
        <f>IF(OR(D1290="",E1290=""),"",ROUND(D1290/LOOKUP(E1290,SMMLV!$A$2:$A$36,SMMLV!$D$2:$D$103),3))</f>
        <v/>
      </c>
    </row>
    <row r="1291" spans="5:6">
      <c r="E1291" s="226"/>
      <c r="F1291" s="271" t="str">
        <f>IF(OR(D1291="",E1291=""),"",ROUND(D1291/LOOKUP(E1291,SMMLV!$A$2:$A$36,SMMLV!$D$2:$D$103),3))</f>
        <v/>
      </c>
    </row>
    <row r="1292" spans="5:6">
      <c r="E1292" s="226"/>
      <c r="F1292" s="271" t="str">
        <f>IF(OR(D1292="",E1292=""),"",ROUND(D1292/LOOKUP(E1292,SMMLV!$A$2:$A$36,SMMLV!$D$2:$D$103),3))</f>
        <v/>
      </c>
    </row>
    <row r="1293" spans="5:6">
      <c r="E1293" s="226"/>
      <c r="F1293" s="271" t="str">
        <f>IF(OR(D1293="",E1293=""),"",ROUND(D1293/LOOKUP(E1293,SMMLV!$A$2:$A$36,SMMLV!$D$2:$D$103),3))</f>
        <v/>
      </c>
    </row>
    <row r="1294" spans="5:6">
      <c r="E1294" s="226"/>
      <c r="F1294" s="271" t="str">
        <f>IF(OR(D1294="",E1294=""),"",ROUND(D1294/LOOKUP(E1294,SMMLV!$A$2:$A$36,SMMLV!$D$2:$D$103),3))</f>
        <v/>
      </c>
    </row>
    <row r="1295" spans="5:6">
      <c r="E1295" s="226"/>
      <c r="F1295" s="271" t="str">
        <f>IF(OR(D1295="",E1295=""),"",ROUND(D1295/LOOKUP(E1295,SMMLV!$A$2:$A$36,SMMLV!$D$2:$D$103),3))</f>
        <v/>
      </c>
    </row>
    <row r="1296" spans="5:6">
      <c r="E1296" s="226"/>
      <c r="F1296" s="271" t="str">
        <f>IF(OR(D1296="",E1296=""),"",ROUND(D1296/LOOKUP(E1296,SMMLV!$A$2:$A$36,SMMLV!$D$2:$D$103),3))</f>
        <v/>
      </c>
    </row>
    <row r="1297" spans="5:6">
      <c r="E1297" s="226"/>
      <c r="F1297" s="271" t="str">
        <f>IF(OR(D1297="",E1297=""),"",ROUND(D1297/LOOKUP(E1297,SMMLV!$A$2:$A$36,SMMLV!$D$2:$D$103),3))</f>
        <v/>
      </c>
    </row>
    <row r="1298" spans="5:6">
      <c r="E1298" s="226"/>
      <c r="F1298" s="271" t="str">
        <f>IF(OR(D1298="",E1298=""),"",ROUND(D1298/LOOKUP(E1298,SMMLV!$A$2:$A$36,SMMLV!$D$2:$D$103),3))</f>
        <v/>
      </c>
    </row>
    <row r="1299" spans="5:6">
      <c r="E1299" s="226"/>
      <c r="F1299" s="271" t="str">
        <f>IF(OR(D1299="",E1299=""),"",ROUND(D1299/LOOKUP(E1299,SMMLV!$A$2:$A$36,SMMLV!$D$2:$D$103),3))</f>
        <v/>
      </c>
    </row>
    <row r="1300" spans="5:6">
      <c r="E1300" s="226"/>
      <c r="F1300" s="271" t="str">
        <f>IF(OR(D1300="",E1300=""),"",ROUND(D1300/LOOKUP(E1300,SMMLV!$A$2:$A$36,SMMLV!$D$2:$D$103),3))</f>
        <v/>
      </c>
    </row>
    <row r="1301" spans="5:6">
      <c r="E1301" s="226"/>
      <c r="F1301" s="271" t="str">
        <f>IF(OR(D1301="",E1301=""),"",ROUND(D1301/LOOKUP(E1301,SMMLV!$A$2:$A$36,SMMLV!$D$2:$D$103),3))</f>
        <v/>
      </c>
    </row>
    <row r="1302" spans="5:6">
      <c r="E1302" s="226"/>
      <c r="F1302" s="271" t="str">
        <f>IF(OR(D1302="",E1302=""),"",ROUND(D1302/LOOKUP(E1302,SMMLV!$A$2:$A$36,SMMLV!$D$2:$D$103),3))</f>
        <v/>
      </c>
    </row>
    <row r="1303" spans="5:6">
      <c r="E1303" s="226"/>
      <c r="F1303" s="271" t="str">
        <f>IF(OR(D1303="",E1303=""),"",ROUND(D1303/LOOKUP(E1303,SMMLV!$A$2:$A$36,SMMLV!$D$2:$D$103),3))</f>
        <v/>
      </c>
    </row>
    <row r="1304" spans="5:6">
      <c r="E1304" s="226"/>
      <c r="F1304" s="271" t="str">
        <f>IF(OR(D1304="",E1304=""),"",ROUND(D1304/LOOKUP(E1304,SMMLV!$A$2:$A$36,SMMLV!$D$2:$D$103),3))</f>
        <v/>
      </c>
    </row>
    <row r="1305" spans="5:6">
      <c r="E1305" s="226"/>
      <c r="F1305" s="271" t="str">
        <f>IF(OR(D1305="",E1305=""),"",ROUND(D1305/LOOKUP(E1305,SMMLV!$A$2:$A$36,SMMLV!$D$2:$D$103),3))</f>
        <v/>
      </c>
    </row>
    <row r="1306" spans="5:6">
      <c r="E1306" s="226"/>
      <c r="F1306" s="271" t="str">
        <f>IF(OR(D1306="",E1306=""),"",ROUND(D1306/LOOKUP(E1306,SMMLV!$A$2:$A$36,SMMLV!$D$2:$D$103),3))</f>
        <v/>
      </c>
    </row>
    <row r="1307" spans="5:6">
      <c r="E1307" s="226"/>
      <c r="F1307" s="271" t="str">
        <f>IF(OR(D1307="",E1307=""),"",ROUND(D1307/LOOKUP(E1307,SMMLV!$A$2:$A$36,SMMLV!$D$2:$D$103),3))</f>
        <v/>
      </c>
    </row>
    <row r="1308" spans="5:6">
      <c r="E1308" s="226"/>
      <c r="F1308" s="271" t="str">
        <f>IF(OR(D1308="",E1308=""),"",ROUND(D1308/LOOKUP(E1308,SMMLV!$A$2:$A$36,SMMLV!$D$2:$D$103),3))</f>
        <v/>
      </c>
    </row>
    <row r="1309" spans="5:6">
      <c r="E1309" s="226"/>
      <c r="F1309" s="271" t="str">
        <f>IF(OR(D1309="",E1309=""),"",ROUND(D1309/LOOKUP(E1309,SMMLV!$A$2:$A$36,SMMLV!$D$2:$D$103),3))</f>
        <v/>
      </c>
    </row>
    <row r="1310" spans="5:6">
      <c r="E1310" s="226"/>
      <c r="F1310" s="271" t="str">
        <f>IF(OR(D1310="",E1310=""),"",ROUND(D1310/LOOKUP(E1310,SMMLV!$A$2:$A$36,SMMLV!$D$2:$D$103),3))</f>
        <v/>
      </c>
    </row>
    <row r="1311" spans="5:6">
      <c r="E1311" s="226"/>
      <c r="F1311" s="271" t="str">
        <f>IF(OR(D1311="",E1311=""),"",ROUND(D1311/LOOKUP(E1311,SMMLV!$A$2:$A$36,SMMLV!$D$2:$D$103),3))</f>
        <v/>
      </c>
    </row>
    <row r="1312" spans="5:6">
      <c r="E1312" s="226"/>
      <c r="F1312" s="271" t="str">
        <f>IF(OR(D1312="",E1312=""),"",ROUND(D1312/LOOKUP(E1312,SMMLV!$A$2:$A$36,SMMLV!$D$2:$D$103),3))</f>
        <v/>
      </c>
    </row>
    <row r="1313" spans="5:6">
      <c r="E1313" s="226"/>
      <c r="F1313" s="271" t="str">
        <f>IF(OR(D1313="",E1313=""),"",ROUND(D1313/LOOKUP(E1313,SMMLV!$A$2:$A$36,SMMLV!$D$2:$D$103),3))</f>
        <v/>
      </c>
    </row>
    <row r="1314" spans="5:6">
      <c r="E1314" s="226"/>
      <c r="F1314" s="271" t="str">
        <f>IF(OR(D1314="",E1314=""),"",ROUND(D1314/LOOKUP(E1314,SMMLV!$A$2:$A$36,SMMLV!$D$2:$D$103),3))</f>
        <v/>
      </c>
    </row>
    <row r="1315" spans="5:6">
      <c r="E1315" s="226"/>
      <c r="F1315" s="271" t="str">
        <f>IF(OR(D1315="",E1315=""),"",ROUND(D1315/LOOKUP(E1315,SMMLV!$A$2:$A$36,SMMLV!$D$2:$D$103),3))</f>
        <v/>
      </c>
    </row>
    <row r="1316" spans="5:6">
      <c r="E1316" s="226"/>
      <c r="F1316" s="271" t="str">
        <f>IF(OR(D1316="",E1316=""),"",ROUND(D1316/LOOKUP(E1316,SMMLV!$A$2:$A$36,SMMLV!$D$2:$D$103),3))</f>
        <v/>
      </c>
    </row>
    <row r="1317" spans="5:6">
      <c r="E1317" s="226"/>
      <c r="F1317" s="271" t="str">
        <f>IF(OR(D1317="",E1317=""),"",ROUND(D1317/LOOKUP(E1317,SMMLV!$A$2:$A$36,SMMLV!$D$2:$D$103),3))</f>
        <v/>
      </c>
    </row>
    <row r="1318" spans="5:6">
      <c r="E1318" s="226"/>
      <c r="F1318" s="271" t="str">
        <f>IF(OR(D1318="",E1318=""),"",ROUND(D1318/LOOKUP(E1318,SMMLV!$A$2:$A$36,SMMLV!$D$2:$D$103),3))</f>
        <v/>
      </c>
    </row>
    <row r="1319" spans="5:6">
      <c r="E1319" s="226"/>
      <c r="F1319" s="271" t="str">
        <f>IF(OR(D1319="",E1319=""),"",ROUND(D1319/LOOKUP(E1319,SMMLV!$A$2:$A$36,SMMLV!$D$2:$D$103),3))</f>
        <v/>
      </c>
    </row>
    <row r="1320" spans="5:6">
      <c r="E1320" s="226"/>
      <c r="F1320" s="271" t="str">
        <f>IF(OR(D1320="",E1320=""),"",ROUND(D1320/LOOKUP(E1320,SMMLV!$A$2:$A$36,SMMLV!$D$2:$D$103),3))</f>
        <v/>
      </c>
    </row>
    <row r="1321" spans="5:6">
      <c r="E1321" s="226"/>
      <c r="F1321" s="271" t="str">
        <f>IF(OR(D1321="",E1321=""),"",ROUND(D1321/LOOKUP(E1321,SMMLV!$A$2:$A$36,SMMLV!$D$2:$D$103),3))</f>
        <v/>
      </c>
    </row>
    <row r="1322" spans="5:6">
      <c r="E1322" s="226"/>
      <c r="F1322" s="271" t="str">
        <f>IF(OR(D1322="",E1322=""),"",ROUND(D1322/LOOKUP(E1322,SMMLV!$A$2:$A$36,SMMLV!$D$2:$D$103),3))</f>
        <v/>
      </c>
    </row>
    <row r="1323" spans="5:6">
      <c r="E1323" s="226"/>
      <c r="F1323" s="271" t="str">
        <f>IF(OR(D1323="",E1323=""),"",ROUND(D1323/LOOKUP(E1323,SMMLV!$A$2:$A$36,SMMLV!$D$2:$D$103),3))</f>
        <v/>
      </c>
    </row>
    <row r="1324" spans="5:6">
      <c r="E1324" s="226"/>
      <c r="F1324" s="271" t="str">
        <f>IF(OR(D1324="",E1324=""),"",ROUND(D1324/LOOKUP(E1324,SMMLV!$A$2:$A$36,SMMLV!$D$2:$D$103),3))</f>
        <v/>
      </c>
    </row>
    <row r="1325" spans="5:6">
      <c r="E1325" s="226"/>
      <c r="F1325" s="271" t="str">
        <f>IF(OR(D1325="",E1325=""),"",ROUND(D1325/LOOKUP(E1325,SMMLV!$A$2:$A$36,SMMLV!$D$2:$D$103),3))</f>
        <v/>
      </c>
    </row>
    <row r="1326" spans="5:6">
      <c r="E1326" s="226"/>
      <c r="F1326" s="271" t="str">
        <f>IF(OR(D1326="",E1326=""),"",ROUND(D1326/LOOKUP(E1326,SMMLV!$A$2:$A$36,SMMLV!$D$2:$D$103),3))</f>
        <v/>
      </c>
    </row>
    <row r="1327" spans="5:6">
      <c r="E1327" s="226"/>
      <c r="F1327" s="271" t="str">
        <f>IF(OR(D1327="",E1327=""),"",ROUND(D1327/LOOKUP(E1327,SMMLV!$A$2:$A$36,SMMLV!$D$2:$D$103),3))</f>
        <v/>
      </c>
    </row>
    <row r="1328" spans="5:6">
      <c r="E1328" s="226"/>
      <c r="F1328" s="271" t="str">
        <f>IF(OR(D1328="",E1328=""),"",ROUND(D1328/LOOKUP(E1328,SMMLV!$A$2:$A$36,SMMLV!$D$2:$D$103),3))</f>
        <v/>
      </c>
    </row>
    <row r="1329" spans="5:6">
      <c r="E1329" s="226"/>
      <c r="F1329" s="271" t="str">
        <f>IF(OR(D1329="",E1329=""),"",ROUND(D1329/LOOKUP(E1329,SMMLV!$A$2:$A$36,SMMLV!$D$2:$D$103),3))</f>
        <v/>
      </c>
    </row>
    <row r="1330" spans="5:6">
      <c r="E1330" s="226"/>
      <c r="F1330" s="271" t="str">
        <f>IF(OR(D1330="",E1330=""),"",ROUND(D1330/LOOKUP(E1330,SMMLV!$A$2:$A$36,SMMLV!$D$2:$D$103),3))</f>
        <v/>
      </c>
    </row>
    <row r="1331" spans="5:6">
      <c r="E1331" s="226"/>
      <c r="F1331" s="271" t="str">
        <f>IF(OR(D1331="",E1331=""),"",ROUND(D1331/LOOKUP(E1331,SMMLV!$A$2:$A$36,SMMLV!$D$2:$D$103),3))</f>
        <v/>
      </c>
    </row>
    <row r="1332" spans="5:6">
      <c r="E1332" s="226"/>
      <c r="F1332" s="271" t="str">
        <f>IF(OR(D1332="",E1332=""),"",ROUND(D1332/LOOKUP(E1332,SMMLV!$A$2:$A$36,SMMLV!$D$2:$D$103),3))</f>
        <v/>
      </c>
    </row>
    <row r="1333" spans="5:6">
      <c r="E1333" s="226"/>
      <c r="F1333" s="271" t="str">
        <f>IF(OR(D1333="",E1333=""),"",ROUND(D1333/LOOKUP(E1333,SMMLV!$A$2:$A$36,SMMLV!$D$2:$D$103),3))</f>
        <v/>
      </c>
    </row>
    <row r="1334" spans="5:6">
      <c r="E1334" s="226"/>
      <c r="F1334" s="271" t="str">
        <f>IF(OR(D1334="",E1334=""),"",ROUND(D1334/LOOKUP(E1334,SMMLV!$A$2:$A$36,SMMLV!$D$2:$D$103),3))</f>
        <v/>
      </c>
    </row>
    <row r="1335" spans="5:6">
      <c r="E1335" s="226"/>
      <c r="F1335" s="271" t="str">
        <f>IF(OR(D1335="",E1335=""),"",ROUND(D1335/LOOKUP(E1335,SMMLV!$A$2:$A$36,SMMLV!$D$2:$D$103),3))</f>
        <v/>
      </c>
    </row>
    <row r="1336" spans="5:6">
      <c r="E1336" s="226"/>
      <c r="F1336" s="271" t="str">
        <f>IF(OR(D1336="",E1336=""),"",ROUND(D1336/LOOKUP(E1336,SMMLV!$A$2:$A$36,SMMLV!$D$2:$D$103),3))</f>
        <v/>
      </c>
    </row>
    <row r="1337" spans="5:6">
      <c r="E1337" s="226"/>
      <c r="F1337" s="271" t="str">
        <f>IF(OR(D1337="",E1337=""),"",ROUND(D1337/LOOKUP(E1337,SMMLV!$A$2:$A$36,SMMLV!$D$2:$D$103),3))</f>
        <v/>
      </c>
    </row>
    <row r="1338" spans="5:6">
      <c r="E1338" s="226"/>
      <c r="F1338" s="271" t="str">
        <f>IF(OR(D1338="",E1338=""),"",ROUND(D1338/LOOKUP(E1338,SMMLV!$A$2:$A$36,SMMLV!$D$2:$D$103),3))</f>
        <v/>
      </c>
    </row>
    <row r="1339" spans="5:6">
      <c r="E1339" s="226"/>
      <c r="F1339" s="271" t="str">
        <f>IF(OR(D1339="",E1339=""),"",ROUND(D1339/LOOKUP(E1339,SMMLV!$A$2:$A$36,SMMLV!$D$2:$D$103),3))</f>
        <v/>
      </c>
    </row>
    <row r="1340" spans="5:6">
      <c r="E1340" s="226"/>
      <c r="F1340" s="271" t="str">
        <f>IF(OR(D1340="",E1340=""),"",ROUND(D1340/LOOKUP(E1340,SMMLV!$A$2:$A$36,SMMLV!$D$2:$D$103),3))</f>
        <v/>
      </c>
    </row>
    <row r="1341" spans="5:6">
      <c r="E1341" s="226"/>
      <c r="F1341" s="271" t="str">
        <f>IF(OR(D1341="",E1341=""),"",ROUND(D1341/LOOKUP(E1341,SMMLV!$A$2:$A$36,SMMLV!$D$2:$D$103),3))</f>
        <v/>
      </c>
    </row>
    <row r="1342" spans="5:6">
      <c r="E1342" s="226"/>
      <c r="F1342" s="271" t="str">
        <f>IF(OR(D1342="",E1342=""),"",ROUND(D1342/LOOKUP(E1342,SMMLV!$A$2:$A$36,SMMLV!$D$2:$D$103),3))</f>
        <v/>
      </c>
    </row>
    <row r="1343" spans="5:6">
      <c r="E1343" s="226"/>
      <c r="F1343" s="271" t="str">
        <f>IF(OR(D1343="",E1343=""),"",ROUND(D1343/LOOKUP(E1343,SMMLV!$A$2:$A$36,SMMLV!$D$2:$D$103),3))</f>
        <v/>
      </c>
    </row>
    <row r="1344" spans="5:6">
      <c r="E1344" s="226"/>
      <c r="F1344" s="271" t="str">
        <f>IF(OR(D1344="",E1344=""),"",ROUND(D1344/LOOKUP(E1344,SMMLV!$A$2:$A$36,SMMLV!$D$2:$D$103),3))</f>
        <v/>
      </c>
    </row>
    <row r="1345" spans="5:6">
      <c r="E1345" s="226"/>
      <c r="F1345" s="271" t="str">
        <f>IF(OR(D1345="",E1345=""),"",ROUND(D1345/LOOKUP(E1345,SMMLV!$A$2:$A$36,SMMLV!$D$2:$D$103),3))</f>
        <v/>
      </c>
    </row>
    <row r="1346" spans="5:6">
      <c r="E1346" s="226"/>
      <c r="F1346" s="271" t="str">
        <f>IF(OR(D1346="",E1346=""),"",ROUND(D1346/LOOKUP(E1346,SMMLV!$A$2:$A$36,SMMLV!$D$2:$D$103),3))</f>
        <v/>
      </c>
    </row>
    <row r="1347" spans="5:6">
      <c r="E1347" s="226"/>
      <c r="F1347" s="271" t="str">
        <f>IF(OR(D1347="",E1347=""),"",ROUND(D1347/LOOKUP(E1347,SMMLV!$A$2:$A$36,SMMLV!$D$2:$D$103),3))</f>
        <v/>
      </c>
    </row>
    <row r="1348" spans="5:6">
      <c r="E1348" s="226"/>
      <c r="F1348" s="271" t="str">
        <f>IF(OR(D1348="",E1348=""),"",ROUND(D1348/LOOKUP(E1348,SMMLV!$A$2:$A$36,SMMLV!$D$2:$D$103),3))</f>
        <v/>
      </c>
    </row>
    <row r="1349" spans="5:6">
      <c r="E1349" s="226"/>
      <c r="F1349" s="271" t="str">
        <f>IF(OR(D1349="",E1349=""),"",ROUND(D1349/LOOKUP(E1349,SMMLV!$A$2:$A$36,SMMLV!$D$2:$D$103),3))</f>
        <v/>
      </c>
    </row>
    <row r="1350" spans="5:6">
      <c r="E1350" s="226"/>
      <c r="F1350" s="271" t="str">
        <f>IF(OR(D1350="",E1350=""),"",ROUND(D1350/LOOKUP(E1350,SMMLV!$A$2:$A$36,SMMLV!$D$2:$D$103),3))</f>
        <v/>
      </c>
    </row>
    <row r="1351" spans="5:6">
      <c r="E1351" s="226"/>
      <c r="F1351" s="271" t="str">
        <f>IF(OR(D1351="",E1351=""),"",ROUND(D1351/LOOKUP(E1351,SMMLV!$A$2:$A$36,SMMLV!$D$2:$D$103),3))</f>
        <v/>
      </c>
    </row>
    <row r="1352" spans="5:6">
      <c r="E1352" s="226"/>
      <c r="F1352" s="271" t="str">
        <f>IF(OR(D1352="",E1352=""),"",ROUND(D1352/LOOKUP(E1352,SMMLV!$A$2:$A$36,SMMLV!$D$2:$D$103),3))</f>
        <v/>
      </c>
    </row>
    <row r="1353" spans="5:6">
      <c r="E1353" s="226"/>
      <c r="F1353" s="271" t="str">
        <f>IF(OR(D1353="",E1353=""),"",ROUND(D1353/LOOKUP(E1353,SMMLV!$A$2:$A$36,SMMLV!$D$2:$D$103),3))</f>
        <v/>
      </c>
    </row>
    <row r="1354" spans="5:6">
      <c r="E1354" s="226"/>
      <c r="F1354" s="271" t="str">
        <f>IF(OR(D1354="",E1354=""),"",ROUND(D1354/LOOKUP(E1354,SMMLV!$A$2:$A$36,SMMLV!$D$2:$D$103),3))</f>
        <v/>
      </c>
    </row>
    <row r="1355" spans="5:6">
      <c r="E1355" s="226"/>
      <c r="F1355" s="271" t="str">
        <f>IF(OR(D1355="",E1355=""),"",ROUND(D1355/LOOKUP(E1355,SMMLV!$A$2:$A$36,SMMLV!$D$2:$D$103),3))</f>
        <v/>
      </c>
    </row>
    <row r="1356" spans="5:6">
      <c r="E1356" s="226"/>
      <c r="F1356" s="271" t="str">
        <f>IF(OR(D1356="",E1356=""),"",ROUND(D1356/LOOKUP(E1356,SMMLV!$A$2:$A$36,SMMLV!$D$2:$D$103),3))</f>
        <v/>
      </c>
    </row>
    <row r="1357" spans="5:6">
      <c r="E1357" s="226"/>
      <c r="F1357" s="271" t="str">
        <f>IF(OR(D1357="",E1357=""),"",ROUND(D1357/LOOKUP(E1357,SMMLV!$A$2:$A$36,SMMLV!$D$2:$D$103),3))</f>
        <v/>
      </c>
    </row>
    <row r="1358" spans="5:6">
      <c r="E1358" s="226"/>
      <c r="F1358" s="271" t="str">
        <f>IF(OR(D1358="",E1358=""),"",ROUND(D1358/LOOKUP(E1358,SMMLV!$A$2:$A$36,SMMLV!$D$2:$D$103),3))</f>
        <v/>
      </c>
    </row>
    <row r="1359" spans="5:6">
      <c r="E1359" s="226"/>
      <c r="F1359" s="271" t="str">
        <f>IF(OR(D1359="",E1359=""),"",ROUND(D1359/LOOKUP(E1359,SMMLV!$A$2:$A$36,SMMLV!$D$2:$D$103),3))</f>
        <v/>
      </c>
    </row>
    <row r="1360" spans="5:6">
      <c r="E1360" s="226"/>
      <c r="F1360" s="271" t="str">
        <f>IF(OR(D1360="",E1360=""),"",ROUND(D1360/LOOKUP(E1360,SMMLV!$A$2:$A$36,SMMLV!$D$2:$D$103),3))</f>
        <v/>
      </c>
    </row>
    <row r="1361" spans="5:6">
      <c r="E1361" s="226"/>
      <c r="F1361" s="271" t="str">
        <f>IF(OR(D1361="",E1361=""),"",ROUND(D1361/LOOKUP(E1361,SMMLV!$A$2:$A$36,SMMLV!$D$2:$D$103),3))</f>
        <v/>
      </c>
    </row>
    <row r="1362" spans="5:6">
      <c r="E1362" s="226"/>
      <c r="F1362" s="271" t="str">
        <f>IF(OR(D1362="",E1362=""),"",ROUND(D1362/LOOKUP(E1362,SMMLV!$A$2:$A$36,SMMLV!$D$2:$D$103),3))</f>
        <v/>
      </c>
    </row>
    <row r="1363" spans="5:6">
      <c r="E1363" s="226"/>
      <c r="F1363" s="271" t="str">
        <f>IF(OR(D1363="",E1363=""),"",ROUND(D1363/LOOKUP(E1363,SMMLV!$A$2:$A$36,SMMLV!$D$2:$D$103),3))</f>
        <v/>
      </c>
    </row>
    <row r="1364" spans="5:6">
      <c r="E1364" s="226"/>
      <c r="F1364" s="271" t="str">
        <f>IF(OR(D1364="",E1364=""),"",ROUND(D1364/LOOKUP(E1364,SMMLV!$A$2:$A$36,SMMLV!$D$2:$D$103),3))</f>
        <v/>
      </c>
    </row>
    <row r="1365" spans="5:6">
      <c r="E1365" s="226"/>
      <c r="F1365" s="271" t="str">
        <f>IF(OR(D1365="",E1365=""),"",ROUND(D1365/LOOKUP(E1365,SMMLV!$A$2:$A$36,SMMLV!$D$2:$D$103),3))</f>
        <v/>
      </c>
    </row>
    <row r="1366" spans="5:6">
      <c r="E1366" s="226"/>
      <c r="F1366" s="271" t="str">
        <f>IF(OR(D1366="",E1366=""),"",ROUND(D1366/LOOKUP(E1366,SMMLV!$A$2:$A$36,SMMLV!$D$2:$D$103),3))</f>
        <v/>
      </c>
    </row>
    <row r="1367" spans="5:6">
      <c r="E1367" s="226"/>
      <c r="F1367" s="271" t="str">
        <f>IF(OR(D1367="",E1367=""),"",ROUND(D1367/LOOKUP(E1367,SMMLV!$A$2:$A$36,SMMLV!$D$2:$D$103),3))</f>
        <v/>
      </c>
    </row>
    <row r="1368" spans="5:6">
      <c r="E1368" s="226"/>
      <c r="F1368" s="271" t="str">
        <f>IF(OR(D1368="",E1368=""),"",ROUND(D1368/LOOKUP(E1368,SMMLV!$A$2:$A$36,SMMLV!$D$2:$D$103),3))</f>
        <v/>
      </c>
    </row>
    <row r="1369" spans="5:6">
      <c r="E1369" s="226"/>
      <c r="F1369" s="271" t="str">
        <f>IF(OR(D1369="",E1369=""),"",ROUND(D1369/LOOKUP(E1369,SMMLV!$A$2:$A$36,SMMLV!$D$2:$D$103),3))</f>
        <v/>
      </c>
    </row>
    <row r="1370" spans="5:6">
      <c r="E1370" s="226"/>
      <c r="F1370" s="271" t="str">
        <f>IF(OR(D1370="",E1370=""),"",ROUND(D1370/LOOKUP(E1370,SMMLV!$A$2:$A$36,SMMLV!$D$2:$D$103),3))</f>
        <v/>
      </c>
    </row>
    <row r="1371" spans="5:6">
      <c r="E1371" s="226"/>
      <c r="F1371" s="271" t="str">
        <f>IF(OR(D1371="",E1371=""),"",ROUND(D1371/LOOKUP(E1371,SMMLV!$A$2:$A$36,SMMLV!$D$2:$D$103),3))</f>
        <v/>
      </c>
    </row>
    <row r="1372" spans="5:6">
      <c r="E1372" s="226"/>
      <c r="F1372" s="271" t="str">
        <f>IF(OR(D1372="",E1372=""),"",ROUND(D1372/LOOKUP(E1372,SMMLV!$A$2:$A$36,SMMLV!$D$2:$D$103),3))</f>
        <v/>
      </c>
    </row>
    <row r="1373" spans="5:6">
      <c r="E1373" s="226"/>
      <c r="F1373" s="271" t="str">
        <f>IF(OR(D1373="",E1373=""),"",ROUND(D1373/LOOKUP(E1373,SMMLV!$A$2:$A$36,SMMLV!$D$2:$D$103),3))</f>
        <v/>
      </c>
    </row>
    <row r="1374" spans="5:6">
      <c r="E1374" s="226"/>
      <c r="F1374" s="271" t="str">
        <f>IF(OR(D1374="",E1374=""),"",ROUND(D1374/LOOKUP(E1374,SMMLV!$A$2:$A$36,SMMLV!$D$2:$D$103),3))</f>
        <v/>
      </c>
    </row>
    <row r="1375" spans="5:6">
      <c r="E1375" s="226"/>
      <c r="F1375" s="271" t="str">
        <f>IF(OR(D1375="",E1375=""),"",ROUND(D1375/LOOKUP(E1375,SMMLV!$A$2:$A$36,SMMLV!$D$2:$D$103),3))</f>
        <v/>
      </c>
    </row>
    <row r="1376" spans="5:6">
      <c r="E1376" s="226"/>
      <c r="F1376" s="271" t="str">
        <f>IF(OR(D1376="",E1376=""),"",ROUND(D1376/LOOKUP(E1376,SMMLV!$A$2:$A$36,SMMLV!$D$2:$D$103),3))</f>
        <v/>
      </c>
    </row>
    <row r="1377" spans="5:6">
      <c r="E1377" s="226"/>
      <c r="F1377" s="271" t="str">
        <f>IF(OR(D1377="",E1377=""),"",ROUND(D1377/LOOKUP(E1377,SMMLV!$A$2:$A$36,SMMLV!$D$2:$D$103),3))</f>
        <v/>
      </c>
    </row>
    <row r="1378" spans="5:6">
      <c r="E1378" s="226"/>
      <c r="F1378" s="271" t="str">
        <f>IF(OR(D1378="",E1378=""),"",ROUND(D1378/LOOKUP(E1378,SMMLV!$A$2:$A$36,SMMLV!$D$2:$D$103),3))</f>
        <v/>
      </c>
    </row>
    <row r="1379" spans="5:6">
      <c r="E1379" s="226"/>
      <c r="F1379" s="271" t="str">
        <f>IF(OR(D1379="",E1379=""),"",ROUND(D1379/LOOKUP(E1379,SMMLV!$A$2:$A$36,SMMLV!$D$2:$D$103),3))</f>
        <v/>
      </c>
    </row>
    <row r="1380" spans="5:6">
      <c r="E1380" s="226"/>
      <c r="F1380" s="271" t="str">
        <f>IF(OR(D1380="",E1380=""),"",ROUND(D1380/LOOKUP(E1380,SMMLV!$A$2:$A$36,SMMLV!$D$2:$D$103),3))</f>
        <v/>
      </c>
    </row>
    <row r="1381" spans="5:6">
      <c r="E1381" s="226"/>
      <c r="F1381" s="271" t="str">
        <f>IF(OR(D1381="",E1381=""),"",ROUND(D1381/LOOKUP(E1381,SMMLV!$A$2:$A$36,SMMLV!$D$2:$D$103),3))</f>
        <v/>
      </c>
    </row>
    <row r="1382" spans="5:6">
      <c r="E1382" s="226"/>
      <c r="F1382" s="271" t="str">
        <f>IF(OR(D1382="",E1382=""),"",ROUND(D1382/LOOKUP(E1382,SMMLV!$A$2:$A$36,SMMLV!$D$2:$D$103),3))</f>
        <v/>
      </c>
    </row>
    <row r="1383" spans="5:6">
      <c r="E1383" s="226"/>
      <c r="F1383" s="271" t="str">
        <f>IF(OR(D1383="",E1383=""),"",ROUND(D1383/LOOKUP(E1383,SMMLV!$A$2:$A$36,SMMLV!$D$2:$D$103),3))</f>
        <v/>
      </c>
    </row>
    <row r="1384" spans="5:6">
      <c r="E1384" s="226"/>
      <c r="F1384" s="271" t="str">
        <f>IF(OR(D1384="",E1384=""),"",ROUND(D1384/LOOKUP(E1384,SMMLV!$A$2:$A$36,SMMLV!$D$2:$D$103),3))</f>
        <v/>
      </c>
    </row>
    <row r="1385" spans="5:6">
      <c r="E1385" s="226"/>
      <c r="F1385" s="271" t="str">
        <f>IF(OR(D1385="",E1385=""),"",ROUND(D1385/LOOKUP(E1385,SMMLV!$A$2:$A$36,SMMLV!$D$2:$D$103),3))</f>
        <v/>
      </c>
    </row>
    <row r="1386" spans="5:6">
      <c r="E1386" s="226"/>
      <c r="F1386" s="271" t="str">
        <f>IF(OR(D1386="",E1386=""),"",ROUND(D1386/LOOKUP(E1386,SMMLV!$A$2:$A$36,SMMLV!$D$2:$D$103),3))</f>
        <v/>
      </c>
    </row>
    <row r="1387" spans="5:6">
      <c r="E1387" s="226"/>
      <c r="F1387" s="271" t="str">
        <f>IF(OR(D1387="",E1387=""),"",ROUND(D1387/LOOKUP(E1387,SMMLV!$A$2:$A$36,SMMLV!$D$2:$D$103),3))</f>
        <v/>
      </c>
    </row>
    <row r="1388" spans="5:6">
      <c r="E1388" s="226"/>
      <c r="F1388" s="271" t="str">
        <f>IF(OR(D1388="",E1388=""),"",ROUND(D1388/LOOKUP(E1388,SMMLV!$A$2:$A$36,SMMLV!$D$2:$D$103),3))</f>
        <v/>
      </c>
    </row>
    <row r="1389" spans="5:6">
      <c r="E1389" s="226"/>
      <c r="F1389" s="271" t="str">
        <f>IF(OR(D1389="",E1389=""),"",ROUND(D1389/LOOKUP(E1389,SMMLV!$A$2:$A$36,SMMLV!$D$2:$D$103),3))</f>
        <v/>
      </c>
    </row>
    <row r="1390" spans="5:6">
      <c r="E1390" s="226"/>
      <c r="F1390" s="271" t="str">
        <f>IF(OR(D1390="",E1390=""),"",ROUND(D1390/LOOKUP(E1390,SMMLV!$A$2:$A$36,SMMLV!$D$2:$D$103),3))</f>
        <v/>
      </c>
    </row>
    <row r="1391" spans="5:6">
      <c r="E1391" s="226"/>
      <c r="F1391" s="271" t="str">
        <f>IF(OR(D1391="",E1391=""),"",ROUND(D1391/LOOKUP(E1391,SMMLV!$A$2:$A$36,SMMLV!$D$2:$D$103),3))</f>
        <v/>
      </c>
    </row>
    <row r="1392" spans="5:6">
      <c r="E1392" s="226"/>
      <c r="F1392" s="271" t="str">
        <f>IF(OR(D1392="",E1392=""),"",ROUND(D1392/LOOKUP(E1392,SMMLV!$A$2:$A$36,SMMLV!$D$2:$D$103),3))</f>
        <v/>
      </c>
    </row>
    <row r="1393" spans="5:6">
      <c r="E1393" s="226"/>
      <c r="F1393" s="271" t="str">
        <f>IF(OR(D1393="",E1393=""),"",ROUND(D1393/LOOKUP(E1393,SMMLV!$A$2:$A$36,SMMLV!$D$2:$D$103),3))</f>
        <v/>
      </c>
    </row>
    <row r="1394" spans="5:6">
      <c r="E1394" s="226"/>
      <c r="F1394" s="271" t="str">
        <f>IF(OR(D1394="",E1394=""),"",ROUND(D1394/LOOKUP(E1394,SMMLV!$A$2:$A$36,SMMLV!$D$2:$D$103),3))</f>
        <v/>
      </c>
    </row>
    <row r="1395" spans="5:6">
      <c r="E1395" s="226"/>
      <c r="F1395" s="271" t="str">
        <f>IF(OR(D1395="",E1395=""),"",ROUND(D1395/LOOKUP(E1395,SMMLV!$A$2:$A$36,SMMLV!$D$2:$D$103),3))</f>
        <v/>
      </c>
    </row>
    <row r="1396" spans="5:6">
      <c r="E1396" s="226"/>
      <c r="F1396" s="271" t="str">
        <f>IF(OR(D1396="",E1396=""),"",ROUND(D1396/LOOKUP(E1396,SMMLV!$A$2:$A$36,SMMLV!$D$2:$D$103),3))</f>
        <v/>
      </c>
    </row>
    <row r="1397" spans="5:6">
      <c r="E1397" s="226"/>
      <c r="F1397" s="271" t="str">
        <f>IF(OR(D1397="",E1397=""),"",ROUND(D1397/LOOKUP(E1397,SMMLV!$A$2:$A$36,SMMLV!$D$2:$D$103),3))</f>
        <v/>
      </c>
    </row>
    <row r="1398" spans="5:6">
      <c r="E1398" s="226"/>
      <c r="F1398" s="271" t="str">
        <f>IF(OR(D1398="",E1398=""),"",ROUND(D1398/LOOKUP(E1398,SMMLV!$A$2:$A$36,SMMLV!$D$2:$D$103),3))</f>
        <v/>
      </c>
    </row>
    <row r="1399" spans="5:6">
      <c r="E1399" s="226"/>
      <c r="F1399" s="271" t="str">
        <f>IF(OR(D1399="",E1399=""),"",ROUND(D1399/LOOKUP(E1399,SMMLV!$A$2:$A$36,SMMLV!$D$2:$D$103),3))</f>
        <v/>
      </c>
    </row>
    <row r="1400" spans="5:6">
      <c r="E1400" s="226"/>
      <c r="F1400" s="271" t="str">
        <f>IF(OR(D1400="",E1400=""),"",ROUND(D1400/LOOKUP(E1400,SMMLV!$A$2:$A$36,SMMLV!$D$2:$D$103),3))</f>
        <v/>
      </c>
    </row>
    <row r="1401" spans="5:6">
      <c r="E1401" s="226"/>
      <c r="F1401" s="271" t="str">
        <f>IF(OR(D1401="",E1401=""),"",ROUND(D1401/LOOKUP(E1401,SMMLV!$A$2:$A$36,SMMLV!$D$2:$D$103),3))</f>
        <v/>
      </c>
    </row>
    <row r="1402" spans="5:6">
      <c r="E1402" s="226"/>
      <c r="F1402" s="271" t="str">
        <f>IF(OR(D1402="",E1402=""),"",ROUND(D1402/LOOKUP(E1402,SMMLV!$A$2:$A$36,SMMLV!$D$2:$D$103),3))</f>
        <v/>
      </c>
    </row>
    <row r="1403" spans="5:6">
      <c r="E1403" s="226"/>
      <c r="F1403" s="271" t="str">
        <f>IF(OR(D1403="",E1403=""),"",ROUND(D1403/LOOKUP(E1403,SMMLV!$A$2:$A$36,SMMLV!$D$2:$D$103),3))</f>
        <v/>
      </c>
    </row>
    <row r="1404" spans="5:6">
      <c r="E1404" s="226"/>
      <c r="F1404" s="271" t="str">
        <f>IF(OR(D1404="",E1404=""),"",ROUND(D1404/LOOKUP(E1404,SMMLV!$A$2:$A$36,SMMLV!$D$2:$D$103),3))</f>
        <v/>
      </c>
    </row>
    <row r="1405" spans="5:6">
      <c r="E1405" s="226"/>
      <c r="F1405" s="271" t="str">
        <f>IF(OR(D1405="",E1405=""),"",ROUND(D1405/LOOKUP(E1405,SMMLV!$A$2:$A$36,SMMLV!$D$2:$D$103),3))</f>
        <v/>
      </c>
    </row>
    <row r="1406" spans="5:6">
      <c r="E1406" s="226"/>
      <c r="F1406" s="271" t="str">
        <f>IF(OR(D1406="",E1406=""),"",ROUND(D1406/LOOKUP(E1406,SMMLV!$A$2:$A$36,SMMLV!$D$2:$D$103),3))</f>
        <v/>
      </c>
    </row>
    <row r="1407" spans="5:6">
      <c r="E1407" s="226"/>
      <c r="F1407" s="271" t="str">
        <f>IF(OR(D1407="",E1407=""),"",ROUND(D1407/LOOKUP(E1407,SMMLV!$A$2:$A$36,SMMLV!$D$2:$D$103),3))</f>
        <v/>
      </c>
    </row>
    <row r="1408" spans="5:6">
      <c r="E1408" s="226"/>
      <c r="F1408" s="271" t="str">
        <f>IF(OR(D1408="",E1408=""),"",ROUND(D1408/LOOKUP(E1408,SMMLV!$A$2:$A$36,SMMLV!$D$2:$D$103),3))</f>
        <v/>
      </c>
    </row>
    <row r="1409" spans="5:6">
      <c r="E1409" s="226"/>
      <c r="F1409" s="271" t="str">
        <f>IF(OR(D1409="",E1409=""),"",ROUND(D1409/LOOKUP(E1409,SMMLV!$A$2:$A$36,SMMLV!$D$2:$D$103),3))</f>
        <v/>
      </c>
    </row>
    <row r="1410" spans="5:6">
      <c r="E1410" s="226"/>
      <c r="F1410" s="271" t="str">
        <f>IF(OR(D1410="",E1410=""),"",ROUND(D1410/LOOKUP(E1410,SMMLV!$A$2:$A$36,SMMLV!$D$2:$D$103),3))</f>
        <v/>
      </c>
    </row>
    <row r="1411" spans="5:6">
      <c r="E1411" s="226"/>
      <c r="F1411" s="271" t="str">
        <f>IF(OR(D1411="",E1411=""),"",ROUND(D1411/LOOKUP(E1411,SMMLV!$A$2:$A$36,SMMLV!$D$2:$D$103),3))</f>
        <v/>
      </c>
    </row>
    <row r="1412" spans="5:6">
      <c r="E1412" s="226"/>
      <c r="F1412" s="271" t="str">
        <f>IF(OR(D1412="",E1412=""),"",ROUND(D1412/LOOKUP(E1412,SMMLV!$A$2:$A$36,SMMLV!$D$2:$D$103),3))</f>
        <v/>
      </c>
    </row>
    <row r="1413" spans="5:6">
      <c r="E1413" s="226"/>
      <c r="F1413" s="271" t="str">
        <f>IF(OR(D1413="",E1413=""),"",ROUND(D1413/LOOKUP(E1413,SMMLV!$A$2:$A$36,SMMLV!$D$2:$D$103),3))</f>
        <v/>
      </c>
    </row>
    <row r="1414" spans="5:6">
      <c r="E1414" s="226"/>
      <c r="F1414" s="271" t="str">
        <f>IF(OR(D1414="",E1414=""),"",ROUND(D1414/LOOKUP(E1414,SMMLV!$A$2:$A$36,SMMLV!$D$2:$D$103),3))</f>
        <v/>
      </c>
    </row>
    <row r="1415" spans="5:6">
      <c r="E1415" s="226"/>
      <c r="F1415" s="271" t="str">
        <f>IF(OR(D1415="",E1415=""),"",ROUND(D1415/LOOKUP(E1415,SMMLV!$A$2:$A$36,SMMLV!$D$2:$D$103),3))</f>
        <v/>
      </c>
    </row>
    <row r="1416" spans="5:6">
      <c r="E1416" s="226"/>
      <c r="F1416" s="271" t="str">
        <f>IF(OR(D1416="",E1416=""),"",ROUND(D1416/LOOKUP(E1416,SMMLV!$A$2:$A$36,SMMLV!$D$2:$D$103),3))</f>
        <v/>
      </c>
    </row>
    <row r="1417" spans="5:6">
      <c r="E1417" s="226"/>
      <c r="F1417" s="271" t="str">
        <f>IF(OR(D1417="",E1417=""),"",ROUND(D1417/LOOKUP(E1417,SMMLV!$A$2:$A$36,SMMLV!$D$2:$D$103),3))</f>
        <v/>
      </c>
    </row>
    <row r="1418" spans="5:6">
      <c r="E1418" s="226"/>
      <c r="F1418" s="271" t="str">
        <f>IF(OR(D1418="",E1418=""),"",ROUND(D1418/LOOKUP(E1418,SMMLV!$A$2:$A$36,SMMLV!$D$2:$D$103),3))</f>
        <v/>
      </c>
    </row>
    <row r="1419" spans="5:6">
      <c r="E1419" s="226"/>
      <c r="F1419" s="271" t="str">
        <f>IF(OR(D1419="",E1419=""),"",ROUND(D1419/LOOKUP(E1419,SMMLV!$A$2:$A$36,SMMLV!$D$2:$D$103),3))</f>
        <v/>
      </c>
    </row>
    <row r="1420" spans="5:6">
      <c r="E1420" s="226"/>
      <c r="F1420" s="271" t="str">
        <f>IF(OR(D1420="",E1420=""),"",ROUND(D1420/LOOKUP(E1420,SMMLV!$A$2:$A$36,SMMLV!$D$2:$D$103),3))</f>
        <v/>
      </c>
    </row>
    <row r="1421" spans="5:6">
      <c r="E1421" s="226"/>
      <c r="F1421" s="271" t="str">
        <f>IF(OR(D1421="",E1421=""),"",ROUND(D1421/LOOKUP(E1421,SMMLV!$A$2:$A$36,SMMLV!$D$2:$D$103),3))</f>
        <v/>
      </c>
    </row>
    <row r="1422" spans="5:6">
      <c r="E1422" s="226"/>
      <c r="F1422" s="271" t="str">
        <f>IF(OR(D1422="",E1422=""),"",ROUND(D1422/LOOKUP(E1422,SMMLV!$A$2:$A$36,SMMLV!$D$2:$D$103),3))</f>
        <v/>
      </c>
    </row>
    <row r="1423" spans="5:6">
      <c r="E1423" s="226"/>
      <c r="F1423" s="271" t="str">
        <f>IF(OR(D1423="",E1423=""),"",ROUND(D1423/LOOKUP(E1423,SMMLV!$A$2:$A$36,SMMLV!$D$2:$D$103),3))</f>
        <v/>
      </c>
    </row>
    <row r="1424" spans="5:6">
      <c r="E1424" s="226"/>
      <c r="F1424" s="271" t="str">
        <f>IF(OR(D1424="",E1424=""),"",ROUND(D1424/LOOKUP(E1424,SMMLV!$A$2:$A$36,SMMLV!$D$2:$D$103),3))</f>
        <v/>
      </c>
    </row>
    <row r="1425" spans="5:6">
      <c r="E1425" s="226"/>
      <c r="F1425" s="271" t="str">
        <f>IF(OR(D1425="",E1425=""),"",ROUND(D1425/LOOKUP(E1425,SMMLV!$A$2:$A$36,SMMLV!$D$2:$D$103),3))</f>
        <v/>
      </c>
    </row>
    <row r="1426" spans="5:6">
      <c r="E1426" s="226"/>
      <c r="F1426" s="271" t="str">
        <f>IF(OR(D1426="",E1426=""),"",ROUND(D1426/LOOKUP(E1426,SMMLV!$A$2:$A$36,SMMLV!$D$2:$D$103),3))</f>
        <v/>
      </c>
    </row>
    <row r="1427" spans="5:6">
      <c r="E1427" s="226"/>
      <c r="F1427" s="271" t="str">
        <f>IF(OR(D1427="",E1427=""),"",ROUND(D1427/LOOKUP(E1427,SMMLV!$A$2:$A$36,SMMLV!$D$2:$D$103),3))</f>
        <v/>
      </c>
    </row>
    <row r="1428" spans="5:6">
      <c r="E1428" s="226"/>
      <c r="F1428" s="271" t="str">
        <f>IF(OR(D1428="",E1428=""),"",ROUND(D1428/LOOKUP(E1428,SMMLV!$A$2:$A$36,SMMLV!$D$2:$D$103),3))</f>
        <v/>
      </c>
    </row>
    <row r="1429" spans="5:6">
      <c r="E1429" s="226"/>
      <c r="F1429" s="271" t="str">
        <f>IF(OR(D1429="",E1429=""),"",ROUND(D1429/LOOKUP(E1429,SMMLV!$A$2:$A$36,SMMLV!$D$2:$D$103),3))</f>
        <v/>
      </c>
    </row>
    <row r="1430" spans="5:6">
      <c r="E1430" s="226"/>
      <c r="F1430" s="271" t="str">
        <f>IF(OR(D1430="",E1430=""),"",ROUND(D1430/LOOKUP(E1430,SMMLV!$A$2:$A$36,SMMLV!$D$2:$D$103),3))</f>
        <v/>
      </c>
    </row>
    <row r="1431" spans="5:6">
      <c r="E1431" s="226"/>
      <c r="F1431" s="271" t="str">
        <f>IF(OR(D1431="",E1431=""),"",ROUND(D1431/LOOKUP(E1431,SMMLV!$A$2:$A$36,SMMLV!$D$2:$D$103),3))</f>
        <v/>
      </c>
    </row>
    <row r="1432" spans="5:6">
      <c r="E1432" s="226"/>
      <c r="F1432" s="271" t="str">
        <f>IF(OR(D1432="",E1432=""),"",ROUND(D1432/LOOKUP(E1432,SMMLV!$A$2:$A$36,SMMLV!$D$2:$D$103),3))</f>
        <v/>
      </c>
    </row>
    <row r="1433" spans="5:6">
      <c r="E1433" s="226"/>
      <c r="F1433" s="271" t="str">
        <f>IF(OR(D1433="",E1433=""),"",ROUND(D1433/LOOKUP(E1433,SMMLV!$A$2:$A$36,SMMLV!$D$2:$D$103),3))</f>
        <v/>
      </c>
    </row>
    <row r="1434" spans="5:6">
      <c r="E1434" s="226"/>
      <c r="F1434" s="271" t="str">
        <f>IF(OR(D1434="",E1434=""),"",ROUND(D1434/LOOKUP(E1434,SMMLV!$A$2:$A$36,SMMLV!$D$2:$D$103),3))</f>
        <v/>
      </c>
    </row>
    <row r="1435" spans="5:6">
      <c r="E1435" s="226"/>
      <c r="F1435" s="271" t="str">
        <f>IF(OR(D1435="",E1435=""),"",ROUND(D1435/LOOKUP(E1435,SMMLV!$A$2:$A$36,SMMLV!$D$2:$D$103),3))</f>
        <v/>
      </c>
    </row>
    <row r="1436" spans="5:6">
      <c r="E1436" s="226"/>
      <c r="F1436" s="271" t="str">
        <f>IF(OR(D1436="",E1436=""),"",ROUND(D1436/LOOKUP(E1436,SMMLV!$A$2:$A$36,SMMLV!$D$2:$D$103),3))</f>
        <v/>
      </c>
    </row>
    <row r="1437" spans="5:6">
      <c r="E1437" s="226"/>
      <c r="F1437" s="271" t="str">
        <f>IF(OR(D1437="",E1437=""),"",ROUND(D1437/LOOKUP(E1437,SMMLV!$A$2:$A$36,SMMLV!$D$2:$D$103),3))</f>
        <v/>
      </c>
    </row>
    <row r="1438" spans="5:6">
      <c r="E1438" s="226"/>
      <c r="F1438" s="271" t="str">
        <f>IF(OR(D1438="",E1438=""),"",ROUND(D1438/LOOKUP(E1438,SMMLV!$A$2:$A$36,SMMLV!$D$2:$D$103),3))</f>
        <v/>
      </c>
    </row>
    <row r="1439" spans="5:6">
      <c r="E1439" s="226"/>
      <c r="F1439" s="271" t="str">
        <f>IF(OR(D1439="",E1439=""),"",ROUND(D1439/LOOKUP(E1439,SMMLV!$A$2:$A$36,SMMLV!$D$2:$D$103),3))</f>
        <v/>
      </c>
    </row>
    <row r="1440" spans="5:6">
      <c r="E1440" s="226"/>
      <c r="F1440" s="271" t="str">
        <f>IF(OR(D1440="",E1440=""),"",ROUND(D1440/LOOKUP(E1440,SMMLV!$A$2:$A$36,SMMLV!$D$2:$D$103),3))</f>
        <v/>
      </c>
    </row>
    <row r="1441" spans="5:6">
      <c r="E1441" s="226"/>
      <c r="F1441" s="271" t="str">
        <f>IF(OR(D1441="",E1441=""),"",ROUND(D1441/LOOKUP(E1441,SMMLV!$A$2:$A$36,SMMLV!$D$2:$D$103),3))</f>
        <v/>
      </c>
    </row>
    <row r="1442" spans="5:6">
      <c r="E1442" s="226"/>
      <c r="F1442" s="271" t="str">
        <f>IF(OR(D1442="",E1442=""),"",ROUND(D1442/LOOKUP(E1442,SMMLV!$A$2:$A$36,SMMLV!$D$2:$D$103),3))</f>
        <v/>
      </c>
    </row>
    <row r="1443" spans="5:6">
      <c r="E1443" s="226"/>
      <c r="F1443" s="271" t="str">
        <f>IF(OR(D1443="",E1443=""),"",ROUND(D1443/LOOKUP(E1443,SMMLV!$A$2:$A$36,SMMLV!$D$2:$D$103),3))</f>
        <v/>
      </c>
    </row>
    <row r="1444" spans="5:6">
      <c r="E1444" s="226"/>
      <c r="F1444" s="271" t="str">
        <f>IF(OR(D1444="",E1444=""),"",ROUND(D1444/LOOKUP(E1444,SMMLV!$A$2:$A$36,SMMLV!$D$2:$D$103),3))</f>
        <v/>
      </c>
    </row>
    <row r="1445" spans="5:6">
      <c r="E1445" s="226"/>
      <c r="F1445" s="271" t="str">
        <f>IF(OR(D1445="",E1445=""),"",ROUND(D1445/LOOKUP(E1445,SMMLV!$A$2:$A$36,SMMLV!$D$2:$D$103),3))</f>
        <v/>
      </c>
    </row>
    <row r="1446" spans="5:6">
      <c r="E1446" s="226"/>
      <c r="F1446" s="271" t="str">
        <f>IF(OR(D1446="",E1446=""),"",ROUND(D1446/LOOKUP(E1446,SMMLV!$A$2:$A$36,SMMLV!$D$2:$D$103),3))</f>
        <v/>
      </c>
    </row>
    <row r="1447" spans="5:6">
      <c r="E1447" s="226"/>
      <c r="F1447" s="271" t="str">
        <f>IF(OR(D1447="",E1447=""),"",ROUND(D1447/LOOKUP(E1447,SMMLV!$A$2:$A$36,SMMLV!$D$2:$D$103),3))</f>
        <v/>
      </c>
    </row>
    <row r="1448" spans="5:6">
      <c r="E1448" s="226"/>
      <c r="F1448" s="271" t="str">
        <f>IF(OR(D1448="",E1448=""),"",ROUND(D1448/LOOKUP(E1448,SMMLV!$A$2:$A$36,SMMLV!$D$2:$D$103),3))</f>
        <v/>
      </c>
    </row>
    <row r="1449" spans="5:6">
      <c r="E1449" s="226"/>
      <c r="F1449" s="271" t="str">
        <f>IF(OR(D1449="",E1449=""),"",ROUND(D1449/LOOKUP(E1449,SMMLV!$A$2:$A$36,SMMLV!$D$2:$D$103),3))</f>
        <v/>
      </c>
    </row>
    <row r="1450" spans="5:6">
      <c r="E1450" s="226"/>
      <c r="F1450" s="271" t="str">
        <f>IF(OR(D1450="",E1450=""),"",ROUND(D1450/LOOKUP(E1450,SMMLV!$A$2:$A$36,SMMLV!$D$2:$D$103),3))</f>
        <v/>
      </c>
    </row>
    <row r="1451" spans="5:6">
      <c r="E1451" s="226"/>
      <c r="F1451" s="271" t="str">
        <f>IF(OR(D1451="",E1451=""),"",ROUND(D1451/LOOKUP(E1451,SMMLV!$A$2:$A$36,SMMLV!$D$2:$D$103),3))</f>
        <v/>
      </c>
    </row>
    <row r="1452" spans="5:6">
      <c r="E1452" s="226"/>
      <c r="F1452" s="271" t="str">
        <f>IF(OR(D1452="",E1452=""),"",ROUND(D1452/LOOKUP(E1452,SMMLV!$A$2:$A$36,SMMLV!$D$2:$D$103),3))</f>
        <v/>
      </c>
    </row>
    <row r="1453" spans="5:6">
      <c r="E1453" s="226"/>
      <c r="F1453" s="271" t="str">
        <f>IF(OR(D1453="",E1453=""),"",ROUND(D1453/LOOKUP(E1453,SMMLV!$A$2:$A$36,SMMLV!$D$2:$D$103),3))</f>
        <v/>
      </c>
    </row>
    <row r="1454" spans="5:6">
      <c r="E1454" s="226"/>
      <c r="F1454" s="271" t="str">
        <f>IF(OR(D1454="",E1454=""),"",ROUND(D1454/LOOKUP(E1454,SMMLV!$A$2:$A$36,SMMLV!$D$2:$D$103),3))</f>
        <v/>
      </c>
    </row>
    <row r="1455" spans="5:6">
      <c r="E1455" s="226"/>
      <c r="F1455" s="271" t="str">
        <f>IF(OR(D1455="",E1455=""),"",ROUND(D1455/LOOKUP(E1455,SMMLV!$A$2:$A$36,SMMLV!$D$2:$D$103),3))</f>
        <v/>
      </c>
    </row>
    <row r="1456" spans="5:6">
      <c r="E1456" s="226"/>
      <c r="F1456" s="271" t="str">
        <f>IF(OR(D1456="",E1456=""),"",ROUND(D1456/LOOKUP(E1456,SMMLV!$A$2:$A$36,SMMLV!$D$2:$D$103),3))</f>
        <v/>
      </c>
    </row>
    <row r="1457" spans="5:6">
      <c r="E1457" s="226"/>
      <c r="F1457" s="271" t="str">
        <f>IF(OR(D1457="",E1457=""),"",ROUND(D1457/LOOKUP(E1457,SMMLV!$A$2:$A$36,SMMLV!$D$2:$D$103),3))</f>
        <v/>
      </c>
    </row>
    <row r="1458" spans="5:6">
      <c r="E1458" s="226"/>
      <c r="F1458" s="271" t="str">
        <f>IF(OR(D1458="",E1458=""),"",ROUND(D1458/LOOKUP(E1458,SMMLV!$A$2:$A$36,SMMLV!$D$2:$D$103),3))</f>
        <v/>
      </c>
    </row>
    <row r="1459" spans="5:6">
      <c r="E1459" s="226"/>
      <c r="F1459" s="271" t="str">
        <f>IF(OR(D1459="",E1459=""),"",ROUND(D1459/LOOKUP(E1459,SMMLV!$A$2:$A$36,SMMLV!$D$2:$D$103),3))</f>
        <v/>
      </c>
    </row>
    <row r="1460" spans="5:6">
      <c r="E1460" s="226"/>
      <c r="F1460" s="271" t="str">
        <f>IF(OR(D1460="",E1460=""),"",ROUND(D1460/LOOKUP(E1460,SMMLV!$A$2:$A$36,SMMLV!$D$2:$D$103),3))</f>
        <v/>
      </c>
    </row>
    <row r="1461" spans="5:6">
      <c r="E1461" s="226"/>
      <c r="F1461" s="271" t="str">
        <f>IF(OR(D1461="",E1461=""),"",ROUND(D1461/LOOKUP(E1461,SMMLV!$A$2:$A$36,SMMLV!$D$2:$D$103),3))</f>
        <v/>
      </c>
    </row>
    <row r="1462" spans="5:6">
      <c r="E1462" s="226"/>
      <c r="F1462" s="271" t="str">
        <f>IF(OR(D1462="",E1462=""),"",ROUND(D1462/LOOKUP(E1462,SMMLV!$A$2:$A$36,SMMLV!$D$2:$D$103),3))</f>
        <v/>
      </c>
    </row>
    <row r="1463" spans="5:6">
      <c r="E1463" s="226"/>
      <c r="F1463" s="271" t="str">
        <f>IF(OR(D1463="",E1463=""),"",ROUND(D1463/LOOKUP(E1463,SMMLV!$A$2:$A$36,SMMLV!$D$2:$D$103),3))</f>
        <v/>
      </c>
    </row>
    <row r="1464" spans="5:6">
      <c r="E1464" s="226"/>
      <c r="F1464" s="271" t="str">
        <f>IF(OR(D1464="",E1464=""),"",ROUND(D1464/LOOKUP(E1464,SMMLV!$A$2:$A$36,SMMLV!$D$2:$D$103),3))</f>
        <v/>
      </c>
    </row>
    <row r="1465" spans="5:6">
      <c r="E1465" s="226"/>
      <c r="F1465" s="271" t="str">
        <f>IF(OR(D1465="",E1465=""),"",ROUND(D1465/LOOKUP(E1465,SMMLV!$A$2:$A$36,SMMLV!$D$2:$D$103),3))</f>
        <v/>
      </c>
    </row>
    <row r="1466" spans="5:6">
      <c r="E1466" s="226"/>
      <c r="F1466" s="271" t="str">
        <f>IF(OR(D1466="",E1466=""),"",ROUND(D1466/LOOKUP(E1466,SMMLV!$A$2:$A$36,SMMLV!$D$2:$D$103),3))</f>
        <v/>
      </c>
    </row>
    <row r="1467" spans="5:6">
      <c r="E1467" s="226"/>
      <c r="F1467" s="271" t="str">
        <f>IF(OR(D1467="",E1467=""),"",ROUND(D1467/LOOKUP(E1467,SMMLV!$A$2:$A$36,SMMLV!$D$2:$D$103),3))</f>
        <v/>
      </c>
    </row>
    <row r="1468" spans="5:6">
      <c r="E1468" s="226"/>
      <c r="F1468" s="271" t="str">
        <f>IF(OR(D1468="",E1468=""),"",ROUND(D1468/LOOKUP(E1468,SMMLV!$A$2:$A$36,SMMLV!$D$2:$D$103),3))</f>
        <v/>
      </c>
    </row>
    <row r="1469" spans="5:6">
      <c r="E1469" s="226"/>
      <c r="F1469" s="271" t="str">
        <f>IF(OR(D1469="",E1469=""),"",ROUND(D1469/LOOKUP(E1469,SMMLV!$A$2:$A$36,SMMLV!$D$2:$D$103),3))</f>
        <v/>
      </c>
    </row>
    <row r="1470" spans="5:6">
      <c r="E1470" s="226"/>
      <c r="F1470" s="271" t="str">
        <f>IF(OR(D1470="",E1470=""),"",ROUND(D1470/LOOKUP(E1470,SMMLV!$A$2:$A$36,SMMLV!$D$2:$D$103),3))</f>
        <v/>
      </c>
    </row>
    <row r="1471" spans="5:6">
      <c r="E1471" s="226"/>
      <c r="F1471" s="271" t="str">
        <f>IF(OR(D1471="",E1471=""),"",ROUND(D1471/LOOKUP(E1471,SMMLV!$A$2:$A$36,SMMLV!$D$2:$D$103),3))</f>
        <v/>
      </c>
    </row>
    <row r="1472" spans="5:6">
      <c r="E1472" s="226"/>
      <c r="F1472" s="271" t="str">
        <f>IF(OR(D1472="",E1472=""),"",ROUND(D1472/LOOKUP(E1472,SMMLV!$A$2:$A$36,SMMLV!$D$2:$D$103),3))</f>
        <v/>
      </c>
    </row>
    <row r="1473" spans="5:6">
      <c r="E1473" s="226"/>
      <c r="F1473" s="271" t="str">
        <f>IF(OR(D1473="",E1473=""),"",ROUND(D1473/LOOKUP(E1473,SMMLV!$A$2:$A$36,SMMLV!$D$2:$D$103),3))</f>
        <v/>
      </c>
    </row>
    <row r="1474" spans="5:6">
      <c r="E1474" s="226"/>
      <c r="F1474" s="271" t="str">
        <f>IF(OR(D1474="",E1474=""),"",ROUND(D1474/LOOKUP(E1474,SMMLV!$A$2:$A$36,SMMLV!$D$2:$D$103),3))</f>
        <v/>
      </c>
    </row>
    <row r="1475" spans="5:6">
      <c r="E1475" s="226"/>
      <c r="F1475" s="271" t="str">
        <f>IF(OR(D1475="",E1475=""),"",ROUND(D1475/LOOKUP(E1475,SMMLV!$A$2:$A$36,SMMLV!$D$2:$D$103),3))</f>
        <v/>
      </c>
    </row>
    <row r="1476" spans="5:6">
      <c r="E1476" s="226"/>
      <c r="F1476" s="271" t="str">
        <f>IF(OR(D1476="",E1476=""),"",ROUND(D1476/LOOKUP(E1476,SMMLV!$A$2:$A$36,SMMLV!$D$2:$D$103),3))</f>
        <v/>
      </c>
    </row>
    <row r="1477" spans="5:6">
      <c r="E1477" s="226"/>
      <c r="F1477" s="271" t="str">
        <f>IF(OR(D1477="",E1477=""),"",ROUND(D1477/LOOKUP(E1477,SMMLV!$A$2:$A$36,SMMLV!$D$2:$D$103),3))</f>
        <v/>
      </c>
    </row>
    <row r="1478" spans="5:6">
      <c r="E1478" s="226"/>
      <c r="F1478" s="271" t="str">
        <f>IF(OR(D1478="",E1478=""),"",ROUND(D1478/LOOKUP(E1478,SMMLV!$A$2:$A$36,SMMLV!$D$2:$D$103),3))</f>
        <v/>
      </c>
    </row>
    <row r="1479" spans="5:6">
      <c r="E1479" s="226"/>
      <c r="F1479" s="271" t="str">
        <f>IF(OR(D1479="",E1479=""),"",ROUND(D1479/LOOKUP(E1479,SMMLV!$A$2:$A$36,SMMLV!$D$2:$D$103),3))</f>
        <v/>
      </c>
    </row>
    <row r="1480" spans="5:6">
      <c r="E1480" s="226"/>
      <c r="F1480" s="271" t="str">
        <f>IF(OR(D1480="",E1480=""),"",ROUND(D1480/LOOKUP(E1480,SMMLV!$A$2:$A$36,SMMLV!$D$2:$D$103),3))</f>
        <v/>
      </c>
    </row>
    <row r="1481" spans="5:6">
      <c r="E1481" s="226"/>
      <c r="F1481" s="271" t="str">
        <f>IF(OR(D1481="",E1481=""),"",ROUND(D1481/LOOKUP(E1481,SMMLV!$A$2:$A$36,SMMLV!$D$2:$D$103),3))</f>
        <v/>
      </c>
    </row>
    <row r="1482" spans="5:6">
      <c r="E1482" s="226"/>
      <c r="F1482" s="271" t="str">
        <f>IF(OR(D1482="",E1482=""),"",ROUND(D1482/LOOKUP(E1482,SMMLV!$A$2:$A$36,SMMLV!$D$2:$D$103),3))</f>
        <v/>
      </c>
    </row>
    <row r="1483" spans="5:6">
      <c r="E1483" s="226"/>
      <c r="F1483" s="271" t="str">
        <f>IF(OR(D1483="",E1483=""),"",ROUND(D1483/LOOKUP(E1483,SMMLV!$A$2:$A$36,SMMLV!$D$2:$D$103),3))</f>
        <v/>
      </c>
    </row>
    <row r="1484" spans="5:6">
      <c r="E1484" s="226"/>
      <c r="F1484" s="271" t="str">
        <f>IF(OR(D1484="",E1484=""),"",ROUND(D1484/LOOKUP(E1484,SMMLV!$A$2:$A$36,SMMLV!$D$2:$D$103),3))</f>
        <v/>
      </c>
    </row>
    <row r="1485" spans="5:6">
      <c r="E1485" s="226"/>
      <c r="F1485" s="271" t="str">
        <f>IF(OR(D1485="",E1485=""),"",ROUND(D1485/LOOKUP(E1485,SMMLV!$A$2:$A$36,SMMLV!$D$2:$D$103),3))</f>
        <v/>
      </c>
    </row>
    <row r="1486" spans="5:6">
      <c r="E1486" s="226"/>
      <c r="F1486" s="271" t="str">
        <f>IF(OR(D1486="",E1486=""),"",ROUND(D1486/LOOKUP(E1486,SMMLV!$A$2:$A$36,SMMLV!$D$2:$D$103),3))</f>
        <v/>
      </c>
    </row>
    <row r="1487" spans="5:6">
      <c r="E1487" s="226"/>
      <c r="F1487" s="271" t="str">
        <f>IF(OR(D1487="",E1487=""),"",ROUND(D1487/LOOKUP(E1487,SMMLV!$A$2:$A$36,SMMLV!$D$2:$D$103),3))</f>
        <v/>
      </c>
    </row>
    <row r="1488" spans="5:6">
      <c r="E1488" s="226"/>
      <c r="F1488" s="271" t="str">
        <f>IF(OR(D1488="",E1488=""),"",ROUND(D1488/LOOKUP(E1488,SMMLV!$A$2:$A$36,SMMLV!$D$2:$D$103),3))</f>
        <v/>
      </c>
    </row>
    <row r="1489" spans="5:6">
      <c r="E1489" s="226"/>
      <c r="F1489" s="271" t="str">
        <f>IF(OR(D1489="",E1489=""),"",ROUND(D1489/LOOKUP(E1489,SMMLV!$A$2:$A$36,SMMLV!$D$2:$D$103),3))</f>
        <v/>
      </c>
    </row>
    <row r="1490" spans="5:6">
      <c r="E1490" s="226"/>
      <c r="F1490" s="271" t="str">
        <f>IF(OR(D1490="",E1490=""),"",ROUND(D1490/LOOKUP(E1490,SMMLV!$A$2:$A$36,SMMLV!$D$2:$D$103),3))</f>
        <v/>
      </c>
    </row>
    <row r="1491" spans="5:6">
      <c r="E1491" s="226"/>
      <c r="F1491" s="271" t="str">
        <f>IF(OR(D1491="",E1491=""),"",ROUND(D1491/LOOKUP(E1491,SMMLV!$A$2:$A$36,SMMLV!$D$2:$D$103),3))</f>
        <v/>
      </c>
    </row>
    <row r="1492" spans="5:6">
      <c r="E1492" s="226"/>
      <c r="F1492" s="271" t="str">
        <f>IF(OR(D1492="",E1492=""),"",ROUND(D1492/LOOKUP(E1492,SMMLV!$A$2:$A$36,SMMLV!$D$2:$D$103),3))</f>
        <v/>
      </c>
    </row>
    <row r="1493" spans="5:6">
      <c r="E1493" s="226"/>
      <c r="F1493" s="271" t="str">
        <f>IF(OR(D1493="",E1493=""),"",ROUND(D1493/LOOKUP(E1493,SMMLV!$A$2:$A$36,SMMLV!$D$2:$D$103),3))</f>
        <v/>
      </c>
    </row>
    <row r="1494" spans="5:6">
      <c r="E1494" s="226"/>
      <c r="F1494" s="271" t="str">
        <f>IF(OR(D1494="",E1494=""),"",ROUND(D1494/LOOKUP(E1494,SMMLV!$A$2:$A$36,SMMLV!$D$2:$D$103),3))</f>
        <v/>
      </c>
    </row>
    <row r="1495" spans="5:6">
      <c r="E1495" s="226"/>
      <c r="F1495" s="271" t="str">
        <f>IF(OR(D1495="",E1495=""),"",ROUND(D1495/LOOKUP(E1495,SMMLV!$A$2:$A$36,SMMLV!$D$2:$D$103),3))</f>
        <v/>
      </c>
    </row>
    <row r="1496" spans="5:6">
      <c r="E1496" s="226"/>
      <c r="F1496" s="271" t="str">
        <f>IF(OR(D1496="",E1496=""),"",ROUND(D1496/LOOKUP(E1496,SMMLV!$A$2:$A$36,SMMLV!$D$2:$D$103),3))</f>
        <v/>
      </c>
    </row>
    <row r="1497" spans="5:6">
      <c r="E1497" s="226"/>
      <c r="F1497" s="271" t="str">
        <f>IF(OR(D1497="",E1497=""),"",ROUND(D1497/LOOKUP(E1497,SMMLV!$A$2:$A$36,SMMLV!$D$2:$D$103),3))</f>
        <v/>
      </c>
    </row>
    <row r="1498" spans="5:6">
      <c r="E1498" s="226"/>
      <c r="F1498" s="271" t="str">
        <f>IF(OR(D1498="",E1498=""),"",ROUND(D1498/LOOKUP(E1498,SMMLV!$A$2:$A$36,SMMLV!$D$2:$D$103),3))</f>
        <v/>
      </c>
    </row>
    <row r="1499" spans="5:6">
      <c r="E1499" s="226"/>
      <c r="F1499" s="271" t="str">
        <f>IF(OR(D1499="",E1499=""),"",ROUND(D1499/LOOKUP(E1499,SMMLV!$A$2:$A$36,SMMLV!$D$2:$D$103),3))</f>
        <v/>
      </c>
    </row>
    <row r="1500" spans="5:6">
      <c r="E1500" s="226"/>
      <c r="F1500" s="271" t="str">
        <f>IF(OR(D1500="",E1500=""),"",ROUND(D1500/LOOKUP(E1500,SMMLV!$A$2:$A$36,SMMLV!$D$2:$D$103),3))</f>
        <v/>
      </c>
    </row>
    <row r="1501" spans="5:6">
      <c r="E1501" s="226"/>
      <c r="F1501" s="271" t="str">
        <f>IF(OR(D1501="",E1501=""),"",ROUND(D1501/LOOKUP(E1501,SMMLV!$A$2:$A$36,SMMLV!$D$2:$D$103),3))</f>
        <v/>
      </c>
    </row>
    <row r="1502" spans="5:6">
      <c r="E1502" s="226"/>
      <c r="F1502" s="271" t="str">
        <f>IF(OR(D1502="",E1502=""),"",ROUND(D1502/LOOKUP(E1502,SMMLV!$A$2:$A$36,SMMLV!$D$2:$D$103),3))</f>
        <v/>
      </c>
    </row>
    <row r="1503" spans="5:6">
      <c r="E1503" s="226"/>
      <c r="F1503" s="271" t="str">
        <f>IF(OR(D1503="",E1503=""),"",ROUND(D1503/LOOKUP(E1503,SMMLV!$A$2:$A$36,SMMLV!$D$2:$D$103),3))</f>
        <v/>
      </c>
    </row>
    <row r="1504" spans="5:6">
      <c r="E1504" s="226"/>
      <c r="F1504" s="271" t="str">
        <f>IF(OR(D1504="",E1504=""),"",ROUND(D1504/LOOKUP(E1504,SMMLV!$A$2:$A$36,SMMLV!$D$2:$D$103),3))</f>
        <v/>
      </c>
    </row>
    <row r="1505" spans="5:6">
      <c r="E1505" s="226"/>
      <c r="F1505" s="271" t="str">
        <f>IF(OR(D1505="",E1505=""),"",ROUND(D1505/LOOKUP(E1505,SMMLV!$A$2:$A$36,SMMLV!$D$2:$D$103),3))</f>
        <v/>
      </c>
    </row>
    <row r="1506" spans="5:6">
      <c r="E1506" s="226"/>
      <c r="F1506" s="271" t="str">
        <f>IF(OR(D1506="",E1506=""),"",ROUND(D1506/LOOKUP(E1506,SMMLV!$A$2:$A$36,SMMLV!$D$2:$D$103),3))</f>
        <v/>
      </c>
    </row>
    <row r="1507" spans="5:6">
      <c r="E1507" s="226"/>
      <c r="F1507" s="271" t="str">
        <f>IF(OR(D1507="",E1507=""),"",ROUND(D1507/LOOKUP(E1507,SMMLV!$A$2:$A$36,SMMLV!$D$2:$D$103),3))</f>
        <v/>
      </c>
    </row>
    <row r="1508" spans="5:6">
      <c r="E1508" s="226"/>
      <c r="F1508" s="271" t="str">
        <f>IF(OR(D1508="",E1508=""),"",ROUND(D1508/LOOKUP(E1508,SMMLV!$A$2:$A$36,SMMLV!$D$2:$D$103),3))</f>
        <v/>
      </c>
    </row>
    <row r="1509" spans="5:6">
      <c r="E1509" s="226"/>
      <c r="F1509" s="271" t="str">
        <f>IF(OR(D1509="",E1509=""),"",ROUND(D1509/LOOKUP(E1509,SMMLV!$A$2:$A$36,SMMLV!$D$2:$D$103),3))</f>
        <v/>
      </c>
    </row>
    <row r="1510" spans="5:6">
      <c r="E1510" s="226"/>
      <c r="F1510" s="271" t="str">
        <f>IF(OR(D1510="",E1510=""),"",ROUND(D1510/LOOKUP(E1510,SMMLV!$A$2:$A$36,SMMLV!$D$2:$D$103),3))</f>
        <v/>
      </c>
    </row>
    <row r="1511" spans="5:6">
      <c r="E1511" s="226"/>
      <c r="F1511" s="271" t="str">
        <f>IF(OR(D1511="",E1511=""),"",ROUND(D1511/LOOKUP(E1511,SMMLV!$A$2:$A$36,SMMLV!$D$2:$D$103),3))</f>
        <v/>
      </c>
    </row>
    <row r="1512" spans="5:6">
      <c r="E1512" s="226"/>
      <c r="F1512" s="271" t="str">
        <f>IF(OR(D1512="",E1512=""),"",ROUND(D1512/LOOKUP(E1512,SMMLV!$A$2:$A$36,SMMLV!$D$2:$D$103),3))</f>
        <v/>
      </c>
    </row>
    <row r="1513" spans="5:6">
      <c r="E1513" s="226"/>
      <c r="F1513" s="271" t="str">
        <f>IF(OR(D1513="",E1513=""),"",ROUND(D1513/LOOKUP(E1513,SMMLV!$A$2:$A$36,SMMLV!$D$2:$D$103),3))</f>
        <v/>
      </c>
    </row>
    <row r="1514" spans="5:6">
      <c r="E1514" s="226"/>
      <c r="F1514" s="271" t="str">
        <f>IF(OR(D1514="",E1514=""),"",ROUND(D1514/LOOKUP(E1514,SMMLV!$A$2:$A$36,SMMLV!$D$2:$D$103),3))</f>
        <v/>
      </c>
    </row>
    <row r="1515" spans="5:6">
      <c r="E1515" s="226"/>
      <c r="F1515" s="271" t="str">
        <f>IF(OR(D1515="",E1515=""),"",ROUND(D1515/LOOKUP(E1515,SMMLV!$A$2:$A$36,SMMLV!$D$2:$D$103),3))</f>
        <v/>
      </c>
    </row>
    <row r="1516" spans="5:6">
      <c r="E1516" s="226"/>
      <c r="F1516" s="271" t="str">
        <f>IF(OR(D1516="",E1516=""),"",ROUND(D1516/LOOKUP(E1516,SMMLV!$A$2:$A$36,SMMLV!$D$2:$D$103),3))</f>
        <v/>
      </c>
    </row>
    <row r="1517" spans="5:6">
      <c r="E1517" s="226"/>
      <c r="F1517" s="271" t="str">
        <f>IF(OR(D1517="",E1517=""),"",ROUND(D1517/LOOKUP(E1517,SMMLV!$A$2:$A$36,SMMLV!$D$2:$D$103),3))</f>
        <v/>
      </c>
    </row>
    <row r="1518" spans="5:6">
      <c r="E1518" s="226"/>
      <c r="F1518" s="271" t="str">
        <f>IF(OR(D1518="",E1518=""),"",ROUND(D1518/LOOKUP(E1518,SMMLV!$A$2:$A$36,SMMLV!$D$2:$D$103),3))</f>
        <v/>
      </c>
    </row>
    <row r="1519" spans="5:6">
      <c r="E1519" s="226"/>
      <c r="F1519" s="271" t="str">
        <f>IF(OR(D1519="",E1519=""),"",ROUND(D1519/LOOKUP(E1519,SMMLV!$A$2:$A$36,SMMLV!$D$2:$D$103),3))</f>
        <v/>
      </c>
    </row>
    <row r="1520" spans="5:6">
      <c r="E1520" s="226"/>
      <c r="F1520" s="271" t="str">
        <f>IF(OR(D1520="",E1520=""),"",ROUND(D1520/LOOKUP(E1520,SMMLV!$A$2:$A$36,SMMLV!$D$2:$D$103),3))</f>
        <v/>
      </c>
    </row>
    <row r="1521" spans="5:6">
      <c r="E1521" s="226"/>
      <c r="F1521" s="271" t="str">
        <f>IF(OR(D1521="",E1521=""),"",ROUND(D1521/LOOKUP(E1521,SMMLV!$A$2:$A$36,SMMLV!$D$2:$D$103),3))</f>
        <v/>
      </c>
    </row>
    <row r="1522" spans="5:6">
      <c r="E1522" s="226"/>
      <c r="F1522" s="271" t="str">
        <f>IF(OR(D1522="",E1522=""),"",ROUND(D1522/LOOKUP(E1522,SMMLV!$A$2:$A$36,SMMLV!$D$2:$D$103),3))</f>
        <v/>
      </c>
    </row>
    <row r="1523" spans="5:6">
      <c r="E1523" s="226"/>
      <c r="F1523" s="271" t="str">
        <f>IF(OR(D1523="",E1523=""),"",ROUND(D1523/LOOKUP(E1523,SMMLV!$A$2:$A$36,SMMLV!$D$2:$D$103),3))</f>
        <v/>
      </c>
    </row>
    <row r="1524" spans="5:6">
      <c r="E1524" s="226"/>
      <c r="F1524" s="271" t="str">
        <f>IF(OR(D1524="",E1524=""),"",ROUND(D1524/LOOKUP(E1524,SMMLV!$A$2:$A$36,SMMLV!$D$2:$D$103),3))</f>
        <v/>
      </c>
    </row>
    <row r="1525" spans="5:6">
      <c r="E1525" s="226"/>
      <c r="F1525" s="271" t="str">
        <f>IF(OR(D1525="",E1525=""),"",ROUND(D1525/LOOKUP(E1525,SMMLV!$A$2:$A$36,SMMLV!$D$2:$D$103),3))</f>
        <v/>
      </c>
    </row>
    <row r="1526" spans="5:6">
      <c r="E1526" s="226"/>
      <c r="F1526" s="271" t="str">
        <f>IF(OR(D1526="",E1526=""),"",ROUND(D1526/LOOKUP(E1526,SMMLV!$A$2:$A$36,SMMLV!$D$2:$D$103),3))</f>
        <v/>
      </c>
    </row>
    <row r="1527" spans="5:6">
      <c r="E1527" s="226"/>
      <c r="F1527" s="271" t="str">
        <f>IF(OR(D1527="",E1527=""),"",ROUND(D1527/LOOKUP(E1527,SMMLV!$A$2:$A$36,SMMLV!$D$2:$D$103),3))</f>
        <v/>
      </c>
    </row>
    <row r="1528" spans="5:6">
      <c r="E1528" s="226"/>
      <c r="F1528" s="271" t="str">
        <f>IF(OR(D1528="",E1528=""),"",ROUND(D1528/LOOKUP(E1528,SMMLV!$A$2:$A$36,SMMLV!$D$2:$D$103),3))</f>
        <v/>
      </c>
    </row>
    <row r="1529" spans="5:6">
      <c r="E1529" s="226"/>
      <c r="F1529" s="271" t="str">
        <f>IF(OR(D1529="",E1529=""),"",ROUND(D1529/LOOKUP(E1529,SMMLV!$A$2:$A$36,SMMLV!$D$2:$D$103),3))</f>
        <v/>
      </c>
    </row>
    <row r="1530" spans="5:6">
      <c r="E1530" s="226"/>
      <c r="F1530" s="271" t="str">
        <f>IF(OR(D1530="",E1530=""),"",ROUND(D1530/LOOKUP(E1530,SMMLV!$A$2:$A$36,SMMLV!$D$2:$D$103),3))</f>
        <v/>
      </c>
    </row>
    <row r="1531" spans="5:6">
      <c r="E1531" s="226"/>
      <c r="F1531" s="271" t="str">
        <f>IF(OR(D1531="",E1531=""),"",ROUND(D1531/LOOKUP(E1531,SMMLV!$A$2:$A$36,SMMLV!$D$2:$D$103),3))</f>
        <v/>
      </c>
    </row>
    <row r="1532" spans="5:6">
      <c r="E1532" s="226"/>
      <c r="F1532" s="271" t="str">
        <f>IF(OR(D1532="",E1532=""),"",ROUND(D1532/LOOKUP(E1532,SMMLV!$A$2:$A$36,SMMLV!$D$2:$D$103),3))</f>
        <v/>
      </c>
    </row>
    <row r="1533" spans="5:6">
      <c r="E1533" s="226"/>
      <c r="F1533" s="271" t="str">
        <f>IF(OR(D1533="",E1533=""),"",ROUND(D1533/LOOKUP(E1533,SMMLV!$A$2:$A$36,SMMLV!$D$2:$D$103),3))</f>
        <v/>
      </c>
    </row>
    <row r="1534" spans="5:6">
      <c r="E1534" s="226"/>
      <c r="F1534" s="271" t="str">
        <f>IF(OR(D1534="",E1534=""),"",ROUND(D1534/LOOKUP(E1534,SMMLV!$A$2:$A$36,SMMLV!$D$2:$D$103),3))</f>
        <v/>
      </c>
    </row>
    <row r="1535" spans="5:6">
      <c r="E1535" s="226"/>
      <c r="F1535" s="271" t="str">
        <f>IF(OR(D1535="",E1535=""),"",ROUND(D1535/LOOKUP(E1535,SMMLV!$A$2:$A$36,SMMLV!$D$2:$D$103),3))</f>
        <v/>
      </c>
    </row>
    <row r="1536" spans="5:6">
      <c r="E1536" s="226"/>
      <c r="F1536" s="271" t="str">
        <f>IF(OR(D1536="",E1536=""),"",ROUND(D1536/LOOKUP(E1536,SMMLV!$A$2:$A$36,SMMLV!$D$2:$D$103),3))</f>
        <v/>
      </c>
    </row>
    <row r="1537" spans="5:6">
      <c r="E1537" s="226"/>
      <c r="F1537" s="271" t="str">
        <f>IF(OR(D1537="",E1537=""),"",ROUND(D1537/LOOKUP(E1537,SMMLV!$A$2:$A$36,SMMLV!$D$2:$D$103),3))</f>
        <v/>
      </c>
    </row>
    <row r="1538" spans="5:6">
      <c r="E1538" s="226"/>
      <c r="F1538" s="271" t="str">
        <f>IF(OR(D1538="",E1538=""),"",ROUND(D1538/LOOKUP(E1538,SMMLV!$A$2:$A$36,SMMLV!$D$2:$D$103),3))</f>
        <v/>
      </c>
    </row>
    <row r="1539" spans="5:6">
      <c r="E1539" s="226"/>
      <c r="F1539" s="271" t="str">
        <f>IF(OR(D1539="",E1539=""),"",ROUND(D1539/LOOKUP(E1539,SMMLV!$A$2:$A$36,SMMLV!$D$2:$D$103),3))</f>
        <v/>
      </c>
    </row>
    <row r="1540" spans="5:6">
      <c r="E1540" s="226"/>
      <c r="F1540" s="271" t="str">
        <f>IF(OR(D1540="",E1540=""),"",ROUND(D1540/LOOKUP(E1540,SMMLV!$A$2:$A$36,SMMLV!$D$2:$D$103),3))</f>
        <v/>
      </c>
    </row>
    <row r="1541" spans="5:6">
      <c r="E1541" s="226"/>
      <c r="F1541" s="271" t="str">
        <f>IF(OR(D1541="",E1541=""),"",ROUND(D1541/LOOKUP(E1541,SMMLV!$A$2:$A$36,SMMLV!$D$2:$D$103),3))</f>
        <v/>
      </c>
    </row>
    <row r="1542" spans="5:6">
      <c r="E1542" s="226"/>
      <c r="F1542" s="271" t="str">
        <f>IF(OR(D1542="",E1542=""),"",ROUND(D1542/LOOKUP(E1542,SMMLV!$A$2:$A$36,SMMLV!$D$2:$D$103),3))</f>
        <v/>
      </c>
    </row>
    <row r="1543" spans="5:6">
      <c r="E1543" s="226"/>
      <c r="F1543" s="271" t="str">
        <f>IF(OR(D1543="",E1543=""),"",ROUND(D1543/LOOKUP(E1543,SMMLV!$A$2:$A$36,SMMLV!$D$2:$D$103),3))</f>
        <v/>
      </c>
    </row>
    <row r="1544" spans="5:6">
      <c r="E1544" s="226"/>
      <c r="F1544" s="271" t="str">
        <f>IF(OR(D1544="",E1544=""),"",ROUND(D1544/LOOKUP(E1544,SMMLV!$A$2:$A$36,SMMLV!$D$2:$D$103),3))</f>
        <v/>
      </c>
    </row>
    <row r="1545" spans="5:6">
      <c r="E1545" s="226"/>
      <c r="F1545" s="271" t="str">
        <f>IF(OR(D1545="",E1545=""),"",ROUND(D1545/LOOKUP(E1545,SMMLV!$A$2:$A$36,SMMLV!$D$2:$D$103),3))</f>
        <v/>
      </c>
    </row>
    <row r="1546" spans="5:6">
      <c r="E1546" s="226"/>
      <c r="F1546" s="271" t="str">
        <f>IF(OR(D1546="",E1546=""),"",ROUND(D1546/LOOKUP(E1546,SMMLV!$A$2:$A$36,SMMLV!$D$2:$D$103),3))</f>
        <v/>
      </c>
    </row>
    <row r="1547" spans="5:6">
      <c r="E1547" s="226"/>
      <c r="F1547" s="271" t="str">
        <f>IF(OR(D1547="",E1547=""),"",ROUND(D1547/LOOKUP(E1547,SMMLV!$A$2:$A$36,SMMLV!$D$2:$D$103),3))</f>
        <v/>
      </c>
    </row>
    <row r="1548" spans="5:6">
      <c r="E1548" s="226"/>
      <c r="F1548" s="271" t="str">
        <f>IF(OR(D1548="",E1548=""),"",ROUND(D1548/LOOKUP(E1548,SMMLV!$A$2:$A$36,SMMLV!$D$2:$D$103),3))</f>
        <v/>
      </c>
    </row>
    <row r="1549" spans="5:6">
      <c r="E1549" s="226"/>
      <c r="F1549" s="271" t="str">
        <f>IF(OR(D1549="",E1549=""),"",ROUND(D1549/LOOKUP(E1549,SMMLV!$A$2:$A$36,SMMLV!$D$2:$D$103),3))</f>
        <v/>
      </c>
    </row>
    <row r="1550" spans="5:6">
      <c r="E1550" s="226"/>
      <c r="F1550" s="271" t="str">
        <f>IF(OR(D1550="",E1550=""),"",ROUND(D1550/LOOKUP(E1550,SMMLV!$A$2:$A$36,SMMLV!$D$2:$D$103),3))</f>
        <v/>
      </c>
    </row>
    <row r="1551" spans="5:6">
      <c r="E1551" s="226"/>
      <c r="F1551" s="271" t="str">
        <f>IF(OR(D1551="",E1551=""),"",ROUND(D1551/LOOKUP(E1551,SMMLV!$A$2:$A$36,SMMLV!$D$2:$D$103),3))</f>
        <v/>
      </c>
    </row>
    <row r="1552" spans="5:6">
      <c r="E1552" s="226"/>
      <c r="F1552" s="271" t="str">
        <f>IF(OR(D1552="",E1552=""),"",ROUND(D1552/LOOKUP(E1552,SMMLV!$A$2:$A$36,SMMLV!$D$2:$D$103),3))</f>
        <v/>
      </c>
    </row>
    <row r="1553" spans="5:6">
      <c r="E1553" s="226"/>
      <c r="F1553" s="271" t="str">
        <f>IF(OR(D1553="",E1553=""),"",ROUND(D1553/LOOKUP(E1553,SMMLV!$A$2:$A$36,SMMLV!$D$2:$D$103),3))</f>
        <v/>
      </c>
    </row>
    <row r="1554" spans="5:6">
      <c r="E1554" s="226"/>
      <c r="F1554" s="271" t="str">
        <f>IF(OR(D1554="",E1554=""),"",ROUND(D1554/LOOKUP(E1554,SMMLV!$A$2:$A$36,SMMLV!$D$2:$D$103),3))</f>
        <v/>
      </c>
    </row>
    <row r="1555" spans="5:6">
      <c r="E1555" s="226"/>
      <c r="F1555" s="271" t="str">
        <f>IF(OR(D1555="",E1555=""),"",ROUND(D1555/LOOKUP(E1555,SMMLV!$A$2:$A$36,SMMLV!$D$2:$D$103),3))</f>
        <v/>
      </c>
    </row>
    <row r="1556" spans="5:6">
      <c r="E1556" s="226"/>
      <c r="F1556" s="271" t="str">
        <f>IF(OR(D1556="",E1556=""),"",ROUND(D1556/LOOKUP(E1556,SMMLV!$A$2:$A$36,SMMLV!$D$2:$D$103),3))</f>
        <v/>
      </c>
    </row>
    <row r="1557" spans="5:6">
      <c r="E1557" s="226"/>
      <c r="F1557" s="271" t="str">
        <f>IF(OR(D1557="",E1557=""),"",ROUND(D1557/LOOKUP(E1557,SMMLV!$A$2:$A$36,SMMLV!$D$2:$D$103),3))</f>
        <v/>
      </c>
    </row>
    <row r="1558" spans="5:6">
      <c r="E1558" s="226"/>
      <c r="F1558" s="271" t="str">
        <f>IF(OR(D1558="",E1558=""),"",ROUND(D1558/LOOKUP(E1558,SMMLV!$A$2:$A$36,SMMLV!$D$2:$D$103),3))</f>
        <v/>
      </c>
    </row>
    <row r="1559" spans="5:6">
      <c r="E1559" s="226"/>
      <c r="F1559" s="271" t="str">
        <f>IF(OR(D1559="",E1559=""),"",ROUND(D1559/LOOKUP(E1559,SMMLV!$A$2:$A$36,SMMLV!$D$2:$D$103),3))</f>
        <v/>
      </c>
    </row>
    <row r="1560" spans="5:6">
      <c r="E1560" s="226"/>
      <c r="F1560" s="271" t="str">
        <f>IF(OR(D1560="",E1560=""),"",ROUND(D1560/LOOKUP(E1560,SMMLV!$A$2:$A$36,SMMLV!$D$2:$D$103),3))</f>
        <v/>
      </c>
    </row>
    <row r="1561" spans="5:6">
      <c r="E1561" s="226"/>
      <c r="F1561" s="271" t="str">
        <f>IF(OR(D1561="",E1561=""),"",ROUND(D1561/LOOKUP(E1561,SMMLV!$A$2:$A$36,SMMLV!$D$2:$D$103),3))</f>
        <v/>
      </c>
    </row>
    <row r="1562" spans="5:6">
      <c r="E1562" s="226"/>
      <c r="F1562" s="271" t="str">
        <f>IF(OR(D1562="",E1562=""),"",ROUND(D1562/LOOKUP(E1562,SMMLV!$A$2:$A$36,SMMLV!$D$2:$D$103),3))</f>
        <v/>
      </c>
    </row>
    <row r="1563" spans="5:6">
      <c r="E1563" s="226"/>
      <c r="F1563" s="271" t="str">
        <f>IF(OR(D1563="",E1563=""),"",ROUND(D1563/LOOKUP(E1563,SMMLV!$A$2:$A$36,SMMLV!$D$2:$D$103),3))</f>
        <v/>
      </c>
    </row>
    <row r="1564" spans="5:6">
      <c r="E1564" s="226"/>
      <c r="F1564" s="271" t="str">
        <f>IF(OR(D1564="",E1564=""),"",ROUND(D1564/LOOKUP(E1564,SMMLV!$A$2:$A$36,SMMLV!$D$2:$D$103),3))</f>
        <v/>
      </c>
    </row>
    <row r="1565" spans="5:6">
      <c r="E1565" s="226"/>
      <c r="F1565" s="271" t="str">
        <f>IF(OR(D1565="",E1565=""),"",ROUND(D1565/LOOKUP(E1565,SMMLV!$A$2:$A$36,SMMLV!$D$2:$D$103),3))</f>
        <v/>
      </c>
    </row>
    <row r="1566" spans="5:6">
      <c r="E1566" s="226"/>
      <c r="F1566" s="271" t="str">
        <f>IF(OR(D1566="",E1566=""),"",ROUND(D1566/LOOKUP(E1566,SMMLV!$A$2:$A$36,SMMLV!$D$2:$D$103),3))</f>
        <v/>
      </c>
    </row>
    <row r="1567" spans="5:6">
      <c r="E1567" s="226"/>
      <c r="F1567" s="271" t="str">
        <f>IF(OR(D1567="",E1567=""),"",ROUND(D1567/LOOKUP(E1567,SMMLV!$A$2:$A$36,SMMLV!$D$2:$D$103),3))</f>
        <v/>
      </c>
    </row>
    <row r="1568" spans="5:6">
      <c r="E1568" s="226"/>
      <c r="F1568" s="271" t="str">
        <f>IF(OR(D1568="",E1568=""),"",ROUND(D1568/LOOKUP(E1568,SMMLV!$A$2:$A$36,SMMLV!$D$2:$D$103),3))</f>
        <v/>
      </c>
    </row>
    <row r="1569" spans="5:6">
      <c r="E1569" s="226"/>
      <c r="F1569" s="271" t="str">
        <f>IF(OR(D1569="",E1569=""),"",ROUND(D1569/LOOKUP(E1569,SMMLV!$A$2:$A$36,SMMLV!$D$2:$D$103),3))</f>
        <v/>
      </c>
    </row>
    <row r="1570" spans="5:6">
      <c r="E1570" s="226"/>
      <c r="F1570" s="271" t="str">
        <f>IF(OR(D1570="",E1570=""),"",ROUND(D1570/LOOKUP(E1570,SMMLV!$A$2:$A$36,SMMLV!$D$2:$D$103),3))</f>
        <v/>
      </c>
    </row>
    <row r="1571" spans="5:6">
      <c r="E1571" s="226"/>
      <c r="F1571" s="271" t="str">
        <f>IF(OR(D1571="",E1571=""),"",ROUND(D1571/LOOKUP(E1571,SMMLV!$A$2:$A$36,SMMLV!$D$2:$D$103),3))</f>
        <v/>
      </c>
    </row>
    <row r="1572" spans="5:6">
      <c r="E1572" s="226"/>
      <c r="F1572" s="271" t="str">
        <f>IF(OR(D1572="",E1572=""),"",ROUND(D1572/LOOKUP(E1572,SMMLV!$A$2:$A$36,SMMLV!$D$2:$D$103),3))</f>
        <v/>
      </c>
    </row>
    <row r="1573" spans="5:6">
      <c r="E1573" s="226"/>
      <c r="F1573" s="271" t="str">
        <f>IF(OR(D1573="",E1573=""),"",ROUND(D1573/LOOKUP(E1573,SMMLV!$A$2:$A$36,SMMLV!$D$2:$D$103),3))</f>
        <v/>
      </c>
    </row>
    <row r="1574" spans="5:6">
      <c r="E1574" s="226"/>
      <c r="F1574" s="271" t="str">
        <f>IF(OR(D1574="",E1574=""),"",ROUND(D1574/LOOKUP(E1574,SMMLV!$A$2:$A$36,SMMLV!$D$2:$D$103),3))</f>
        <v/>
      </c>
    </row>
    <row r="1575" spans="5:6">
      <c r="E1575" s="226"/>
      <c r="F1575" s="271" t="str">
        <f>IF(OR(D1575="",E1575=""),"",ROUND(D1575/LOOKUP(E1575,SMMLV!$A$2:$A$36,SMMLV!$D$2:$D$103),3))</f>
        <v/>
      </c>
    </row>
    <row r="1576" spans="5:6">
      <c r="E1576" s="226"/>
      <c r="F1576" s="271" t="str">
        <f>IF(OR(D1576="",E1576=""),"",ROUND(D1576/LOOKUP(E1576,SMMLV!$A$2:$A$36,SMMLV!$D$2:$D$103),3))</f>
        <v/>
      </c>
    </row>
    <row r="1577" spans="5:6">
      <c r="E1577" s="226"/>
      <c r="F1577" s="271" t="str">
        <f>IF(OR(D1577="",E1577=""),"",ROUND(D1577/LOOKUP(E1577,SMMLV!$A$2:$A$36,SMMLV!$D$2:$D$103),3))</f>
        <v/>
      </c>
    </row>
    <row r="1578" spans="5:6">
      <c r="E1578" s="226"/>
      <c r="F1578" s="271" t="str">
        <f>IF(OR(D1578="",E1578=""),"",ROUND(D1578/LOOKUP(E1578,SMMLV!$A$2:$A$36,SMMLV!$D$2:$D$103),3))</f>
        <v/>
      </c>
    </row>
    <row r="1579" spans="5:6">
      <c r="E1579" s="226"/>
      <c r="F1579" s="271" t="str">
        <f>IF(OR(D1579="",E1579=""),"",ROUND(D1579/LOOKUP(E1579,SMMLV!$A$2:$A$36,SMMLV!$D$2:$D$103),3))</f>
        <v/>
      </c>
    </row>
    <row r="1580" spans="5:6">
      <c r="E1580" s="226"/>
      <c r="F1580" s="271" t="str">
        <f>IF(OR(D1580="",E1580=""),"",ROUND(D1580/LOOKUP(E1580,SMMLV!$A$2:$A$36,SMMLV!$D$2:$D$103),3))</f>
        <v/>
      </c>
    </row>
    <row r="1581" spans="5:6">
      <c r="E1581" s="226"/>
      <c r="F1581" s="271" t="str">
        <f>IF(OR(D1581="",E1581=""),"",ROUND(D1581/LOOKUP(E1581,SMMLV!$A$2:$A$36,SMMLV!$D$2:$D$103),3))</f>
        <v/>
      </c>
    </row>
    <row r="1582" spans="5:6">
      <c r="E1582" s="226"/>
      <c r="F1582" s="271" t="str">
        <f>IF(OR(D1582="",E1582=""),"",ROUND(D1582/LOOKUP(E1582,SMMLV!$A$2:$A$36,SMMLV!$D$2:$D$103),3))</f>
        <v/>
      </c>
    </row>
    <row r="1583" spans="5:6">
      <c r="E1583" s="226"/>
      <c r="F1583" s="271" t="str">
        <f>IF(OR(D1583="",E1583=""),"",ROUND(D1583/LOOKUP(E1583,SMMLV!$A$2:$A$36,SMMLV!$D$2:$D$103),3))</f>
        <v/>
      </c>
    </row>
    <row r="1584" spans="5:6">
      <c r="E1584" s="226"/>
      <c r="F1584" s="271" t="str">
        <f>IF(OR(D1584="",E1584=""),"",ROUND(D1584/LOOKUP(E1584,SMMLV!$A$2:$A$36,SMMLV!$D$2:$D$103),3))</f>
        <v/>
      </c>
    </row>
    <row r="1585" spans="5:6">
      <c r="E1585" s="226"/>
      <c r="F1585" s="271" t="str">
        <f>IF(OR(D1585="",E1585=""),"",ROUND(D1585/LOOKUP(E1585,SMMLV!$A$2:$A$36,SMMLV!$D$2:$D$103),3))</f>
        <v/>
      </c>
    </row>
    <row r="1586" spans="5:6">
      <c r="E1586" s="226"/>
      <c r="F1586" s="271" t="str">
        <f>IF(OR(D1586="",E1586=""),"",ROUND(D1586/LOOKUP(E1586,SMMLV!$A$2:$A$36,SMMLV!$D$2:$D$103),3))</f>
        <v/>
      </c>
    </row>
    <row r="1587" spans="5:6">
      <c r="E1587" s="226"/>
      <c r="F1587" s="271" t="str">
        <f>IF(OR(D1587="",E1587=""),"",ROUND(D1587/LOOKUP(E1587,SMMLV!$A$2:$A$36,SMMLV!$D$2:$D$103),3))</f>
        <v/>
      </c>
    </row>
    <row r="1588" spans="5:6">
      <c r="E1588" s="226"/>
      <c r="F1588" s="271" t="str">
        <f>IF(OR(D1588="",E1588=""),"",ROUND(D1588/LOOKUP(E1588,SMMLV!$A$2:$A$36,SMMLV!$D$2:$D$103),3))</f>
        <v/>
      </c>
    </row>
    <row r="1589" spans="5:6">
      <c r="E1589" s="226"/>
      <c r="F1589" s="271" t="str">
        <f>IF(OR(D1589="",E1589=""),"",ROUND(D1589/LOOKUP(E1589,SMMLV!$A$2:$A$36,SMMLV!$D$2:$D$103),3))</f>
        <v/>
      </c>
    </row>
    <row r="1590" spans="5:6">
      <c r="E1590" s="226"/>
      <c r="F1590" s="271" t="str">
        <f>IF(OR(D1590="",E1590=""),"",ROUND(D1590/LOOKUP(E1590,SMMLV!$A$2:$A$36,SMMLV!$D$2:$D$103),3))</f>
        <v/>
      </c>
    </row>
    <row r="1591" spans="5:6">
      <c r="E1591" s="226"/>
      <c r="F1591" s="271" t="str">
        <f>IF(OR(D1591="",E1591=""),"",ROUND(D1591/LOOKUP(E1591,SMMLV!$A$2:$A$36,SMMLV!$D$2:$D$103),3))</f>
        <v/>
      </c>
    </row>
    <row r="1592" spans="5:6">
      <c r="E1592" s="226"/>
      <c r="F1592" s="271" t="str">
        <f>IF(OR(D1592="",E1592=""),"",ROUND(D1592/LOOKUP(E1592,SMMLV!$A$2:$A$36,SMMLV!$D$2:$D$103),3))</f>
        <v/>
      </c>
    </row>
    <row r="1593" spans="5:6">
      <c r="E1593" s="226"/>
      <c r="F1593" s="271" t="str">
        <f>IF(OR(D1593="",E1593=""),"",ROUND(D1593/LOOKUP(E1593,SMMLV!$A$2:$A$36,SMMLV!$D$2:$D$103),3))</f>
        <v/>
      </c>
    </row>
    <row r="1594" spans="5:6">
      <c r="E1594" s="226"/>
      <c r="F1594" s="271" t="str">
        <f>IF(OR(D1594="",E1594=""),"",ROUND(D1594/LOOKUP(E1594,SMMLV!$A$2:$A$36,SMMLV!$D$2:$D$103),3))</f>
        <v/>
      </c>
    </row>
    <row r="1595" spans="5:6">
      <c r="E1595" s="226"/>
      <c r="F1595" s="271" t="str">
        <f>IF(OR(D1595="",E1595=""),"",ROUND(D1595/LOOKUP(E1595,SMMLV!$A$2:$A$36,SMMLV!$D$2:$D$103),3))</f>
        <v/>
      </c>
    </row>
    <row r="1596" spans="5:6">
      <c r="E1596" s="226"/>
      <c r="F1596" s="271" t="str">
        <f>IF(OR(D1596="",E1596=""),"",ROUND(D1596/LOOKUP(E1596,SMMLV!$A$2:$A$36,SMMLV!$D$2:$D$103),3))</f>
        <v/>
      </c>
    </row>
    <row r="1597" spans="5:6">
      <c r="E1597" s="226"/>
      <c r="F1597" s="271" t="str">
        <f>IF(OR(D1597="",E1597=""),"",ROUND(D1597/LOOKUP(E1597,SMMLV!$A$2:$A$36,SMMLV!$D$2:$D$103),3))</f>
        <v/>
      </c>
    </row>
    <row r="1598" spans="5:6">
      <c r="E1598" s="226"/>
      <c r="F1598" s="271" t="str">
        <f>IF(OR(D1598="",E1598=""),"",ROUND(D1598/LOOKUP(E1598,SMMLV!$A$2:$A$36,SMMLV!$D$2:$D$103),3))</f>
        <v/>
      </c>
    </row>
    <row r="1599" spans="5:6">
      <c r="E1599" s="226"/>
      <c r="F1599" s="271" t="str">
        <f>IF(OR(D1599="",E1599=""),"",ROUND(D1599/LOOKUP(E1599,SMMLV!$A$2:$A$36,SMMLV!$D$2:$D$103),3))</f>
        <v/>
      </c>
    </row>
    <row r="1600" spans="5:6">
      <c r="E1600" s="226"/>
      <c r="F1600" s="271" t="str">
        <f>IF(OR(D1600="",E1600=""),"",ROUND(D1600/LOOKUP(E1600,SMMLV!$A$2:$A$36,SMMLV!$D$2:$D$103),3))</f>
        <v/>
      </c>
    </row>
    <row r="1601" spans="5:6">
      <c r="E1601" s="226"/>
      <c r="F1601" s="271" t="str">
        <f>IF(OR(D1601="",E1601=""),"",ROUND(D1601/LOOKUP(E1601,SMMLV!$A$2:$A$36,SMMLV!$D$2:$D$103),3))</f>
        <v/>
      </c>
    </row>
    <row r="1602" spans="5:6">
      <c r="E1602" s="226"/>
      <c r="F1602" s="271" t="str">
        <f>IF(OR(D1602="",E1602=""),"",ROUND(D1602/LOOKUP(E1602,SMMLV!$A$2:$A$36,SMMLV!$D$2:$D$103),3))</f>
        <v/>
      </c>
    </row>
    <row r="1603" spans="5:6">
      <c r="E1603" s="226"/>
      <c r="F1603" s="271" t="str">
        <f>IF(OR(D1603="",E1603=""),"",ROUND(D1603/LOOKUP(E1603,SMMLV!$A$2:$A$36,SMMLV!$D$2:$D$103),3))</f>
        <v/>
      </c>
    </row>
    <row r="1604" spans="5:6">
      <c r="E1604" s="226"/>
      <c r="F1604" s="271" t="str">
        <f>IF(OR(D1604="",E1604=""),"",ROUND(D1604/LOOKUP(E1604,SMMLV!$A$2:$A$36,SMMLV!$D$2:$D$103),3))</f>
        <v/>
      </c>
    </row>
    <row r="1605" spans="5:6">
      <c r="E1605" s="226"/>
      <c r="F1605" s="271" t="str">
        <f>IF(OR(D1605="",E1605=""),"",ROUND(D1605/LOOKUP(E1605,SMMLV!$A$2:$A$36,SMMLV!$D$2:$D$103),3))</f>
        <v/>
      </c>
    </row>
    <row r="1606" spans="5:6">
      <c r="E1606" s="226"/>
      <c r="F1606" s="271" t="str">
        <f>IF(OR(D1606="",E1606=""),"",ROUND(D1606/LOOKUP(E1606,SMMLV!$A$2:$A$36,SMMLV!$D$2:$D$103),3))</f>
        <v/>
      </c>
    </row>
    <row r="1607" spans="5:6">
      <c r="E1607" s="226"/>
      <c r="F1607" s="271" t="str">
        <f>IF(OR(D1607="",E1607=""),"",ROUND(D1607/LOOKUP(E1607,SMMLV!$A$2:$A$36,SMMLV!$D$2:$D$103),3))</f>
        <v/>
      </c>
    </row>
    <row r="1608" spans="5:6">
      <c r="E1608" s="226"/>
      <c r="F1608" s="271" t="str">
        <f>IF(OR(D1608="",E1608=""),"",ROUND(D1608/LOOKUP(E1608,SMMLV!$A$2:$A$36,SMMLV!$D$2:$D$103),3))</f>
        <v/>
      </c>
    </row>
    <row r="1609" spans="5:6">
      <c r="E1609" s="226"/>
      <c r="F1609" s="271" t="str">
        <f>IF(OR(D1609="",E1609=""),"",ROUND(D1609/LOOKUP(E1609,SMMLV!$A$2:$A$36,SMMLV!$D$2:$D$103),3))</f>
        <v/>
      </c>
    </row>
    <row r="1610" spans="5:6">
      <c r="E1610" s="226"/>
      <c r="F1610" s="271" t="str">
        <f>IF(OR(D1610="",E1610=""),"",ROUND(D1610/LOOKUP(E1610,SMMLV!$A$2:$A$36,SMMLV!$D$2:$D$103),3))</f>
        <v/>
      </c>
    </row>
    <row r="1611" spans="5:6">
      <c r="E1611" s="226"/>
      <c r="F1611" s="271" t="str">
        <f>IF(OR(D1611="",E1611=""),"",ROUND(D1611/LOOKUP(E1611,SMMLV!$A$2:$A$36,SMMLV!$D$2:$D$103),3))</f>
        <v/>
      </c>
    </row>
    <row r="1612" spans="5:6">
      <c r="E1612" s="226"/>
      <c r="F1612" s="271" t="str">
        <f>IF(OR(D1612="",E1612=""),"",ROUND(D1612/LOOKUP(E1612,SMMLV!$A$2:$A$36,SMMLV!$D$2:$D$103),3))</f>
        <v/>
      </c>
    </row>
    <row r="1613" spans="5:6">
      <c r="E1613" s="226"/>
      <c r="F1613" s="271" t="str">
        <f>IF(OR(D1613="",E1613=""),"",ROUND(D1613/LOOKUP(E1613,SMMLV!$A$2:$A$36,SMMLV!$D$2:$D$103),3))</f>
        <v/>
      </c>
    </row>
    <row r="1614" spans="5:6">
      <c r="E1614" s="226"/>
      <c r="F1614" s="271" t="str">
        <f>IF(OR(D1614="",E1614=""),"",ROUND(D1614/LOOKUP(E1614,SMMLV!$A$2:$A$36,SMMLV!$D$2:$D$103),3))</f>
        <v/>
      </c>
    </row>
    <row r="1615" spans="5:6">
      <c r="E1615" s="226"/>
      <c r="F1615" s="271" t="str">
        <f>IF(OR(D1615="",E1615=""),"",ROUND(D1615/LOOKUP(E1615,SMMLV!$A$2:$A$36,SMMLV!$D$2:$D$103),3))</f>
        <v/>
      </c>
    </row>
    <row r="1616" spans="5:6">
      <c r="E1616" s="226"/>
      <c r="F1616" s="271" t="str">
        <f>IF(OR(D1616="",E1616=""),"",ROUND(D1616/LOOKUP(E1616,SMMLV!$A$2:$A$36,SMMLV!$D$2:$D$103),3))</f>
        <v/>
      </c>
    </row>
    <row r="1617" spans="5:6">
      <c r="E1617" s="226"/>
      <c r="F1617" s="271" t="str">
        <f>IF(OR(D1617="",E1617=""),"",ROUND(D1617/LOOKUP(E1617,SMMLV!$A$2:$A$36,SMMLV!$D$2:$D$103),3))</f>
        <v/>
      </c>
    </row>
    <row r="1618" spans="5:6">
      <c r="E1618" s="226"/>
      <c r="F1618" s="271" t="str">
        <f>IF(OR(D1618="",E1618=""),"",ROUND(D1618/LOOKUP(E1618,SMMLV!$A$2:$A$36,SMMLV!$D$2:$D$103),3))</f>
        <v/>
      </c>
    </row>
    <row r="1619" spans="5:6">
      <c r="E1619" s="226"/>
      <c r="F1619" s="271" t="str">
        <f>IF(OR(D1619="",E1619=""),"",ROUND(D1619/LOOKUP(E1619,SMMLV!$A$2:$A$36,SMMLV!$D$2:$D$103),3))</f>
        <v/>
      </c>
    </row>
    <row r="1620" spans="5:6">
      <c r="E1620" s="226"/>
      <c r="F1620" s="271" t="str">
        <f>IF(OR(D1620="",E1620=""),"",ROUND(D1620/LOOKUP(E1620,SMMLV!$A$2:$A$36,SMMLV!$D$2:$D$103),3))</f>
        <v/>
      </c>
    </row>
    <row r="1621" spans="5:6">
      <c r="E1621" s="226"/>
      <c r="F1621" s="271" t="str">
        <f>IF(OR(D1621="",E1621=""),"",ROUND(D1621/LOOKUP(E1621,SMMLV!$A$2:$A$36,SMMLV!$D$2:$D$103),3))</f>
        <v/>
      </c>
    </row>
    <row r="1622" spans="5:6">
      <c r="E1622" s="226"/>
      <c r="F1622" s="271" t="str">
        <f>IF(OR(D1622="",E1622=""),"",ROUND(D1622/LOOKUP(E1622,SMMLV!$A$2:$A$36,SMMLV!$D$2:$D$103),3))</f>
        <v/>
      </c>
    </row>
    <row r="1623" spans="5:6">
      <c r="E1623" s="226"/>
      <c r="F1623" s="271" t="str">
        <f>IF(OR(D1623="",E1623=""),"",ROUND(D1623/LOOKUP(E1623,SMMLV!$A$2:$A$36,SMMLV!$D$2:$D$103),3))</f>
        <v/>
      </c>
    </row>
    <row r="1624" spans="5:6">
      <c r="E1624" s="226"/>
      <c r="F1624" s="271" t="str">
        <f>IF(OR(D1624="",E1624=""),"",ROUND(D1624/LOOKUP(E1624,SMMLV!$A$2:$A$36,SMMLV!$D$2:$D$103),3))</f>
        <v/>
      </c>
    </row>
    <row r="1625" spans="5:6">
      <c r="E1625" s="226"/>
      <c r="F1625" s="271" t="str">
        <f>IF(OR(D1625="",E1625=""),"",ROUND(D1625/LOOKUP(E1625,SMMLV!$A$2:$A$36,SMMLV!$D$2:$D$103),3))</f>
        <v/>
      </c>
    </row>
    <row r="1626" spans="5:6">
      <c r="E1626" s="226"/>
      <c r="F1626" s="271" t="str">
        <f>IF(OR(D1626="",E1626=""),"",ROUND(D1626/LOOKUP(E1626,SMMLV!$A$2:$A$36,SMMLV!$D$2:$D$103),3))</f>
        <v/>
      </c>
    </row>
    <row r="1627" spans="5:6">
      <c r="E1627" s="226"/>
      <c r="F1627" s="271" t="str">
        <f>IF(OR(D1627="",E1627=""),"",ROUND(D1627/LOOKUP(E1627,SMMLV!$A$2:$A$36,SMMLV!$D$2:$D$103),3))</f>
        <v/>
      </c>
    </row>
    <row r="1628" spans="5:6">
      <c r="E1628" s="226"/>
      <c r="F1628" s="271" t="str">
        <f>IF(OR(D1628="",E1628=""),"",ROUND(D1628/LOOKUP(E1628,SMMLV!$A$2:$A$36,SMMLV!$D$2:$D$103),3))</f>
        <v/>
      </c>
    </row>
    <row r="1629" spans="5:6">
      <c r="E1629" s="226"/>
      <c r="F1629" s="271" t="str">
        <f>IF(OR(D1629="",E1629=""),"",ROUND(D1629/LOOKUP(E1629,SMMLV!$A$2:$A$36,SMMLV!$D$2:$D$103),3))</f>
        <v/>
      </c>
    </row>
    <row r="1630" spans="5:6">
      <c r="E1630" s="226"/>
      <c r="F1630" s="271" t="str">
        <f>IF(OR(D1630="",E1630=""),"",ROUND(D1630/LOOKUP(E1630,SMMLV!$A$2:$A$36,SMMLV!$D$2:$D$103),3))</f>
        <v/>
      </c>
    </row>
    <row r="1631" spans="5:6">
      <c r="E1631" s="226"/>
      <c r="F1631" s="271" t="str">
        <f>IF(OR(D1631="",E1631=""),"",ROUND(D1631/LOOKUP(E1631,SMMLV!$A$2:$A$36,SMMLV!$D$2:$D$103),3))</f>
        <v/>
      </c>
    </row>
    <row r="1632" spans="5:6">
      <c r="E1632" s="226"/>
      <c r="F1632" s="271" t="str">
        <f>IF(OR(D1632="",E1632=""),"",ROUND(D1632/LOOKUP(E1632,SMMLV!$A$2:$A$36,SMMLV!$D$2:$D$103),3))</f>
        <v/>
      </c>
    </row>
    <row r="1633" spans="5:6">
      <c r="E1633" s="226"/>
      <c r="F1633" s="271" t="str">
        <f>IF(OR(D1633="",E1633=""),"",ROUND(D1633/LOOKUP(E1633,SMMLV!$A$2:$A$36,SMMLV!$D$2:$D$103),3))</f>
        <v/>
      </c>
    </row>
    <row r="1634" spans="5:6">
      <c r="E1634" s="226"/>
      <c r="F1634" s="271" t="str">
        <f>IF(OR(D1634="",E1634=""),"",ROUND(D1634/LOOKUP(E1634,SMMLV!$A$2:$A$36,SMMLV!$D$2:$D$103),3))</f>
        <v/>
      </c>
    </row>
    <row r="1635" spans="5:6">
      <c r="E1635" s="226"/>
      <c r="F1635" s="271" t="str">
        <f>IF(OR(D1635="",E1635=""),"",ROUND(D1635/LOOKUP(E1635,SMMLV!$A$2:$A$36,SMMLV!$D$2:$D$103),3))</f>
        <v/>
      </c>
    </row>
    <row r="1636" spans="5:6">
      <c r="E1636" s="226"/>
      <c r="F1636" s="271" t="str">
        <f>IF(OR(D1636="",E1636=""),"",ROUND(D1636/LOOKUP(E1636,SMMLV!$A$2:$A$36,SMMLV!$D$2:$D$103),3))</f>
        <v/>
      </c>
    </row>
    <row r="1637" spans="5:6">
      <c r="E1637" s="226"/>
      <c r="F1637" s="271" t="str">
        <f>IF(OR(D1637="",E1637=""),"",ROUND(D1637/LOOKUP(E1637,SMMLV!$A$2:$A$36,SMMLV!$D$2:$D$103),3))</f>
        <v/>
      </c>
    </row>
    <row r="1638" spans="5:6">
      <c r="E1638" s="226"/>
      <c r="F1638" s="271" t="str">
        <f>IF(OR(D1638="",E1638=""),"",ROUND(D1638/LOOKUP(E1638,SMMLV!$A$2:$A$36,SMMLV!$D$2:$D$103),3))</f>
        <v/>
      </c>
    </row>
    <row r="1639" spans="5:6">
      <c r="E1639" s="226"/>
      <c r="F1639" s="271" t="str">
        <f>IF(OR(D1639="",E1639=""),"",ROUND(D1639/LOOKUP(E1639,SMMLV!$A$2:$A$36,SMMLV!$D$2:$D$103),3))</f>
        <v/>
      </c>
    </row>
    <row r="1640" spans="5:6">
      <c r="E1640" s="226"/>
      <c r="F1640" s="271" t="str">
        <f>IF(OR(D1640="",E1640=""),"",ROUND(D1640/LOOKUP(E1640,SMMLV!$A$2:$A$36,SMMLV!$D$2:$D$103),3))</f>
        <v/>
      </c>
    </row>
    <row r="1641" spans="5:6">
      <c r="E1641" s="226"/>
      <c r="F1641" s="271" t="str">
        <f>IF(OR(D1641="",E1641=""),"",ROUND(D1641/LOOKUP(E1641,SMMLV!$A$2:$A$36,SMMLV!$D$2:$D$103),3))</f>
        <v/>
      </c>
    </row>
    <row r="1642" spans="5:6">
      <c r="E1642" s="226"/>
      <c r="F1642" s="271" t="str">
        <f>IF(OR(D1642="",E1642=""),"",ROUND(D1642/LOOKUP(E1642,SMMLV!$A$2:$A$36,SMMLV!$D$2:$D$103),3))</f>
        <v/>
      </c>
    </row>
    <row r="1643" spans="5:6">
      <c r="E1643" s="226"/>
      <c r="F1643" s="271" t="str">
        <f>IF(OR(D1643="",E1643=""),"",ROUND(D1643/LOOKUP(E1643,SMMLV!$A$2:$A$36,SMMLV!$D$2:$D$103),3))</f>
        <v/>
      </c>
    </row>
    <row r="1644" spans="5:6">
      <c r="E1644" s="226"/>
      <c r="F1644" s="271" t="str">
        <f>IF(OR(D1644="",E1644=""),"",ROUND(D1644/LOOKUP(E1644,SMMLV!$A$2:$A$36,SMMLV!$D$2:$D$103),3))</f>
        <v/>
      </c>
    </row>
    <row r="1645" spans="5:6">
      <c r="E1645" s="226"/>
      <c r="F1645" s="271" t="str">
        <f>IF(OR(D1645="",E1645=""),"",ROUND(D1645/LOOKUP(E1645,SMMLV!$A$2:$A$36,SMMLV!$D$2:$D$103),3))</f>
        <v/>
      </c>
    </row>
    <row r="1646" spans="5:6">
      <c r="E1646" s="226"/>
      <c r="F1646" s="271" t="str">
        <f>IF(OR(D1646="",E1646=""),"",ROUND(D1646/LOOKUP(E1646,SMMLV!$A$2:$A$36,SMMLV!$D$2:$D$103),3))</f>
        <v/>
      </c>
    </row>
    <row r="1647" spans="5:6">
      <c r="E1647" s="226"/>
      <c r="F1647" s="271" t="str">
        <f>IF(OR(D1647="",E1647=""),"",ROUND(D1647/LOOKUP(E1647,SMMLV!$A$2:$A$36,SMMLV!$D$2:$D$103),3))</f>
        <v/>
      </c>
    </row>
    <row r="1648" spans="5:6">
      <c r="E1648" s="226"/>
      <c r="F1648" s="271" t="str">
        <f>IF(OR(D1648="",E1648=""),"",ROUND(D1648/LOOKUP(E1648,SMMLV!$A$2:$A$36,SMMLV!$D$2:$D$103),3))</f>
        <v/>
      </c>
    </row>
    <row r="1649" spans="5:6">
      <c r="E1649" s="226"/>
      <c r="F1649" s="271" t="str">
        <f>IF(OR(D1649="",E1649=""),"",ROUND(D1649/LOOKUP(E1649,SMMLV!$A$2:$A$36,SMMLV!$D$2:$D$103),3))</f>
        <v/>
      </c>
    </row>
    <row r="1650" spans="5:6">
      <c r="E1650" s="226"/>
      <c r="F1650" s="271" t="str">
        <f>IF(OR(D1650="",E1650=""),"",ROUND(D1650/LOOKUP(E1650,SMMLV!$A$2:$A$36,SMMLV!$D$2:$D$103),3))</f>
        <v/>
      </c>
    </row>
    <row r="1651" spans="5:6">
      <c r="E1651" s="226"/>
      <c r="F1651" s="271" t="str">
        <f>IF(OR(D1651="",E1651=""),"",ROUND(D1651/LOOKUP(E1651,SMMLV!$A$2:$A$36,SMMLV!$D$2:$D$103),3))</f>
        <v/>
      </c>
    </row>
    <row r="1652" spans="5:6">
      <c r="E1652" s="226"/>
      <c r="F1652" s="271" t="str">
        <f>IF(OR(D1652="",E1652=""),"",ROUND(D1652/LOOKUP(E1652,SMMLV!$A$2:$A$36,SMMLV!$D$2:$D$103),3))</f>
        <v/>
      </c>
    </row>
    <row r="1653" spans="5:6">
      <c r="E1653" s="226"/>
      <c r="F1653" s="271" t="str">
        <f>IF(OR(D1653="",E1653=""),"",ROUND(D1653/LOOKUP(E1653,SMMLV!$A$2:$A$36,SMMLV!$D$2:$D$103),3))</f>
        <v/>
      </c>
    </row>
    <row r="1654" spans="5:6">
      <c r="E1654" s="226"/>
      <c r="F1654" s="271" t="str">
        <f>IF(OR(D1654="",E1654=""),"",ROUND(D1654/LOOKUP(E1654,SMMLV!$A$2:$A$36,SMMLV!$D$2:$D$103),3))</f>
        <v/>
      </c>
    </row>
    <row r="1655" spans="5:6">
      <c r="E1655" s="226"/>
      <c r="F1655" s="271" t="str">
        <f>IF(OR(D1655="",E1655=""),"",ROUND(D1655/LOOKUP(E1655,SMMLV!$A$2:$A$36,SMMLV!$D$2:$D$103),3))</f>
        <v/>
      </c>
    </row>
    <row r="1656" spans="5:6">
      <c r="E1656" s="226"/>
      <c r="F1656" s="271" t="str">
        <f>IF(OR(D1656="",E1656=""),"",ROUND(D1656/LOOKUP(E1656,SMMLV!$A$2:$A$36,SMMLV!$D$2:$D$103),3))</f>
        <v/>
      </c>
    </row>
    <row r="1657" spans="5:6">
      <c r="E1657" s="226"/>
      <c r="F1657" s="271" t="str">
        <f>IF(OR(D1657="",E1657=""),"",ROUND(D1657/LOOKUP(E1657,SMMLV!$A$2:$A$36,SMMLV!$D$2:$D$103),3))</f>
        <v/>
      </c>
    </row>
    <row r="1658" spans="5:6">
      <c r="E1658" s="226"/>
      <c r="F1658" s="271" t="str">
        <f>IF(OR(D1658="",E1658=""),"",ROUND(D1658/LOOKUP(E1658,SMMLV!$A$2:$A$36,SMMLV!$D$2:$D$103),3))</f>
        <v/>
      </c>
    </row>
    <row r="1659" spans="5:6">
      <c r="E1659" s="226"/>
      <c r="F1659" s="271" t="str">
        <f>IF(OR(D1659="",E1659=""),"",ROUND(D1659/LOOKUP(E1659,SMMLV!$A$2:$A$36,SMMLV!$D$2:$D$103),3))</f>
        <v/>
      </c>
    </row>
    <row r="1660" spans="5:6">
      <c r="E1660" s="226"/>
      <c r="F1660" s="271" t="str">
        <f>IF(OR(D1660="",E1660=""),"",ROUND(D1660/LOOKUP(E1660,SMMLV!$A$2:$A$36,SMMLV!$D$2:$D$103),3))</f>
        <v/>
      </c>
    </row>
    <row r="1661" spans="5:6">
      <c r="E1661" s="226"/>
      <c r="F1661" s="271" t="str">
        <f>IF(OR(D1661="",E1661=""),"",ROUND(D1661/LOOKUP(E1661,SMMLV!$A$2:$A$36,SMMLV!$D$2:$D$103),3))</f>
        <v/>
      </c>
    </row>
    <row r="1662" spans="5:6">
      <c r="E1662" s="226"/>
      <c r="F1662" s="271" t="str">
        <f>IF(OR(D1662="",E1662=""),"",ROUND(D1662/LOOKUP(E1662,SMMLV!$A$2:$A$36,SMMLV!$D$2:$D$103),3))</f>
        <v/>
      </c>
    </row>
    <row r="1663" spans="5:6">
      <c r="E1663" s="226"/>
      <c r="F1663" s="271" t="str">
        <f>IF(OR(D1663="",E1663=""),"",ROUND(D1663/LOOKUP(E1663,SMMLV!$A$2:$A$36,SMMLV!$D$2:$D$103),3))</f>
        <v/>
      </c>
    </row>
    <row r="1664" spans="5:6">
      <c r="E1664" s="226"/>
      <c r="F1664" s="271" t="str">
        <f>IF(OR(D1664="",E1664=""),"",ROUND(D1664/LOOKUP(E1664,SMMLV!$A$2:$A$36,SMMLV!$D$2:$D$103),3))</f>
        <v/>
      </c>
    </row>
    <row r="1665" spans="5:6">
      <c r="E1665" s="226"/>
      <c r="F1665" s="271" t="str">
        <f>IF(OR(D1665="",E1665=""),"",ROUND(D1665/LOOKUP(E1665,SMMLV!$A$2:$A$36,SMMLV!$D$2:$D$103),3))</f>
        <v/>
      </c>
    </row>
    <row r="1666" spans="5:6">
      <c r="E1666" s="226"/>
      <c r="F1666" s="271" t="str">
        <f>IF(OR(D1666="",E1666=""),"",ROUND(D1666/LOOKUP(E1666,SMMLV!$A$2:$A$36,SMMLV!$D$2:$D$103),3))</f>
        <v/>
      </c>
    </row>
    <row r="1667" spans="5:6">
      <c r="E1667" s="226"/>
      <c r="F1667" s="271" t="str">
        <f>IF(OR(D1667="",E1667=""),"",ROUND(D1667/LOOKUP(E1667,SMMLV!$A$2:$A$36,SMMLV!$D$2:$D$103),3))</f>
        <v/>
      </c>
    </row>
    <row r="1668" spans="5:6">
      <c r="E1668" s="226"/>
      <c r="F1668" s="271" t="str">
        <f>IF(OR(D1668="",E1668=""),"",ROUND(D1668/LOOKUP(E1668,SMMLV!$A$2:$A$36,SMMLV!$D$2:$D$103),3))</f>
        <v/>
      </c>
    </row>
    <row r="1669" spans="5:6">
      <c r="E1669" s="226"/>
      <c r="F1669" s="271" t="str">
        <f>IF(OR(D1669="",E1669=""),"",ROUND(D1669/LOOKUP(E1669,SMMLV!$A$2:$A$36,SMMLV!$D$2:$D$103),3))</f>
        <v/>
      </c>
    </row>
    <row r="1670" spans="5:6">
      <c r="E1670" s="226"/>
      <c r="F1670" s="271" t="str">
        <f>IF(OR(D1670="",E1670=""),"",ROUND(D1670/LOOKUP(E1670,SMMLV!$A$2:$A$36,SMMLV!$D$2:$D$103),3))</f>
        <v/>
      </c>
    </row>
    <row r="1671" spans="5:6">
      <c r="E1671" s="226"/>
      <c r="F1671" s="271" t="str">
        <f>IF(OR(D1671="",E1671=""),"",ROUND(D1671/LOOKUP(E1671,SMMLV!$A$2:$A$36,SMMLV!$D$2:$D$103),3))</f>
        <v/>
      </c>
    </row>
    <row r="1672" spans="5:6">
      <c r="E1672" s="226"/>
      <c r="F1672" s="271" t="str">
        <f>IF(OR(D1672="",E1672=""),"",ROUND(D1672/LOOKUP(E1672,SMMLV!$A$2:$A$36,SMMLV!$D$2:$D$103),3))</f>
        <v/>
      </c>
    </row>
    <row r="1673" spans="5:6">
      <c r="E1673" s="226"/>
      <c r="F1673" s="271" t="str">
        <f>IF(OR(D1673="",E1673=""),"",ROUND(D1673/LOOKUP(E1673,SMMLV!$A$2:$A$36,SMMLV!$D$2:$D$103),3))</f>
        <v/>
      </c>
    </row>
    <row r="1674" spans="5:6">
      <c r="E1674" s="226"/>
      <c r="F1674" s="271" t="str">
        <f>IF(OR(D1674="",E1674=""),"",ROUND(D1674/LOOKUP(E1674,SMMLV!$A$2:$A$36,SMMLV!$D$2:$D$103),3))</f>
        <v/>
      </c>
    </row>
    <row r="1675" spans="5:6">
      <c r="E1675" s="226"/>
      <c r="F1675" s="271" t="str">
        <f>IF(OR(D1675="",E1675=""),"",ROUND(D1675/LOOKUP(E1675,SMMLV!$A$2:$A$36,SMMLV!$D$2:$D$103),3))</f>
        <v/>
      </c>
    </row>
    <row r="1676" spans="5:6">
      <c r="E1676" s="226"/>
      <c r="F1676" s="271" t="str">
        <f>IF(OR(D1676="",E1676=""),"",ROUND(D1676/LOOKUP(E1676,SMMLV!$A$2:$A$36,SMMLV!$D$2:$D$103),3))</f>
        <v/>
      </c>
    </row>
    <row r="1677" spans="5:6">
      <c r="E1677" s="226"/>
      <c r="F1677" s="271" t="str">
        <f>IF(OR(D1677="",E1677=""),"",ROUND(D1677/LOOKUP(E1677,SMMLV!$A$2:$A$36,SMMLV!$D$2:$D$103),3))</f>
        <v/>
      </c>
    </row>
    <row r="1678" spans="5:6">
      <c r="E1678" s="226"/>
      <c r="F1678" s="271" t="str">
        <f>IF(OR(D1678="",E1678=""),"",ROUND(D1678/LOOKUP(E1678,SMMLV!$A$2:$A$36,SMMLV!$D$2:$D$103),3))</f>
        <v/>
      </c>
    </row>
    <row r="1679" spans="5:6">
      <c r="E1679" s="226"/>
      <c r="F1679" s="271" t="str">
        <f>IF(OR(D1679="",E1679=""),"",ROUND(D1679/LOOKUP(E1679,SMMLV!$A$2:$A$36,SMMLV!$D$2:$D$103),3))</f>
        <v/>
      </c>
    </row>
    <row r="1680" spans="5:6">
      <c r="E1680" s="226"/>
      <c r="F1680" s="271" t="str">
        <f>IF(OR(D1680="",E1680=""),"",ROUND(D1680/LOOKUP(E1680,SMMLV!$A$2:$A$36,SMMLV!$D$2:$D$103),3))</f>
        <v/>
      </c>
    </row>
    <row r="1681" spans="5:6">
      <c r="E1681" s="226"/>
      <c r="F1681" s="271" t="str">
        <f>IF(OR(D1681="",E1681=""),"",ROUND(D1681/LOOKUP(E1681,SMMLV!$A$2:$A$36,SMMLV!$D$2:$D$103),3))</f>
        <v/>
      </c>
    </row>
    <row r="1682" spans="5:6">
      <c r="E1682" s="226"/>
      <c r="F1682" s="271" t="str">
        <f>IF(OR(D1682="",E1682=""),"",ROUND(D1682/LOOKUP(E1682,SMMLV!$A$2:$A$36,SMMLV!$D$2:$D$103),3))</f>
        <v/>
      </c>
    </row>
    <row r="1683" spans="5:6">
      <c r="E1683" s="226"/>
      <c r="F1683" s="271" t="str">
        <f>IF(OR(D1683="",E1683=""),"",ROUND(D1683/LOOKUP(E1683,SMMLV!$A$2:$A$36,SMMLV!$D$2:$D$103),3))</f>
        <v/>
      </c>
    </row>
    <row r="1684" spans="5:6">
      <c r="E1684" s="226"/>
      <c r="F1684" s="271" t="str">
        <f>IF(OR(D1684="",E1684=""),"",ROUND(D1684/LOOKUP(E1684,SMMLV!$A$2:$A$36,SMMLV!$D$2:$D$103),3))</f>
        <v/>
      </c>
    </row>
    <row r="1685" spans="5:6">
      <c r="E1685" s="226"/>
      <c r="F1685" s="271" t="str">
        <f>IF(OR(D1685="",E1685=""),"",ROUND(D1685/LOOKUP(E1685,SMMLV!$A$2:$A$36,SMMLV!$D$2:$D$103),3))</f>
        <v/>
      </c>
    </row>
    <row r="1686" spans="5:6">
      <c r="E1686" s="226"/>
      <c r="F1686" s="271" t="str">
        <f>IF(OR(D1686="",E1686=""),"",ROUND(D1686/LOOKUP(E1686,SMMLV!$A$2:$A$36,SMMLV!$D$2:$D$103),3))</f>
        <v/>
      </c>
    </row>
    <row r="1687" spans="5:6">
      <c r="E1687" s="226"/>
      <c r="F1687" s="271" t="str">
        <f>IF(OR(D1687="",E1687=""),"",ROUND(D1687/LOOKUP(E1687,SMMLV!$A$2:$A$36,SMMLV!$D$2:$D$103),3))</f>
        <v/>
      </c>
    </row>
    <row r="1688" spans="5:6">
      <c r="E1688" s="226"/>
      <c r="F1688" s="271" t="str">
        <f>IF(OR(D1688="",E1688=""),"",ROUND(D1688/LOOKUP(E1688,SMMLV!$A$2:$A$36,SMMLV!$D$2:$D$103),3))</f>
        <v/>
      </c>
    </row>
    <row r="1689" spans="5:6">
      <c r="E1689" s="226"/>
      <c r="F1689" s="271" t="str">
        <f>IF(OR(D1689="",E1689=""),"",ROUND(D1689/LOOKUP(E1689,SMMLV!$A$2:$A$36,SMMLV!$D$2:$D$103),3))</f>
        <v/>
      </c>
    </row>
    <row r="1690" spans="5:6">
      <c r="E1690" s="226"/>
      <c r="F1690" s="271" t="str">
        <f>IF(OR(D1690="",E1690=""),"",ROUND(D1690/LOOKUP(E1690,SMMLV!$A$2:$A$36,SMMLV!$D$2:$D$103),3))</f>
        <v/>
      </c>
    </row>
    <row r="1691" spans="5:6">
      <c r="E1691" s="226"/>
      <c r="F1691" s="271" t="str">
        <f>IF(OR(D1691="",E1691=""),"",ROUND(D1691/LOOKUP(E1691,SMMLV!$A$2:$A$36,SMMLV!$D$2:$D$103),3))</f>
        <v/>
      </c>
    </row>
    <row r="1692" spans="5:6">
      <c r="E1692" s="226"/>
      <c r="F1692" s="271" t="str">
        <f>IF(OR(D1692="",E1692=""),"",ROUND(D1692/LOOKUP(E1692,SMMLV!$A$2:$A$36,SMMLV!$D$2:$D$103),3))</f>
        <v/>
      </c>
    </row>
    <row r="1693" spans="5:6">
      <c r="E1693" s="226"/>
      <c r="F1693" s="271" t="str">
        <f>IF(OR(D1693="",E1693=""),"",ROUND(D1693/LOOKUP(E1693,SMMLV!$A$2:$A$36,SMMLV!$D$2:$D$103),3))</f>
        <v/>
      </c>
    </row>
    <row r="1694" spans="5:6">
      <c r="E1694" s="226"/>
      <c r="F1694" s="271" t="str">
        <f>IF(OR(D1694="",E1694=""),"",ROUND(D1694/LOOKUP(E1694,SMMLV!$A$2:$A$36,SMMLV!$D$2:$D$103),3))</f>
        <v/>
      </c>
    </row>
    <row r="1695" spans="5:6">
      <c r="E1695" s="226"/>
      <c r="F1695" s="271" t="str">
        <f>IF(OR(D1695="",E1695=""),"",ROUND(D1695/LOOKUP(E1695,SMMLV!$A$2:$A$36,SMMLV!$D$2:$D$103),3))</f>
        <v/>
      </c>
    </row>
    <row r="1696" spans="5:6">
      <c r="E1696" s="226"/>
      <c r="F1696" s="271" t="str">
        <f>IF(OR(D1696="",E1696=""),"",ROUND(D1696/LOOKUP(E1696,SMMLV!$A$2:$A$36,SMMLV!$D$2:$D$103),3))</f>
        <v/>
      </c>
    </row>
    <row r="1697" spans="5:6">
      <c r="E1697" s="226"/>
      <c r="F1697" s="271" t="str">
        <f>IF(OR(D1697="",E1697=""),"",ROUND(D1697/LOOKUP(E1697,SMMLV!$A$2:$A$36,SMMLV!$D$2:$D$103),3))</f>
        <v/>
      </c>
    </row>
    <row r="1698" spans="5:6">
      <c r="E1698" s="226"/>
      <c r="F1698" s="271" t="str">
        <f>IF(OR(D1698="",E1698=""),"",ROUND(D1698/LOOKUP(E1698,SMMLV!$A$2:$A$36,SMMLV!$D$2:$D$103),3))</f>
        <v/>
      </c>
    </row>
    <row r="1699" spans="5:6">
      <c r="E1699" s="226"/>
      <c r="F1699" s="271" t="str">
        <f>IF(OR(D1699="",E1699=""),"",ROUND(D1699/LOOKUP(E1699,SMMLV!$A$2:$A$36,SMMLV!$D$2:$D$103),3))</f>
        <v/>
      </c>
    </row>
    <row r="1700" spans="5:6">
      <c r="E1700" s="226"/>
      <c r="F1700" s="271" t="str">
        <f>IF(OR(D1700="",E1700=""),"",ROUND(D1700/LOOKUP(E1700,SMMLV!$A$2:$A$36,SMMLV!$D$2:$D$103),3))</f>
        <v/>
      </c>
    </row>
    <row r="1701" spans="5:6">
      <c r="E1701" s="226"/>
      <c r="F1701" s="271" t="str">
        <f>IF(OR(D1701="",E1701=""),"",ROUND(D1701/LOOKUP(E1701,SMMLV!$A$2:$A$36,SMMLV!$D$2:$D$103),3))</f>
        <v/>
      </c>
    </row>
    <row r="1702" spans="5:6">
      <c r="E1702" s="226"/>
      <c r="F1702" s="271" t="str">
        <f>IF(OR(D1702="",E1702=""),"",ROUND(D1702/LOOKUP(E1702,SMMLV!$A$2:$A$36,SMMLV!$D$2:$D$103),3))</f>
        <v/>
      </c>
    </row>
    <row r="1703" spans="5:6">
      <c r="E1703" s="226"/>
      <c r="F1703" s="271" t="str">
        <f>IF(OR(D1703="",E1703=""),"",ROUND(D1703/LOOKUP(E1703,SMMLV!$A$2:$A$36,SMMLV!$D$2:$D$103),3))</f>
        <v/>
      </c>
    </row>
    <row r="1704" spans="5:6">
      <c r="E1704" s="226"/>
      <c r="F1704" s="271" t="str">
        <f>IF(OR(D1704="",E1704=""),"",ROUND(D1704/LOOKUP(E1704,SMMLV!$A$2:$A$36,SMMLV!$D$2:$D$103),3))</f>
        <v/>
      </c>
    </row>
    <row r="1705" spans="5:6">
      <c r="E1705" s="226"/>
      <c r="F1705" s="271" t="str">
        <f>IF(OR(D1705="",E1705=""),"",ROUND(D1705/LOOKUP(E1705,SMMLV!$A$2:$A$36,SMMLV!$D$2:$D$103),3))</f>
        <v/>
      </c>
    </row>
    <row r="1706" spans="5:6">
      <c r="E1706" s="226"/>
      <c r="F1706" s="271" t="str">
        <f>IF(OR(D1706="",E1706=""),"",ROUND(D1706/LOOKUP(E1706,SMMLV!$A$2:$A$36,SMMLV!$D$2:$D$103),3))</f>
        <v/>
      </c>
    </row>
    <row r="1707" spans="5:6">
      <c r="E1707" s="226"/>
      <c r="F1707" s="271" t="str">
        <f>IF(OR(D1707="",E1707=""),"",ROUND(D1707/LOOKUP(E1707,SMMLV!$A$2:$A$36,SMMLV!$D$2:$D$103),3))</f>
        <v/>
      </c>
    </row>
    <row r="1708" spans="5:6">
      <c r="E1708" s="226"/>
      <c r="F1708" s="271" t="str">
        <f>IF(OR(D1708="",E1708=""),"",ROUND(D1708/LOOKUP(E1708,SMMLV!$A$2:$A$36,SMMLV!$D$2:$D$103),3))</f>
        <v/>
      </c>
    </row>
    <row r="1709" spans="5:6">
      <c r="E1709" s="226"/>
      <c r="F1709" s="271" t="str">
        <f>IF(OR(D1709="",E1709=""),"",ROUND(D1709/LOOKUP(E1709,SMMLV!$A$2:$A$36,SMMLV!$D$2:$D$103),3))</f>
        <v/>
      </c>
    </row>
    <row r="1710" spans="5:6">
      <c r="E1710" s="226"/>
      <c r="F1710" s="271" t="str">
        <f>IF(OR(D1710="",E1710=""),"",ROUND(D1710/LOOKUP(E1710,SMMLV!$A$2:$A$36,SMMLV!$D$2:$D$103),3))</f>
        <v/>
      </c>
    </row>
    <row r="1711" spans="5:6">
      <c r="E1711" s="226"/>
      <c r="F1711" s="271" t="str">
        <f>IF(OR(D1711="",E1711=""),"",ROUND(D1711/LOOKUP(E1711,SMMLV!$A$2:$A$36,SMMLV!$D$2:$D$103),3))</f>
        <v/>
      </c>
    </row>
    <row r="1712" spans="5:6">
      <c r="E1712" s="226"/>
      <c r="F1712" s="271" t="str">
        <f>IF(OR(D1712="",E1712=""),"",ROUND(D1712/LOOKUP(E1712,SMMLV!$A$2:$A$36,SMMLV!$D$2:$D$103),3))</f>
        <v/>
      </c>
    </row>
    <row r="1713" spans="5:6">
      <c r="E1713" s="226"/>
      <c r="F1713" s="271" t="str">
        <f>IF(OR(D1713="",E1713=""),"",ROUND(D1713/LOOKUP(E1713,SMMLV!$A$2:$A$36,SMMLV!$D$2:$D$103),3))</f>
        <v/>
      </c>
    </row>
    <row r="1714" spans="5:6">
      <c r="E1714" s="226"/>
      <c r="F1714" s="271" t="str">
        <f>IF(OR(D1714="",E1714=""),"",ROUND(D1714/LOOKUP(E1714,SMMLV!$A$2:$A$36,SMMLV!$D$2:$D$103),3))</f>
        <v/>
      </c>
    </row>
    <row r="1715" spans="5:6">
      <c r="E1715" s="226"/>
      <c r="F1715" s="271" t="str">
        <f>IF(OR(D1715="",E1715=""),"",ROUND(D1715/LOOKUP(E1715,SMMLV!$A$2:$A$36,SMMLV!$D$2:$D$103),3))</f>
        <v/>
      </c>
    </row>
    <row r="1716" spans="5:6">
      <c r="E1716" s="226"/>
      <c r="F1716" s="271" t="str">
        <f>IF(OR(D1716="",E1716=""),"",ROUND(D1716/LOOKUP(E1716,SMMLV!$A$2:$A$36,SMMLV!$D$2:$D$103),3))</f>
        <v/>
      </c>
    </row>
    <row r="1717" spans="5:6">
      <c r="E1717" s="226"/>
      <c r="F1717" s="271" t="str">
        <f>IF(OR(D1717="",E1717=""),"",ROUND(D1717/LOOKUP(E1717,SMMLV!$A$2:$A$36,SMMLV!$D$2:$D$103),3))</f>
        <v/>
      </c>
    </row>
    <row r="1718" spans="5:6">
      <c r="E1718" s="226"/>
      <c r="F1718" s="271" t="str">
        <f>IF(OR(D1718="",E1718=""),"",ROUND(D1718/LOOKUP(E1718,SMMLV!$A$2:$A$36,SMMLV!$D$2:$D$103),3))</f>
        <v/>
      </c>
    </row>
    <row r="1719" spans="5:6">
      <c r="E1719" s="226"/>
      <c r="F1719" s="271" t="str">
        <f>IF(OR(D1719="",E1719=""),"",ROUND(D1719/LOOKUP(E1719,SMMLV!$A$2:$A$36,SMMLV!$D$2:$D$103),3))</f>
        <v/>
      </c>
    </row>
    <row r="1720" spans="5:6">
      <c r="E1720" s="226"/>
      <c r="F1720" s="271" t="str">
        <f>IF(OR(D1720="",E1720=""),"",ROUND(D1720/LOOKUP(E1720,SMMLV!$A$2:$A$36,SMMLV!$D$2:$D$103),3))</f>
        <v/>
      </c>
    </row>
    <row r="1721" spans="5:6">
      <c r="E1721" s="226"/>
      <c r="F1721" s="271" t="str">
        <f>IF(OR(D1721="",E1721=""),"",ROUND(D1721/LOOKUP(E1721,SMMLV!$A$2:$A$36,SMMLV!$D$2:$D$103),3))</f>
        <v/>
      </c>
    </row>
    <row r="1722" spans="5:6">
      <c r="E1722" s="226"/>
      <c r="F1722" s="271" t="str">
        <f>IF(OR(D1722="",E1722=""),"",ROUND(D1722/LOOKUP(E1722,SMMLV!$A$2:$A$36,SMMLV!$D$2:$D$103),3))</f>
        <v/>
      </c>
    </row>
    <row r="1723" spans="5:6">
      <c r="E1723" s="226"/>
      <c r="F1723" s="271" t="str">
        <f>IF(OR(D1723="",E1723=""),"",ROUND(D1723/LOOKUP(E1723,SMMLV!$A$2:$A$36,SMMLV!$D$2:$D$103),3))</f>
        <v/>
      </c>
    </row>
    <row r="1724" spans="5:6">
      <c r="E1724" s="226"/>
      <c r="F1724" s="271" t="str">
        <f>IF(OR(D1724="",E1724=""),"",ROUND(D1724/LOOKUP(E1724,SMMLV!$A$2:$A$36,SMMLV!$D$2:$D$103),3))</f>
        <v/>
      </c>
    </row>
    <row r="1725" spans="5:6">
      <c r="E1725" s="226"/>
      <c r="F1725" s="271" t="str">
        <f>IF(OR(D1725="",E1725=""),"",ROUND(D1725/LOOKUP(E1725,SMMLV!$A$2:$A$36,SMMLV!$D$2:$D$103),3))</f>
        <v/>
      </c>
    </row>
    <row r="1726" spans="5:6">
      <c r="E1726" s="226"/>
      <c r="F1726" s="271" t="str">
        <f>IF(OR(D1726="",E1726=""),"",ROUND(D1726/LOOKUP(E1726,SMMLV!$A$2:$A$36,SMMLV!$D$2:$D$103),3))</f>
        <v/>
      </c>
    </row>
    <row r="1727" spans="5:6">
      <c r="E1727" s="226"/>
      <c r="F1727" s="271" t="str">
        <f>IF(OR(D1727="",E1727=""),"",ROUND(D1727/LOOKUP(E1727,SMMLV!$A$2:$A$36,SMMLV!$D$2:$D$103),3))</f>
        <v/>
      </c>
    </row>
    <row r="1728" spans="5:6">
      <c r="E1728" s="226"/>
      <c r="F1728" s="271" t="str">
        <f>IF(OR(D1728="",E1728=""),"",ROUND(D1728/LOOKUP(E1728,SMMLV!$A$2:$A$36,SMMLV!$D$2:$D$103),3))</f>
        <v/>
      </c>
    </row>
    <row r="1729" spans="5:6">
      <c r="E1729" s="226"/>
      <c r="F1729" s="271" t="str">
        <f>IF(OR(D1729="",E1729=""),"",ROUND(D1729/LOOKUP(E1729,SMMLV!$A$2:$A$36,SMMLV!$D$2:$D$103),3))</f>
        <v/>
      </c>
    </row>
    <row r="1730" spans="5:6">
      <c r="E1730" s="226"/>
      <c r="F1730" s="271" t="str">
        <f>IF(OR(D1730="",E1730=""),"",ROUND(D1730/LOOKUP(E1730,SMMLV!$A$2:$A$36,SMMLV!$D$2:$D$103),3))</f>
        <v/>
      </c>
    </row>
    <row r="1731" spans="5:6">
      <c r="E1731" s="226"/>
      <c r="F1731" s="271" t="str">
        <f>IF(OR(D1731="",E1731=""),"",ROUND(D1731/LOOKUP(E1731,SMMLV!$A$2:$A$36,SMMLV!$D$2:$D$103),3))</f>
        <v/>
      </c>
    </row>
    <row r="1732" spans="5:6">
      <c r="E1732" s="226"/>
      <c r="F1732" s="271" t="str">
        <f>IF(OR(D1732="",E1732=""),"",ROUND(D1732/LOOKUP(E1732,SMMLV!$A$2:$A$36,SMMLV!$D$2:$D$103),3))</f>
        <v/>
      </c>
    </row>
    <row r="1733" spans="5:6">
      <c r="E1733" s="226"/>
      <c r="F1733" s="271" t="str">
        <f>IF(OR(D1733="",E1733=""),"",ROUND(D1733/LOOKUP(E1733,SMMLV!$A$2:$A$36,SMMLV!$D$2:$D$103),3))</f>
        <v/>
      </c>
    </row>
    <row r="1734" spans="5:6">
      <c r="E1734" s="226"/>
      <c r="F1734" s="271" t="str">
        <f>IF(OR(D1734="",E1734=""),"",ROUND(D1734/LOOKUP(E1734,SMMLV!$A$2:$A$36,SMMLV!$D$2:$D$103),3))</f>
        <v/>
      </c>
    </row>
    <row r="1735" spans="5:6">
      <c r="E1735" s="226"/>
      <c r="F1735" s="271" t="str">
        <f>IF(OR(D1735="",E1735=""),"",ROUND(D1735/LOOKUP(E1735,SMMLV!$A$2:$A$36,SMMLV!$D$2:$D$103),3))</f>
        <v/>
      </c>
    </row>
    <row r="1736" spans="5:6">
      <c r="E1736" s="226"/>
      <c r="F1736" s="271" t="str">
        <f>IF(OR(D1736="",E1736=""),"",ROUND(D1736/LOOKUP(E1736,SMMLV!$A$2:$A$36,SMMLV!$D$2:$D$103),3))</f>
        <v/>
      </c>
    </row>
    <row r="1737" spans="5:6">
      <c r="E1737" s="226"/>
      <c r="F1737" s="271" t="str">
        <f>IF(OR(D1737="",E1737=""),"",ROUND(D1737/LOOKUP(E1737,SMMLV!$A$2:$A$36,SMMLV!$D$2:$D$103),3))</f>
        <v/>
      </c>
    </row>
    <row r="1738" spans="5:6">
      <c r="E1738" s="226"/>
      <c r="F1738" s="271" t="str">
        <f>IF(OR(D1738="",E1738=""),"",ROUND(D1738/LOOKUP(E1738,SMMLV!$A$2:$A$36,SMMLV!$D$2:$D$103),3))</f>
        <v/>
      </c>
    </row>
    <row r="1739" spans="5:6">
      <c r="E1739" s="226"/>
      <c r="F1739" s="271" t="str">
        <f>IF(OR(D1739="",E1739=""),"",ROUND(D1739/LOOKUP(E1739,SMMLV!$A$2:$A$36,SMMLV!$D$2:$D$103),3))</f>
        <v/>
      </c>
    </row>
    <row r="1740" spans="5:6">
      <c r="E1740" s="226"/>
      <c r="F1740" s="271" t="str">
        <f>IF(OR(D1740="",E1740=""),"",ROUND(D1740/LOOKUP(E1740,SMMLV!$A$2:$A$36,SMMLV!$D$2:$D$103),3))</f>
        <v/>
      </c>
    </row>
    <row r="1741" spans="5:6">
      <c r="E1741" s="226"/>
      <c r="F1741" s="271" t="str">
        <f>IF(OR(D1741="",E1741=""),"",ROUND(D1741/LOOKUP(E1741,SMMLV!$A$2:$A$36,SMMLV!$D$2:$D$103),3))</f>
        <v/>
      </c>
    </row>
    <row r="1742" spans="5:6">
      <c r="E1742" s="226"/>
      <c r="F1742" s="271" t="str">
        <f>IF(OR(D1742="",E1742=""),"",ROUND(D1742/LOOKUP(E1742,SMMLV!$A$2:$A$36,SMMLV!$D$2:$D$103),3))</f>
        <v/>
      </c>
    </row>
    <row r="1743" spans="5:6">
      <c r="E1743" s="226"/>
      <c r="F1743" s="271" t="str">
        <f>IF(OR(D1743="",E1743=""),"",ROUND(D1743/LOOKUP(E1743,SMMLV!$A$2:$A$36,SMMLV!$D$2:$D$103),3))</f>
        <v/>
      </c>
    </row>
    <row r="1744" spans="5:6">
      <c r="E1744" s="226"/>
      <c r="F1744" s="271" t="str">
        <f>IF(OR(D1744="",E1744=""),"",ROUND(D1744/LOOKUP(E1744,SMMLV!$A$2:$A$36,SMMLV!$D$2:$D$103),3))</f>
        <v/>
      </c>
    </row>
    <row r="1745" spans="5:6">
      <c r="E1745" s="226"/>
      <c r="F1745" s="271" t="str">
        <f>IF(OR(D1745="",E1745=""),"",ROUND(D1745/LOOKUP(E1745,SMMLV!$A$2:$A$36,SMMLV!$D$2:$D$103),3))</f>
        <v/>
      </c>
    </row>
    <row r="1746" spans="5:6">
      <c r="E1746" s="226"/>
      <c r="F1746" s="271" t="str">
        <f>IF(OR(D1746="",E1746=""),"",ROUND(D1746/LOOKUP(E1746,SMMLV!$A$2:$A$36,SMMLV!$D$2:$D$103),3))</f>
        <v/>
      </c>
    </row>
    <row r="1747" spans="5:6">
      <c r="E1747" s="226"/>
      <c r="F1747" s="271" t="str">
        <f>IF(OR(D1747="",E1747=""),"",ROUND(D1747/LOOKUP(E1747,SMMLV!$A$2:$A$36,SMMLV!$D$2:$D$103),3))</f>
        <v/>
      </c>
    </row>
    <row r="1748" spans="5:6">
      <c r="E1748" s="226"/>
      <c r="F1748" s="271" t="str">
        <f>IF(OR(D1748="",E1748=""),"",ROUND(D1748/LOOKUP(E1748,SMMLV!$A$2:$A$36,SMMLV!$D$2:$D$103),3))</f>
        <v/>
      </c>
    </row>
    <row r="1749" spans="5:6">
      <c r="E1749" s="226"/>
      <c r="F1749" s="271" t="str">
        <f>IF(OR(D1749="",E1749=""),"",ROUND(D1749/LOOKUP(E1749,SMMLV!$A$2:$A$36,SMMLV!$D$2:$D$103),3))</f>
        <v/>
      </c>
    </row>
    <row r="1750" spans="5:6">
      <c r="E1750" s="226"/>
      <c r="F1750" s="271" t="str">
        <f>IF(OR(D1750="",E1750=""),"",ROUND(D1750/LOOKUP(E1750,SMMLV!$A$2:$A$36,SMMLV!$D$2:$D$103),3))</f>
        <v/>
      </c>
    </row>
    <row r="1751" spans="5:6">
      <c r="E1751" s="226"/>
      <c r="F1751" s="271" t="str">
        <f>IF(OR(D1751="",E1751=""),"",ROUND(D1751/LOOKUP(E1751,SMMLV!$A$2:$A$36,SMMLV!$D$2:$D$103),3))</f>
        <v/>
      </c>
    </row>
    <row r="1752" spans="5:6">
      <c r="E1752" s="226"/>
      <c r="F1752" s="271" t="str">
        <f>IF(OR(D1752="",E1752=""),"",ROUND(D1752/LOOKUP(E1752,SMMLV!$A$2:$A$36,SMMLV!$D$2:$D$103),3))</f>
        <v/>
      </c>
    </row>
    <row r="1753" spans="5:6">
      <c r="E1753" s="226"/>
      <c r="F1753" s="271" t="str">
        <f>IF(OR(D1753="",E1753=""),"",ROUND(D1753/LOOKUP(E1753,SMMLV!$A$2:$A$36,SMMLV!$D$2:$D$103),3))</f>
        <v/>
      </c>
    </row>
    <row r="1754" spans="5:6">
      <c r="E1754" s="226"/>
      <c r="F1754" s="271" t="str">
        <f>IF(OR(D1754="",E1754=""),"",ROUND(D1754/LOOKUP(E1754,SMMLV!$A$2:$A$36,SMMLV!$D$2:$D$103),3))</f>
        <v/>
      </c>
    </row>
    <row r="1755" spans="5:6">
      <c r="E1755" s="226"/>
      <c r="F1755" s="271" t="str">
        <f>IF(OR(D1755="",E1755=""),"",ROUND(D1755/LOOKUP(E1755,SMMLV!$A$2:$A$36,SMMLV!$D$2:$D$103),3))</f>
        <v/>
      </c>
    </row>
    <row r="1756" spans="5:6">
      <c r="E1756" s="226"/>
      <c r="F1756" s="271" t="str">
        <f>IF(OR(D1756="",E1756=""),"",ROUND(D1756/LOOKUP(E1756,SMMLV!$A$2:$A$36,SMMLV!$D$2:$D$103),3))</f>
        <v/>
      </c>
    </row>
    <row r="1757" spans="5:6">
      <c r="E1757" s="226"/>
      <c r="F1757" s="271" t="str">
        <f>IF(OR(D1757="",E1757=""),"",ROUND(D1757/LOOKUP(E1757,SMMLV!$A$2:$A$36,SMMLV!$D$2:$D$103),3))</f>
        <v/>
      </c>
    </row>
    <row r="1758" spans="5:6">
      <c r="E1758" s="226"/>
      <c r="F1758" s="271" t="str">
        <f>IF(OR(D1758="",E1758=""),"",ROUND(D1758/LOOKUP(E1758,SMMLV!$A$2:$A$36,SMMLV!$D$2:$D$103),3))</f>
        <v/>
      </c>
    </row>
    <row r="1759" spans="5:6">
      <c r="E1759" s="226"/>
      <c r="F1759" s="271" t="str">
        <f>IF(OR(D1759="",E1759=""),"",ROUND(D1759/LOOKUP(E1759,SMMLV!$A$2:$A$36,SMMLV!$D$2:$D$103),3))</f>
        <v/>
      </c>
    </row>
    <row r="1760" spans="5:6">
      <c r="E1760" s="226"/>
      <c r="F1760" s="271" t="str">
        <f>IF(OR(D1760="",E1760=""),"",ROUND(D1760/LOOKUP(E1760,SMMLV!$A$2:$A$36,SMMLV!$D$2:$D$103),3))</f>
        <v/>
      </c>
    </row>
    <row r="1761" spans="5:6">
      <c r="E1761" s="226"/>
      <c r="F1761" s="271" t="str">
        <f>IF(OR(D1761="",E1761=""),"",ROUND(D1761/LOOKUP(E1761,SMMLV!$A$2:$A$36,SMMLV!$D$2:$D$103),3))</f>
        <v/>
      </c>
    </row>
    <row r="1762" spans="5:6">
      <c r="E1762" s="226"/>
      <c r="F1762" s="271" t="str">
        <f>IF(OR(D1762="",E1762=""),"",ROUND(D1762/LOOKUP(E1762,SMMLV!$A$2:$A$36,SMMLV!$D$2:$D$103),3))</f>
        <v/>
      </c>
    </row>
    <row r="1763" spans="5:6">
      <c r="E1763" s="226"/>
      <c r="F1763" s="271" t="str">
        <f>IF(OR(D1763="",E1763=""),"",ROUND(D1763/LOOKUP(E1763,SMMLV!$A$2:$A$36,SMMLV!$D$2:$D$103),3))</f>
        <v/>
      </c>
    </row>
    <row r="1764" spans="5:6">
      <c r="E1764" s="226"/>
      <c r="F1764" s="271" t="str">
        <f>IF(OR(D1764="",E1764=""),"",ROUND(D1764/LOOKUP(E1764,SMMLV!$A$2:$A$36,SMMLV!$D$2:$D$103),3))</f>
        <v/>
      </c>
    </row>
    <row r="1765" spans="5:6">
      <c r="E1765" s="226"/>
      <c r="F1765" s="271" t="str">
        <f>IF(OR(D1765="",E1765=""),"",ROUND(D1765/LOOKUP(E1765,SMMLV!$A$2:$A$36,SMMLV!$D$2:$D$103),3))</f>
        <v/>
      </c>
    </row>
    <row r="1766" spans="5:6">
      <c r="E1766" s="226"/>
      <c r="F1766" s="271" t="str">
        <f>IF(OR(D1766="",E1766=""),"",ROUND(D1766/LOOKUP(E1766,SMMLV!$A$2:$A$36,SMMLV!$D$2:$D$103),3))</f>
        <v/>
      </c>
    </row>
    <row r="1767" spans="5:6">
      <c r="E1767" s="226"/>
      <c r="F1767" s="271" t="str">
        <f>IF(OR(D1767="",E1767=""),"",ROUND(D1767/LOOKUP(E1767,SMMLV!$A$2:$A$36,SMMLV!$D$2:$D$103),3))</f>
        <v/>
      </c>
    </row>
    <row r="1768" spans="5:6">
      <c r="E1768" s="226"/>
      <c r="F1768" s="271" t="str">
        <f>IF(OR(D1768="",E1768=""),"",ROUND(D1768/LOOKUP(E1768,SMMLV!$A$2:$A$36,SMMLV!$D$2:$D$103),3))</f>
        <v/>
      </c>
    </row>
    <row r="1769" spans="5:6">
      <c r="E1769" s="226"/>
      <c r="F1769" s="271" t="str">
        <f>IF(OR(D1769="",E1769=""),"",ROUND(D1769/LOOKUP(E1769,SMMLV!$A$2:$A$36,SMMLV!$D$2:$D$103),3))</f>
        <v/>
      </c>
    </row>
    <row r="1770" spans="5:6">
      <c r="E1770" s="226"/>
      <c r="F1770" s="271" t="str">
        <f>IF(OR(D1770="",E1770=""),"",ROUND(D1770/LOOKUP(E1770,SMMLV!$A$2:$A$36,SMMLV!$D$2:$D$103),3))</f>
        <v/>
      </c>
    </row>
    <row r="1771" spans="5:6">
      <c r="E1771" s="226"/>
      <c r="F1771" s="271" t="str">
        <f>IF(OR(D1771="",E1771=""),"",ROUND(D1771/LOOKUP(E1771,SMMLV!$A$2:$A$36,SMMLV!$D$2:$D$103),3))</f>
        <v/>
      </c>
    </row>
    <row r="1772" spans="5:6">
      <c r="E1772" s="226"/>
      <c r="F1772" s="271" t="str">
        <f>IF(OR(D1772="",E1772=""),"",ROUND(D1772/LOOKUP(E1772,SMMLV!$A$2:$A$36,SMMLV!$D$2:$D$103),3))</f>
        <v/>
      </c>
    </row>
    <row r="1773" spans="5:6">
      <c r="E1773" s="226"/>
      <c r="F1773" s="271" t="str">
        <f>IF(OR(D1773="",E1773=""),"",ROUND(D1773/LOOKUP(E1773,SMMLV!$A$2:$A$36,SMMLV!$D$2:$D$103),3))</f>
        <v/>
      </c>
    </row>
    <row r="1774" spans="5:6">
      <c r="E1774" s="226"/>
      <c r="F1774" s="271" t="str">
        <f>IF(OR(D1774="",E1774=""),"",ROUND(D1774/LOOKUP(E1774,SMMLV!$A$2:$A$36,SMMLV!$D$2:$D$103),3))</f>
        <v/>
      </c>
    </row>
    <row r="1775" spans="5:6">
      <c r="E1775" s="226"/>
      <c r="F1775" s="271" t="str">
        <f>IF(OR(D1775="",E1775=""),"",ROUND(D1775/LOOKUP(E1775,SMMLV!$A$2:$A$36,SMMLV!$D$2:$D$103),3))</f>
        <v/>
      </c>
    </row>
    <row r="1776" spans="5:6">
      <c r="E1776" s="226"/>
      <c r="F1776" s="271" t="str">
        <f>IF(OR(D1776="",E1776=""),"",ROUND(D1776/LOOKUP(E1776,SMMLV!$A$2:$A$36,SMMLV!$D$2:$D$103),3))</f>
        <v/>
      </c>
    </row>
    <row r="1777" spans="5:6">
      <c r="E1777" s="226"/>
      <c r="F1777" s="271" t="str">
        <f>IF(OR(D1777="",E1777=""),"",ROUND(D1777/LOOKUP(E1777,SMMLV!$A$2:$A$36,SMMLV!$D$2:$D$103),3))</f>
        <v/>
      </c>
    </row>
    <row r="1778" spans="5:6">
      <c r="E1778" s="226"/>
      <c r="F1778" s="271" t="str">
        <f>IF(OR(D1778="",E1778=""),"",ROUND(D1778/LOOKUP(E1778,SMMLV!$A$2:$A$36,SMMLV!$D$2:$D$103),3))</f>
        <v/>
      </c>
    </row>
    <row r="1779" spans="5:6">
      <c r="E1779" s="226"/>
      <c r="F1779" s="271" t="str">
        <f>IF(OR(D1779="",E1779=""),"",ROUND(D1779/LOOKUP(E1779,SMMLV!$A$2:$A$36,SMMLV!$D$2:$D$103),3))</f>
        <v/>
      </c>
    </row>
    <row r="1780" spans="5:6">
      <c r="E1780" s="226"/>
      <c r="F1780" s="271" t="str">
        <f>IF(OR(D1780="",E1780=""),"",ROUND(D1780/LOOKUP(E1780,SMMLV!$A$2:$A$36,SMMLV!$D$2:$D$103),3))</f>
        <v/>
      </c>
    </row>
    <row r="1781" spans="5:6">
      <c r="E1781" s="226"/>
      <c r="F1781" s="271" t="str">
        <f>IF(OR(D1781="",E1781=""),"",ROUND(D1781/LOOKUP(E1781,SMMLV!$A$2:$A$36,SMMLV!$D$2:$D$103),3))</f>
        <v/>
      </c>
    </row>
    <row r="1782" spans="5:6">
      <c r="E1782" s="226"/>
      <c r="F1782" s="271" t="str">
        <f>IF(OR(D1782="",E1782=""),"",ROUND(D1782/LOOKUP(E1782,SMMLV!$A$2:$A$36,SMMLV!$D$2:$D$103),3))</f>
        <v/>
      </c>
    </row>
    <row r="1783" spans="5:6">
      <c r="E1783" s="226"/>
      <c r="F1783" s="271" t="str">
        <f>IF(OR(D1783="",E1783=""),"",ROUND(D1783/LOOKUP(E1783,SMMLV!$A$2:$A$36,SMMLV!$D$2:$D$103),3))</f>
        <v/>
      </c>
    </row>
    <row r="1784" spans="5:6">
      <c r="E1784" s="226"/>
      <c r="F1784" s="271" t="str">
        <f>IF(OR(D1784="",E1784=""),"",ROUND(D1784/LOOKUP(E1784,SMMLV!$A$2:$A$36,SMMLV!$D$2:$D$103),3))</f>
        <v/>
      </c>
    </row>
    <row r="1785" spans="5:6">
      <c r="E1785" s="226"/>
      <c r="F1785" s="271" t="str">
        <f>IF(OR(D1785="",E1785=""),"",ROUND(D1785/LOOKUP(E1785,SMMLV!$A$2:$A$36,SMMLV!$D$2:$D$103),3))</f>
        <v/>
      </c>
    </row>
    <row r="1786" spans="5:6">
      <c r="E1786" s="226"/>
      <c r="F1786" s="271" t="str">
        <f>IF(OR(D1786="",E1786=""),"",ROUND(D1786/LOOKUP(E1786,SMMLV!$A$2:$A$36,SMMLV!$D$2:$D$103),3))</f>
        <v/>
      </c>
    </row>
    <row r="1787" spans="5:6">
      <c r="E1787" s="226"/>
      <c r="F1787" s="271" t="str">
        <f>IF(OR(D1787="",E1787=""),"",ROUND(D1787/LOOKUP(E1787,SMMLV!$A$2:$A$36,SMMLV!$D$2:$D$103),3))</f>
        <v/>
      </c>
    </row>
    <row r="1788" spans="5:6">
      <c r="E1788" s="226"/>
      <c r="F1788" s="271" t="str">
        <f>IF(OR(D1788="",E1788=""),"",ROUND(D1788/LOOKUP(E1788,SMMLV!$A$2:$A$36,SMMLV!$D$2:$D$103),3))</f>
        <v/>
      </c>
    </row>
    <row r="1789" spans="5:6">
      <c r="E1789" s="226"/>
      <c r="F1789" s="271" t="str">
        <f>IF(OR(D1789="",E1789=""),"",ROUND(D1789/LOOKUP(E1789,SMMLV!$A$2:$A$36,SMMLV!$D$2:$D$103),3))</f>
        <v/>
      </c>
    </row>
    <row r="1790" spans="5:6">
      <c r="E1790" s="226"/>
      <c r="F1790" s="271" t="str">
        <f>IF(OR(D1790="",E1790=""),"",ROUND(D1790/LOOKUP(E1790,SMMLV!$A$2:$A$36,SMMLV!$D$2:$D$103),3))</f>
        <v/>
      </c>
    </row>
    <row r="1791" spans="5:6">
      <c r="E1791" s="226"/>
      <c r="F1791" s="271" t="str">
        <f>IF(OR(D1791="",E1791=""),"",ROUND(D1791/LOOKUP(E1791,SMMLV!$A$2:$A$36,SMMLV!$D$2:$D$103),3))</f>
        <v/>
      </c>
    </row>
    <row r="1792" spans="5:6">
      <c r="E1792" s="226"/>
      <c r="F1792" s="271" t="str">
        <f>IF(OR(D1792="",E1792=""),"",ROUND(D1792/LOOKUP(E1792,SMMLV!$A$2:$A$36,SMMLV!$D$2:$D$103),3))</f>
        <v/>
      </c>
    </row>
    <row r="1793" spans="5:6">
      <c r="E1793" s="226"/>
      <c r="F1793" s="271" t="str">
        <f>IF(OR(D1793="",E1793=""),"",ROUND(D1793/LOOKUP(E1793,SMMLV!$A$2:$A$36,SMMLV!$D$2:$D$103),3))</f>
        <v/>
      </c>
    </row>
    <row r="1794" spans="5:6">
      <c r="E1794" s="226"/>
      <c r="F1794" s="271" t="str">
        <f>IF(OR(D1794="",E1794=""),"",ROUND(D1794/LOOKUP(E1794,SMMLV!$A$2:$A$36,SMMLV!$D$2:$D$103),3))</f>
        <v/>
      </c>
    </row>
    <row r="1795" spans="5:6">
      <c r="E1795" s="226"/>
      <c r="F1795" s="271" t="str">
        <f>IF(OR(D1795="",E1795=""),"",ROUND(D1795/LOOKUP(E1795,SMMLV!$A$2:$A$36,SMMLV!$D$2:$D$103),3))</f>
        <v/>
      </c>
    </row>
    <row r="1796" spans="5:6">
      <c r="E1796" s="226"/>
      <c r="F1796" s="271" t="str">
        <f>IF(OR(D1796="",E1796=""),"",ROUND(D1796/LOOKUP(E1796,SMMLV!$A$2:$A$36,SMMLV!$D$2:$D$103),3))</f>
        <v/>
      </c>
    </row>
    <row r="1797" spans="5:6">
      <c r="E1797" s="226"/>
      <c r="F1797" s="271" t="str">
        <f>IF(OR(D1797="",E1797=""),"",ROUND(D1797/LOOKUP(E1797,SMMLV!$A$2:$A$36,SMMLV!$D$2:$D$103),3))</f>
        <v/>
      </c>
    </row>
    <row r="1798" spans="5:6">
      <c r="E1798" s="226"/>
      <c r="F1798" s="271" t="str">
        <f>IF(OR(D1798="",E1798=""),"",ROUND(D1798/LOOKUP(E1798,SMMLV!$A$2:$A$36,SMMLV!$D$2:$D$103),3))</f>
        <v/>
      </c>
    </row>
    <row r="1799" spans="5:6">
      <c r="E1799" s="226"/>
      <c r="F1799" s="271" t="str">
        <f>IF(OR(D1799="",E1799=""),"",ROUND(D1799/LOOKUP(E1799,SMMLV!$A$2:$A$36,SMMLV!$D$2:$D$103),3))</f>
        <v/>
      </c>
    </row>
    <row r="1800" spans="5:6">
      <c r="E1800" s="226"/>
      <c r="F1800" s="271" t="str">
        <f>IF(OR(D1800="",E1800=""),"",ROUND(D1800/LOOKUP(E1800,SMMLV!$A$2:$A$36,SMMLV!$D$2:$D$103),3))</f>
        <v/>
      </c>
    </row>
    <row r="1801" spans="5:6">
      <c r="E1801" s="226"/>
      <c r="F1801" s="271" t="str">
        <f>IF(OR(D1801="",E1801=""),"",ROUND(D1801/LOOKUP(E1801,SMMLV!$A$2:$A$36,SMMLV!$D$2:$D$103),3))</f>
        <v/>
      </c>
    </row>
    <row r="1802" spans="5:6">
      <c r="E1802" s="226"/>
      <c r="F1802" s="271" t="str">
        <f>IF(OR(D1802="",E1802=""),"",ROUND(D1802/LOOKUP(E1802,SMMLV!$A$2:$A$36,SMMLV!$D$2:$D$103),3))</f>
        <v/>
      </c>
    </row>
    <row r="1803" spans="5:6">
      <c r="E1803" s="226"/>
      <c r="F1803" s="271" t="str">
        <f>IF(OR(D1803="",E1803=""),"",ROUND(D1803/LOOKUP(E1803,SMMLV!$A$2:$A$36,SMMLV!$D$2:$D$103),3))</f>
        <v/>
      </c>
    </row>
    <row r="1804" spans="5:6">
      <c r="E1804" s="226"/>
      <c r="F1804" s="271" t="str">
        <f>IF(OR(D1804="",E1804=""),"",ROUND(D1804/LOOKUP(E1804,SMMLV!$A$2:$A$36,SMMLV!$D$2:$D$103),3))</f>
        <v/>
      </c>
    </row>
    <row r="1805" spans="5:6">
      <c r="E1805" s="226"/>
      <c r="F1805" s="271" t="str">
        <f>IF(OR(D1805="",E1805=""),"",ROUND(D1805/LOOKUP(E1805,SMMLV!$A$2:$A$36,SMMLV!$D$2:$D$103),3))</f>
        <v/>
      </c>
    </row>
    <row r="1806" spans="5:6">
      <c r="E1806" s="226"/>
      <c r="F1806" s="271" t="str">
        <f>IF(OR(D1806="",E1806=""),"",ROUND(D1806/LOOKUP(E1806,SMMLV!$A$2:$A$36,SMMLV!$D$2:$D$103),3))</f>
        <v/>
      </c>
    </row>
    <row r="1807" spans="5:6">
      <c r="E1807" s="226"/>
      <c r="F1807" s="271" t="str">
        <f>IF(OR(D1807="",E1807=""),"",ROUND(D1807/LOOKUP(E1807,SMMLV!$A$2:$A$36,SMMLV!$D$2:$D$103),3))</f>
        <v/>
      </c>
    </row>
    <row r="1808" spans="5:6">
      <c r="E1808" s="226"/>
      <c r="F1808" s="271" t="str">
        <f>IF(OR(D1808="",E1808=""),"",ROUND(D1808/LOOKUP(E1808,SMMLV!$A$2:$A$36,SMMLV!$D$2:$D$103),3))</f>
        <v/>
      </c>
    </row>
    <row r="1809" spans="5:6">
      <c r="E1809" s="226"/>
      <c r="F1809" s="271" t="str">
        <f>IF(OR(D1809="",E1809=""),"",ROUND(D1809/LOOKUP(E1809,SMMLV!$A$2:$A$36,SMMLV!$D$2:$D$103),3))</f>
        <v/>
      </c>
    </row>
    <row r="1810" spans="5:6">
      <c r="E1810" s="226"/>
      <c r="F1810" s="271" t="str">
        <f>IF(OR(D1810="",E1810=""),"",ROUND(D1810/LOOKUP(E1810,SMMLV!$A$2:$A$36,SMMLV!$D$2:$D$103),3))</f>
        <v/>
      </c>
    </row>
    <row r="1811" spans="5:6">
      <c r="E1811" s="226"/>
      <c r="F1811" s="271" t="str">
        <f>IF(OR(D1811="",E1811=""),"",ROUND(D1811/LOOKUP(E1811,SMMLV!$A$2:$A$36,SMMLV!$D$2:$D$103),3))</f>
        <v/>
      </c>
    </row>
    <row r="1812" spans="5:6">
      <c r="E1812" s="226"/>
      <c r="F1812" s="271" t="str">
        <f>IF(OR(D1812="",E1812=""),"",ROUND(D1812/LOOKUP(E1812,SMMLV!$A$2:$A$36,SMMLV!$D$2:$D$103),3))</f>
        <v/>
      </c>
    </row>
    <row r="1813" spans="5:6">
      <c r="E1813" s="226"/>
      <c r="F1813" s="271" t="str">
        <f>IF(OR(D1813="",E1813=""),"",ROUND(D1813/LOOKUP(E1813,SMMLV!$A$2:$A$36,SMMLV!$D$2:$D$103),3))</f>
        <v/>
      </c>
    </row>
    <row r="1814" spans="5:6">
      <c r="E1814" s="226"/>
      <c r="F1814" s="271" t="str">
        <f>IF(OR(D1814="",E1814=""),"",ROUND(D1814/LOOKUP(E1814,SMMLV!$A$2:$A$36,SMMLV!$D$2:$D$103),3))</f>
        <v/>
      </c>
    </row>
    <row r="1815" spans="5:6">
      <c r="E1815" s="226"/>
      <c r="F1815" s="271" t="str">
        <f>IF(OR(D1815="",E1815=""),"",ROUND(D1815/LOOKUP(E1815,SMMLV!$A$2:$A$36,SMMLV!$D$2:$D$103),3))</f>
        <v/>
      </c>
    </row>
    <row r="1816" spans="5:6">
      <c r="E1816" s="226"/>
      <c r="F1816" s="271" t="str">
        <f>IF(OR(D1816="",E1816=""),"",ROUND(D1816/LOOKUP(E1816,SMMLV!$A$2:$A$36,SMMLV!$D$2:$D$103),3))</f>
        <v/>
      </c>
    </row>
    <row r="1817" spans="5:6">
      <c r="E1817" s="226"/>
      <c r="F1817" s="271" t="str">
        <f>IF(OR(D1817="",E1817=""),"",ROUND(D1817/LOOKUP(E1817,SMMLV!$A$2:$A$36,SMMLV!$D$2:$D$103),3))</f>
        <v/>
      </c>
    </row>
    <row r="1818" spans="5:6">
      <c r="E1818" s="226"/>
      <c r="F1818" s="271" t="str">
        <f>IF(OR(D1818="",E1818=""),"",ROUND(D1818/LOOKUP(E1818,SMMLV!$A$2:$A$36,SMMLV!$D$2:$D$103),3))</f>
        <v/>
      </c>
    </row>
    <row r="1819" spans="5:6">
      <c r="E1819" s="226"/>
      <c r="F1819" s="271" t="str">
        <f>IF(OR(D1819="",E1819=""),"",ROUND(D1819/LOOKUP(E1819,SMMLV!$A$2:$A$36,SMMLV!$D$2:$D$103),3))</f>
        <v/>
      </c>
    </row>
    <row r="1820" spans="5:6">
      <c r="E1820" s="226"/>
      <c r="F1820" s="271" t="str">
        <f>IF(OR(D1820="",E1820=""),"",ROUND(D1820/LOOKUP(E1820,SMMLV!$A$2:$A$36,SMMLV!$D$2:$D$103),3))</f>
        <v/>
      </c>
    </row>
    <row r="1821" spans="5:6">
      <c r="E1821" s="226"/>
      <c r="F1821" s="271" t="str">
        <f>IF(OR(D1821="",E1821=""),"",ROUND(D1821/LOOKUP(E1821,SMMLV!$A$2:$A$36,SMMLV!$D$2:$D$103),3))</f>
        <v/>
      </c>
    </row>
    <row r="1822" spans="5:6">
      <c r="E1822" s="226"/>
      <c r="F1822" s="271" t="str">
        <f>IF(OR(D1822="",E1822=""),"",ROUND(D1822/LOOKUP(E1822,SMMLV!$A$2:$A$36,SMMLV!$D$2:$D$103),3))</f>
        <v/>
      </c>
    </row>
    <row r="1823" spans="5:6">
      <c r="E1823" s="226"/>
      <c r="F1823" s="271" t="str">
        <f>IF(OR(D1823="",E1823=""),"",ROUND(D1823/LOOKUP(E1823,SMMLV!$A$2:$A$36,SMMLV!$D$2:$D$103),3))</f>
        <v/>
      </c>
    </row>
    <row r="1824" spans="5:6">
      <c r="E1824" s="226"/>
      <c r="F1824" s="271" t="str">
        <f>IF(OR(D1824="",E1824=""),"",ROUND(D1824/LOOKUP(E1824,SMMLV!$A$2:$A$36,SMMLV!$D$2:$D$103),3))</f>
        <v/>
      </c>
    </row>
    <row r="1825" spans="5:6">
      <c r="E1825" s="226"/>
      <c r="F1825" s="271" t="str">
        <f>IF(OR(D1825="",E1825=""),"",ROUND(D1825/LOOKUP(E1825,SMMLV!$A$2:$A$36,SMMLV!$D$2:$D$103),3))</f>
        <v/>
      </c>
    </row>
    <row r="1826" spans="5:6">
      <c r="E1826" s="226"/>
      <c r="F1826" s="271" t="str">
        <f>IF(OR(D1826="",E1826=""),"",ROUND(D1826/LOOKUP(E1826,SMMLV!$A$2:$A$36,SMMLV!$D$2:$D$103),3))</f>
        <v/>
      </c>
    </row>
    <row r="1827" spans="5:6">
      <c r="E1827" s="226"/>
      <c r="F1827" s="271" t="str">
        <f>IF(OR(D1827="",E1827=""),"",ROUND(D1827/LOOKUP(E1827,SMMLV!$A$2:$A$36,SMMLV!$D$2:$D$103),3))</f>
        <v/>
      </c>
    </row>
    <row r="1828" spans="5:6">
      <c r="E1828" s="226"/>
      <c r="F1828" s="271" t="str">
        <f>IF(OR(D1828="",E1828=""),"",ROUND(D1828/LOOKUP(E1828,SMMLV!$A$2:$A$36,SMMLV!$D$2:$D$103),3))</f>
        <v/>
      </c>
    </row>
    <row r="1829" spans="5:6">
      <c r="E1829" s="226"/>
      <c r="F1829" s="271" t="str">
        <f>IF(OR(D1829="",E1829=""),"",ROUND(D1829/LOOKUP(E1829,SMMLV!$A$2:$A$36,SMMLV!$D$2:$D$103),3))</f>
        <v/>
      </c>
    </row>
    <row r="1830" spans="5:6">
      <c r="E1830" s="226"/>
      <c r="F1830" s="271" t="str">
        <f>IF(OR(D1830="",E1830=""),"",ROUND(D1830/LOOKUP(E1830,SMMLV!$A$2:$A$36,SMMLV!$D$2:$D$103),3))</f>
        <v/>
      </c>
    </row>
    <row r="1831" spans="5:6">
      <c r="E1831" s="226"/>
      <c r="F1831" s="271" t="str">
        <f>IF(OR(D1831="",E1831=""),"",ROUND(D1831/LOOKUP(E1831,SMMLV!$A$2:$A$36,SMMLV!$D$2:$D$103),3))</f>
        <v/>
      </c>
    </row>
    <row r="1832" spans="5:6">
      <c r="E1832" s="226"/>
      <c r="F1832" s="271" t="str">
        <f>IF(OR(D1832="",E1832=""),"",ROUND(D1832/LOOKUP(E1832,SMMLV!$A$2:$A$36,SMMLV!$D$2:$D$103),3))</f>
        <v/>
      </c>
    </row>
    <row r="1833" spans="5:6">
      <c r="E1833" s="226"/>
      <c r="F1833" s="271" t="str">
        <f>IF(OR(D1833="",E1833=""),"",ROUND(D1833/LOOKUP(E1833,SMMLV!$A$2:$A$36,SMMLV!$D$2:$D$103),3))</f>
        <v/>
      </c>
    </row>
    <row r="1834" spans="5:6">
      <c r="E1834" s="226"/>
      <c r="F1834" s="271" t="str">
        <f>IF(OR(D1834="",E1834=""),"",ROUND(D1834/LOOKUP(E1834,SMMLV!$A$2:$A$36,SMMLV!$D$2:$D$103),3))</f>
        <v/>
      </c>
    </row>
    <row r="1835" spans="5:6">
      <c r="E1835" s="226"/>
      <c r="F1835" s="271" t="str">
        <f>IF(OR(D1835="",E1835=""),"",ROUND(D1835/LOOKUP(E1835,SMMLV!$A$2:$A$36,SMMLV!$D$2:$D$103),3))</f>
        <v/>
      </c>
    </row>
    <row r="1836" spans="5:6">
      <c r="E1836" s="226"/>
      <c r="F1836" s="271" t="str">
        <f>IF(OR(D1836="",E1836=""),"",ROUND(D1836/LOOKUP(E1836,SMMLV!$A$2:$A$36,SMMLV!$D$2:$D$103),3))</f>
        <v/>
      </c>
    </row>
    <row r="1837" spans="5:6">
      <c r="E1837" s="226"/>
      <c r="F1837" s="271" t="str">
        <f>IF(OR(D1837="",E1837=""),"",ROUND(D1837/LOOKUP(E1837,SMMLV!$A$2:$A$36,SMMLV!$D$2:$D$103),3))</f>
        <v/>
      </c>
    </row>
    <row r="1838" spans="5:6">
      <c r="E1838" s="226"/>
      <c r="F1838" s="271" t="str">
        <f>IF(OR(D1838="",E1838=""),"",ROUND(D1838/LOOKUP(E1838,SMMLV!$A$2:$A$36,SMMLV!$D$2:$D$103),3))</f>
        <v/>
      </c>
    </row>
    <row r="1839" spans="5:6">
      <c r="E1839" s="226"/>
      <c r="F1839" s="271" t="str">
        <f>IF(OR(D1839="",E1839=""),"",ROUND(D1839/LOOKUP(E1839,SMMLV!$A$2:$A$36,SMMLV!$D$2:$D$103),3))</f>
        <v/>
      </c>
    </row>
    <row r="1840" spans="5:6">
      <c r="E1840" s="226"/>
      <c r="F1840" s="271" t="str">
        <f>IF(OR(D1840="",E1840=""),"",ROUND(D1840/LOOKUP(E1840,SMMLV!$A$2:$A$36,SMMLV!$D$2:$D$103),3))</f>
        <v/>
      </c>
    </row>
    <row r="1841" spans="5:6">
      <c r="E1841" s="226"/>
      <c r="F1841" s="271" t="str">
        <f>IF(OR(D1841="",E1841=""),"",ROUND(D1841/LOOKUP(E1841,SMMLV!$A$2:$A$36,SMMLV!$D$2:$D$103),3))</f>
        <v/>
      </c>
    </row>
    <row r="1842" spans="5:6">
      <c r="E1842" s="226"/>
      <c r="F1842" s="271" t="str">
        <f>IF(OR(D1842="",E1842=""),"",ROUND(D1842/LOOKUP(E1842,SMMLV!$A$2:$A$36,SMMLV!$D$2:$D$103),3))</f>
        <v/>
      </c>
    </row>
    <row r="1843" spans="5:6">
      <c r="E1843" s="226"/>
      <c r="F1843" s="271" t="str">
        <f>IF(OR(D1843="",E1843=""),"",ROUND(D1843/LOOKUP(E1843,SMMLV!$A$2:$A$36,SMMLV!$D$2:$D$103),3))</f>
        <v/>
      </c>
    </row>
    <row r="1844" spans="5:6">
      <c r="E1844" s="226"/>
      <c r="F1844" s="271" t="str">
        <f>IF(OR(D1844="",E1844=""),"",ROUND(D1844/LOOKUP(E1844,SMMLV!$A$2:$A$36,SMMLV!$D$2:$D$103),3))</f>
        <v/>
      </c>
    </row>
    <row r="1845" spans="5:6">
      <c r="E1845" s="226"/>
      <c r="F1845" s="271" t="str">
        <f>IF(OR(D1845="",E1845=""),"",ROUND(D1845/LOOKUP(E1845,SMMLV!$A$2:$A$36,SMMLV!$D$2:$D$103),3))</f>
        <v/>
      </c>
    </row>
    <row r="1846" spans="5:6">
      <c r="E1846" s="226"/>
      <c r="F1846" s="271" t="str">
        <f>IF(OR(D1846="",E1846=""),"",ROUND(D1846/LOOKUP(E1846,SMMLV!$A$2:$A$36,SMMLV!$D$2:$D$103),3))</f>
        <v/>
      </c>
    </row>
    <row r="1847" spans="5:6">
      <c r="E1847" s="226"/>
      <c r="F1847" s="271" t="str">
        <f>IF(OR(D1847="",E1847=""),"",ROUND(D1847/LOOKUP(E1847,SMMLV!$A$2:$A$36,SMMLV!$D$2:$D$103),3))</f>
        <v/>
      </c>
    </row>
    <row r="1848" spans="5:6">
      <c r="E1848" s="226"/>
      <c r="F1848" s="271" t="str">
        <f>IF(OR(D1848="",E1848=""),"",ROUND(D1848/LOOKUP(E1848,SMMLV!$A$2:$A$36,SMMLV!$D$2:$D$103),3))</f>
        <v/>
      </c>
    </row>
    <row r="1849" spans="5:6">
      <c r="E1849" s="226"/>
      <c r="F1849" s="271" t="str">
        <f>IF(OR(D1849="",E1849=""),"",ROUND(D1849/LOOKUP(E1849,SMMLV!$A$2:$A$36,SMMLV!$D$2:$D$103),3))</f>
        <v/>
      </c>
    </row>
    <row r="1850" spans="5:6">
      <c r="E1850" s="226"/>
      <c r="F1850" s="271" t="str">
        <f>IF(OR(D1850="",E1850=""),"",ROUND(D1850/LOOKUP(E1850,SMMLV!$A$2:$A$36,SMMLV!$D$2:$D$103),3))</f>
        <v/>
      </c>
    </row>
    <row r="1851" spans="5:6">
      <c r="E1851" s="226"/>
      <c r="F1851" s="271" t="str">
        <f>IF(OR(D1851="",E1851=""),"",ROUND(D1851/LOOKUP(E1851,SMMLV!$A$2:$A$36,SMMLV!$D$2:$D$103),3))</f>
        <v/>
      </c>
    </row>
    <row r="1852" spans="5:6">
      <c r="E1852" s="226"/>
      <c r="F1852" s="271" t="str">
        <f>IF(OR(D1852="",E1852=""),"",ROUND(D1852/LOOKUP(E1852,SMMLV!$A$2:$A$36,SMMLV!$D$2:$D$103),3))</f>
        <v/>
      </c>
    </row>
    <row r="1853" spans="5:6">
      <c r="E1853" s="226"/>
      <c r="F1853" s="271" t="str">
        <f>IF(OR(D1853="",E1853=""),"",ROUND(D1853/LOOKUP(E1853,SMMLV!$A$2:$A$36,SMMLV!$D$2:$D$103),3))</f>
        <v/>
      </c>
    </row>
    <row r="1854" spans="5:6">
      <c r="E1854" s="226"/>
      <c r="F1854" s="271" t="str">
        <f>IF(OR(D1854="",E1854=""),"",ROUND(D1854/LOOKUP(E1854,SMMLV!$A$2:$A$36,SMMLV!$D$2:$D$103),3))</f>
        <v/>
      </c>
    </row>
    <row r="1855" spans="5:6">
      <c r="E1855" s="226"/>
      <c r="F1855" s="271" t="str">
        <f>IF(OR(D1855="",E1855=""),"",ROUND(D1855/LOOKUP(E1855,SMMLV!$A$2:$A$36,SMMLV!$D$2:$D$103),3))</f>
        <v/>
      </c>
    </row>
    <row r="1856" spans="5:6">
      <c r="E1856" s="226"/>
      <c r="F1856" s="271" t="str">
        <f>IF(OR(D1856="",E1856=""),"",ROUND(D1856/LOOKUP(E1856,SMMLV!$A$2:$A$36,SMMLV!$D$2:$D$103),3))</f>
        <v/>
      </c>
    </row>
    <row r="1857" spans="5:6">
      <c r="E1857" s="226"/>
      <c r="F1857" s="271" t="str">
        <f>IF(OR(D1857="",E1857=""),"",ROUND(D1857/LOOKUP(E1857,SMMLV!$A$2:$A$36,SMMLV!$D$2:$D$103),3))</f>
        <v/>
      </c>
    </row>
    <row r="1858" spans="5:6">
      <c r="E1858" s="226"/>
      <c r="F1858" s="271" t="str">
        <f>IF(OR(D1858="",E1858=""),"",ROUND(D1858/LOOKUP(E1858,SMMLV!$A$2:$A$36,SMMLV!$D$2:$D$103),3))</f>
        <v/>
      </c>
    </row>
    <row r="1859" spans="5:6">
      <c r="E1859" s="226"/>
      <c r="F1859" s="271" t="str">
        <f>IF(OR(D1859="",E1859=""),"",ROUND(D1859/LOOKUP(E1859,SMMLV!$A$2:$A$36,SMMLV!$D$2:$D$103),3))</f>
        <v/>
      </c>
    </row>
    <row r="1860" spans="5:6">
      <c r="E1860" s="226"/>
      <c r="F1860" s="271" t="str">
        <f>IF(OR(D1860="",E1860=""),"",ROUND(D1860/LOOKUP(E1860,SMMLV!$A$2:$A$36,SMMLV!$D$2:$D$103),3))</f>
        <v/>
      </c>
    </row>
    <row r="1861" spans="5:6">
      <c r="E1861" s="226"/>
      <c r="F1861" s="271" t="str">
        <f>IF(OR(D1861="",E1861=""),"",ROUND(D1861/LOOKUP(E1861,SMMLV!$A$2:$A$36,SMMLV!$D$2:$D$103),3))</f>
        <v/>
      </c>
    </row>
    <row r="1862" spans="5:6">
      <c r="E1862" s="226"/>
      <c r="F1862" s="271" t="str">
        <f>IF(OR(D1862="",E1862=""),"",ROUND(D1862/LOOKUP(E1862,SMMLV!$A$2:$A$36,SMMLV!$D$2:$D$103),3))</f>
        <v/>
      </c>
    </row>
    <row r="1863" spans="5:6">
      <c r="E1863" s="226"/>
      <c r="F1863" s="271" t="str">
        <f>IF(OR(D1863="",E1863=""),"",ROUND(D1863/LOOKUP(E1863,SMMLV!$A$2:$A$36,SMMLV!$D$2:$D$103),3))</f>
        <v/>
      </c>
    </row>
    <row r="1864" spans="5:6">
      <c r="E1864" s="226"/>
      <c r="F1864" s="271" t="str">
        <f>IF(OR(D1864="",E1864=""),"",ROUND(D1864/LOOKUP(E1864,SMMLV!$A$2:$A$36,SMMLV!$D$2:$D$103),3))</f>
        <v/>
      </c>
    </row>
    <row r="1865" spans="5:6">
      <c r="E1865" s="226"/>
      <c r="F1865" s="271" t="str">
        <f>IF(OR(D1865="",E1865=""),"",ROUND(D1865/LOOKUP(E1865,SMMLV!$A$2:$A$36,SMMLV!$D$2:$D$103),3))</f>
        <v/>
      </c>
    </row>
    <row r="1866" spans="5:6">
      <c r="E1866" s="226"/>
      <c r="F1866" s="271" t="str">
        <f>IF(OR(D1866="",E1866=""),"",ROUND(D1866/LOOKUP(E1866,SMMLV!$A$2:$A$36,SMMLV!$D$2:$D$103),3))</f>
        <v/>
      </c>
    </row>
    <row r="1867" spans="5:6">
      <c r="E1867" s="226"/>
      <c r="F1867" s="271" t="str">
        <f>IF(OR(D1867="",E1867=""),"",ROUND(D1867/LOOKUP(E1867,SMMLV!$A$2:$A$36,SMMLV!$D$2:$D$103),3))</f>
        <v/>
      </c>
    </row>
    <row r="1868" spans="5:6">
      <c r="E1868" s="226"/>
      <c r="F1868" s="271" t="str">
        <f>IF(OR(D1868="",E1868=""),"",ROUND(D1868/LOOKUP(E1868,SMMLV!$A$2:$A$36,SMMLV!$D$2:$D$103),3))</f>
        <v/>
      </c>
    </row>
    <row r="1869" spans="5:6">
      <c r="E1869" s="226"/>
      <c r="F1869" s="271" t="str">
        <f>IF(OR(D1869="",E1869=""),"",ROUND(D1869/LOOKUP(E1869,SMMLV!$A$2:$A$36,SMMLV!$D$2:$D$103),3))</f>
        <v/>
      </c>
    </row>
    <row r="1870" spans="5:6">
      <c r="E1870" s="226"/>
      <c r="F1870" s="271" t="str">
        <f>IF(OR(D1870="",E1870=""),"",ROUND(D1870/LOOKUP(E1870,SMMLV!$A$2:$A$36,SMMLV!$D$2:$D$103),3))</f>
        <v/>
      </c>
    </row>
    <row r="1871" spans="5:6">
      <c r="E1871" s="226"/>
      <c r="F1871" s="271" t="str">
        <f>IF(OR(D1871="",E1871=""),"",ROUND(D1871/LOOKUP(E1871,SMMLV!$A$2:$A$36,SMMLV!$D$2:$D$103),3))</f>
        <v/>
      </c>
    </row>
    <row r="1872" spans="5:6">
      <c r="E1872" s="226"/>
      <c r="F1872" s="271" t="str">
        <f>IF(OR(D1872="",E1872=""),"",ROUND(D1872/LOOKUP(E1872,SMMLV!$A$2:$A$36,SMMLV!$D$2:$D$103),3))</f>
        <v/>
      </c>
    </row>
    <row r="1873" spans="5:6">
      <c r="E1873" s="226"/>
      <c r="F1873" s="271" t="str">
        <f>IF(OR(D1873="",E1873=""),"",ROUND(D1873/LOOKUP(E1873,SMMLV!$A$2:$A$36,SMMLV!$D$2:$D$103),3))</f>
        <v/>
      </c>
    </row>
    <row r="1874" spans="5:6">
      <c r="E1874" s="226"/>
      <c r="F1874" s="271" t="str">
        <f>IF(OR(D1874="",E1874=""),"",ROUND(D1874/LOOKUP(E1874,SMMLV!$A$2:$A$36,SMMLV!$D$2:$D$103),3))</f>
        <v/>
      </c>
    </row>
    <row r="1875" spans="5:6">
      <c r="E1875" s="226"/>
      <c r="F1875" s="271" t="str">
        <f>IF(OR(D1875="",E1875=""),"",ROUND(D1875/LOOKUP(E1875,SMMLV!$A$2:$A$36,SMMLV!$D$2:$D$103),3))</f>
        <v/>
      </c>
    </row>
    <row r="1876" spans="5:6">
      <c r="E1876" s="226"/>
      <c r="F1876" s="271" t="str">
        <f>IF(OR(D1876="",E1876=""),"",ROUND(D1876/LOOKUP(E1876,SMMLV!$A$2:$A$36,SMMLV!$D$2:$D$103),3))</f>
        <v/>
      </c>
    </row>
    <row r="1877" spans="5:6">
      <c r="E1877" s="226"/>
      <c r="F1877" s="271" t="str">
        <f>IF(OR(D1877="",E1877=""),"",ROUND(D1877/LOOKUP(E1877,SMMLV!$A$2:$A$36,SMMLV!$D$2:$D$103),3))</f>
        <v/>
      </c>
    </row>
    <row r="1878" spans="5:6">
      <c r="E1878" s="226"/>
      <c r="F1878" s="271" t="str">
        <f>IF(OR(D1878="",E1878=""),"",ROUND(D1878/LOOKUP(E1878,SMMLV!$A$2:$A$36,SMMLV!$D$2:$D$103),3))</f>
        <v/>
      </c>
    </row>
    <row r="1879" spans="5:6">
      <c r="E1879" s="226"/>
      <c r="F1879" s="271" t="str">
        <f>IF(OR(D1879="",E1879=""),"",ROUND(D1879/LOOKUP(E1879,SMMLV!$A$2:$A$36,SMMLV!$D$2:$D$103),3))</f>
        <v/>
      </c>
    </row>
    <row r="1880" spans="5:6">
      <c r="E1880" s="226"/>
      <c r="F1880" s="271" t="str">
        <f>IF(OR(D1880="",E1880=""),"",ROUND(D1880/LOOKUP(E1880,SMMLV!$A$2:$A$36,SMMLV!$D$2:$D$103),3))</f>
        <v/>
      </c>
    </row>
    <row r="1881" spans="5:6">
      <c r="E1881" s="226"/>
      <c r="F1881" s="271" t="str">
        <f>IF(OR(D1881="",E1881=""),"",ROUND(D1881/LOOKUP(E1881,SMMLV!$A$2:$A$36,SMMLV!$D$2:$D$103),3))</f>
        <v/>
      </c>
    </row>
    <row r="1882" spans="5:6">
      <c r="E1882" s="226"/>
      <c r="F1882" s="271" t="str">
        <f>IF(OR(D1882="",E1882=""),"",ROUND(D1882/LOOKUP(E1882,SMMLV!$A$2:$A$36,SMMLV!$D$2:$D$103),3))</f>
        <v/>
      </c>
    </row>
    <row r="1883" spans="5:6">
      <c r="E1883" s="226"/>
      <c r="F1883" s="271" t="str">
        <f>IF(OR(D1883="",E1883=""),"",ROUND(D1883/LOOKUP(E1883,SMMLV!$A$2:$A$36,SMMLV!$D$2:$D$103),3))</f>
        <v/>
      </c>
    </row>
    <row r="1884" spans="5:6">
      <c r="E1884" s="226"/>
      <c r="F1884" s="271" t="str">
        <f>IF(OR(D1884="",E1884=""),"",ROUND(D1884/LOOKUP(E1884,SMMLV!$A$2:$A$36,SMMLV!$D$2:$D$103),3))</f>
        <v/>
      </c>
    </row>
    <row r="1885" spans="5:6">
      <c r="E1885" s="226"/>
      <c r="F1885" s="271" t="str">
        <f>IF(OR(D1885="",E1885=""),"",ROUND(D1885/LOOKUP(E1885,SMMLV!$A$2:$A$36,SMMLV!$D$2:$D$103),3))</f>
        <v/>
      </c>
    </row>
    <row r="1886" spans="5:6">
      <c r="F1886" s="271" t="str">
        <f>IF(OR(D1886="",E1886=""),"",ROUND(D1886/LOOKUP(E1886,SMMLV!$A$2:$A$36,SMMLV!$D$2:$D$103),3))</f>
        <v/>
      </c>
    </row>
    <row r="1887" spans="5:6">
      <c r="F1887" s="271" t="str">
        <f>IF(OR(D1887="",E1887=""),"",ROUND(D1887/LOOKUP(E1887,SMMLV!$A$2:$A$36,SMMLV!$D$2:$D$103),3))</f>
        <v/>
      </c>
    </row>
    <row r="1888" spans="5:6">
      <c r="F1888" s="271" t="str">
        <f>IF(OR(D1888="",E1888=""),"",ROUND(D1888/LOOKUP(E1888,SMMLV!$A$2:$A$36,SMMLV!$D$2:$D$103),3))</f>
        <v/>
      </c>
    </row>
    <row r="1889" spans="6:6">
      <c r="F1889" s="271" t="str">
        <f>IF(OR(D1889="",E1889=""),"",ROUND(D1889/LOOKUP(E1889,SMMLV!$A$2:$A$36,SMMLV!$D$2:$D$103),3))</f>
        <v/>
      </c>
    </row>
    <row r="1890" spans="6:6">
      <c r="F1890" s="271" t="str">
        <f>IF(OR(D1890="",E1890=""),"",ROUND(D1890/LOOKUP(E1890,SMMLV!$A$2:$A$36,SMMLV!$D$2:$D$103),3))</f>
        <v/>
      </c>
    </row>
    <row r="1891" spans="6:6">
      <c r="F1891" s="271" t="str">
        <f>IF(OR(D1891="",E1891=""),"",ROUND(D1891/LOOKUP(E1891,SMMLV!$A$2:$A$36,SMMLV!$D$2:$D$103),3))</f>
        <v/>
      </c>
    </row>
    <row r="1892" spans="6:6">
      <c r="F1892" s="271" t="str">
        <f>IF(OR(D1892="",E1892=""),"",ROUND(D1892/LOOKUP(E1892,SMMLV!$A$2:$A$36,SMMLV!$D$2:$D$103),3))</f>
        <v/>
      </c>
    </row>
    <row r="1893" spans="6:6">
      <c r="F1893" s="271" t="str">
        <f>IF(OR(D1893="",E1893=""),"",ROUND(D1893/LOOKUP(E1893,SMMLV!$A$2:$A$36,SMMLV!$D$2:$D$103),3))</f>
        <v/>
      </c>
    </row>
    <row r="1894" spans="6:6">
      <c r="F1894" s="271" t="str">
        <f>IF(OR(D1894="",E1894=""),"",ROUND(D1894/LOOKUP(E1894,SMMLV!$A$2:$A$36,SMMLV!$D$2:$D$103),3))</f>
        <v/>
      </c>
    </row>
    <row r="1895" spans="6:6">
      <c r="F1895" s="271" t="str">
        <f>IF(OR(D1895="",E1895=""),"",ROUND(D1895/LOOKUP(E1895,SMMLV!$A$2:$A$36,SMMLV!$D$2:$D$103),3))</f>
        <v/>
      </c>
    </row>
    <row r="1896" spans="6:6">
      <c r="F1896" s="271" t="str">
        <f>IF(OR(D1896="",E1896=""),"",ROUND(D1896/LOOKUP(E1896,SMMLV!$A$2:$A$36,SMMLV!$D$2:$D$103),3))</f>
        <v/>
      </c>
    </row>
    <row r="1897" spans="6:6">
      <c r="F1897" s="271" t="str">
        <f>IF(OR(D1897="",E1897=""),"",ROUND(D1897/LOOKUP(E1897,SMMLV!$A$2:$A$36,SMMLV!$D$2:$D$103),3))</f>
        <v/>
      </c>
    </row>
    <row r="1898" spans="6:6">
      <c r="F1898" s="271" t="str">
        <f>IF(OR(D1898="",E1898=""),"",ROUND(D1898/LOOKUP(E1898,SMMLV!$A$2:$A$36,SMMLV!$D$2:$D$103),3))</f>
        <v/>
      </c>
    </row>
    <row r="1899" spans="6:6">
      <c r="F1899" s="271" t="str">
        <f>IF(OR(D1899="",E1899=""),"",ROUND(D1899/LOOKUP(E1899,SMMLV!$A$2:$A$36,SMMLV!$D$2:$D$103),3))</f>
        <v/>
      </c>
    </row>
    <row r="1900" spans="6:6">
      <c r="F1900" s="271" t="str">
        <f>IF(OR(D1900="",E1900=""),"",ROUND(D1900/LOOKUP(E1900,SMMLV!$A$2:$A$36,SMMLV!$D$2:$D$103),3))</f>
        <v/>
      </c>
    </row>
    <row r="1901" spans="6:6">
      <c r="F1901" s="271" t="str">
        <f>IF(OR(D1901="",E1901=""),"",ROUND(D1901/LOOKUP(E1901,SMMLV!$A$2:$A$36,SMMLV!$D$2:$D$103),3))</f>
        <v/>
      </c>
    </row>
    <row r="1902" spans="6:6">
      <c r="F1902" s="271" t="str">
        <f>IF(OR(D1902="",E1902=""),"",ROUND(D1902/LOOKUP(E1902,SMMLV!$A$2:$A$36,SMMLV!$D$2:$D$103),3))</f>
        <v/>
      </c>
    </row>
    <row r="1903" spans="6:6">
      <c r="F1903" s="271" t="str">
        <f>IF(OR(D1903="",E1903=""),"",ROUND(D1903/LOOKUP(E1903,SMMLV!$A$2:$A$36,SMMLV!$D$2:$D$103),3))</f>
        <v/>
      </c>
    </row>
    <row r="1904" spans="6:6">
      <c r="F1904" s="271" t="str">
        <f>IF(OR(D1904="",E1904=""),"",ROUND(D1904/LOOKUP(E1904,SMMLV!$A$2:$A$36,SMMLV!$D$2:$D$103),3))</f>
        <v/>
      </c>
    </row>
    <row r="1905" spans="6:6">
      <c r="F1905" s="271" t="str">
        <f>IF(OR(D1905="",E1905=""),"",ROUND(D1905/LOOKUP(E1905,SMMLV!$A$2:$A$36,SMMLV!$D$2:$D$103),3))</f>
        <v/>
      </c>
    </row>
    <row r="1906" spans="6:6">
      <c r="F1906" s="271" t="str">
        <f>IF(OR(D1906="",E1906=""),"",ROUND(D1906/LOOKUP(E1906,SMMLV!$A$2:$A$36,SMMLV!$D$2:$D$103),3))</f>
        <v/>
      </c>
    </row>
    <row r="1907" spans="6:6">
      <c r="F1907" s="271" t="str">
        <f>IF(OR(D1907="",E1907=""),"",ROUND(D1907/LOOKUP(E1907,SMMLV!$A$2:$A$36,SMMLV!$D$2:$D$103),3))</f>
        <v/>
      </c>
    </row>
    <row r="1908" spans="6:6">
      <c r="F1908" s="271" t="str">
        <f>IF(OR(D1908="",E1908=""),"",ROUND(D1908/LOOKUP(E1908,SMMLV!$A$2:$A$36,SMMLV!$D$2:$D$103),3))</f>
        <v/>
      </c>
    </row>
    <row r="1909" spans="6:6">
      <c r="F1909" s="271" t="str">
        <f>IF(OR(D1909="",E1909=""),"",ROUND(D1909/LOOKUP(E1909,SMMLV!$A$2:$A$36,SMMLV!$D$2:$D$103),3))</f>
        <v/>
      </c>
    </row>
    <row r="1910" spans="6:6">
      <c r="F1910" s="271" t="str">
        <f>IF(OR(D1910="",E1910=""),"",ROUND(D1910/LOOKUP(E1910,SMMLV!$A$2:$A$36,SMMLV!$D$2:$D$103),3))</f>
        <v/>
      </c>
    </row>
    <row r="1911" spans="6:6">
      <c r="F1911" s="271" t="str">
        <f>IF(OR(D1911="",E1911=""),"",ROUND(D1911/LOOKUP(E1911,SMMLV!$A$2:$A$36,SMMLV!$D$2:$D$103),3))</f>
        <v/>
      </c>
    </row>
    <row r="1912" spans="6:6">
      <c r="F1912" s="271" t="str">
        <f>IF(OR(D1912="",E1912=""),"",ROUND(D1912/LOOKUP(E1912,SMMLV!$A$2:$A$36,SMMLV!$D$2:$D$103),3))</f>
        <v/>
      </c>
    </row>
    <row r="1913" spans="6:6">
      <c r="F1913" s="271" t="str">
        <f>IF(OR(D1913="",E1913=""),"",ROUND(D1913/LOOKUP(E1913,SMMLV!$A$2:$A$36,SMMLV!$D$2:$D$103),3))</f>
        <v/>
      </c>
    </row>
    <row r="1914" spans="6:6">
      <c r="F1914" s="271" t="str">
        <f>IF(OR(D1914="",E1914=""),"",ROUND(D1914/LOOKUP(E1914,SMMLV!$A$2:$A$36,SMMLV!$D$2:$D$103),3))</f>
        <v/>
      </c>
    </row>
    <row r="1915" spans="6:6">
      <c r="F1915" s="271" t="str">
        <f>IF(OR(D1915="",E1915=""),"",ROUND(D1915/LOOKUP(E1915,SMMLV!$A$2:$A$36,SMMLV!$D$2:$D$103),3))</f>
        <v/>
      </c>
    </row>
    <row r="1916" spans="6:6">
      <c r="F1916" s="271" t="str">
        <f>IF(OR(D1916="",E1916=""),"",ROUND(D1916/LOOKUP(E1916,SMMLV!$A$2:$A$36,SMMLV!$D$2:$D$103),3))</f>
        <v/>
      </c>
    </row>
    <row r="1917" spans="6:6">
      <c r="F1917" s="271" t="str">
        <f>IF(OR(D1917="",E1917=""),"",ROUND(D1917/LOOKUP(E1917,SMMLV!$A$2:$A$36,SMMLV!$D$2:$D$103),3))</f>
        <v/>
      </c>
    </row>
    <row r="1918" spans="6:6">
      <c r="F1918" s="271" t="str">
        <f>IF(OR(D1918="",E1918=""),"",ROUND(D1918/LOOKUP(E1918,SMMLV!$A$2:$A$36,SMMLV!$D$2:$D$103),3))</f>
        <v/>
      </c>
    </row>
    <row r="1919" spans="6:6">
      <c r="F1919" s="271" t="str">
        <f>IF(OR(D1919="",E1919=""),"",ROUND(D1919/LOOKUP(E1919,SMMLV!$A$2:$A$36,SMMLV!$D$2:$D$103),3))</f>
        <v/>
      </c>
    </row>
    <row r="1920" spans="6:6">
      <c r="F1920" s="271" t="str">
        <f>IF(OR(D1920="",E1920=""),"",ROUND(D1920/LOOKUP(E1920,SMMLV!$A$2:$A$36,SMMLV!$D$2:$D$103),3))</f>
        <v/>
      </c>
    </row>
    <row r="1921" spans="6:6">
      <c r="F1921" s="271" t="str">
        <f>IF(OR(D1921="",E1921=""),"",ROUND(D1921/LOOKUP(E1921,SMMLV!$A$2:$A$36,SMMLV!$D$2:$D$103),3))</f>
        <v/>
      </c>
    </row>
    <row r="1922" spans="6:6">
      <c r="F1922" s="271" t="str">
        <f>IF(OR(D1922="",E1922=""),"",ROUND(D1922/LOOKUP(E1922,SMMLV!$A$2:$A$36,SMMLV!$D$2:$D$103),3))</f>
        <v/>
      </c>
    </row>
    <row r="1923" spans="6:6">
      <c r="F1923" s="271" t="str">
        <f>IF(OR(D1923="",E1923=""),"",ROUND(D1923/LOOKUP(E1923,SMMLV!$A$2:$A$36,SMMLV!$D$2:$D$103),3))</f>
        <v/>
      </c>
    </row>
    <row r="1924" spans="6:6">
      <c r="F1924" s="271" t="str">
        <f>IF(OR(D1924="",E1924=""),"",ROUND(D1924/LOOKUP(E1924,SMMLV!$A$2:$A$36,SMMLV!$D$2:$D$103),3))</f>
        <v/>
      </c>
    </row>
    <row r="1925" spans="6:6">
      <c r="F1925" s="271" t="str">
        <f>IF(OR(D1925="",E1925=""),"",ROUND(D1925/LOOKUP(E1925,SMMLV!$A$2:$A$36,SMMLV!$D$2:$D$103),3))</f>
        <v/>
      </c>
    </row>
    <row r="1926" spans="6:6">
      <c r="F1926" s="271" t="str">
        <f>IF(OR(D1926="",E1926=""),"",ROUND(D1926/LOOKUP(E1926,SMMLV!$A$2:$A$36,SMMLV!$D$2:$D$103),3))</f>
        <v/>
      </c>
    </row>
    <row r="1927" spans="6:6">
      <c r="F1927" s="271" t="str">
        <f>IF(OR(D1927="",E1927=""),"",ROUND(D1927/LOOKUP(E1927,SMMLV!$A$2:$A$36,SMMLV!$D$2:$D$103),3))</f>
        <v/>
      </c>
    </row>
    <row r="1928" spans="6:6">
      <c r="F1928" s="271" t="str">
        <f>IF(OR(D1928="",E1928=""),"",ROUND(D1928/LOOKUP(E1928,SMMLV!$A$2:$A$36,SMMLV!$D$2:$D$103),3))</f>
        <v/>
      </c>
    </row>
    <row r="1929" spans="6:6">
      <c r="F1929" s="271" t="str">
        <f>IF(OR(D1929="",E1929=""),"",ROUND(D1929/LOOKUP(E1929,SMMLV!$A$2:$A$36,SMMLV!$D$2:$D$103),3))</f>
        <v/>
      </c>
    </row>
    <row r="1930" spans="6:6">
      <c r="F1930" s="271" t="str">
        <f>IF(OR(D1930="",E1930=""),"",ROUND(D1930/LOOKUP(E1930,SMMLV!$A$2:$A$36,SMMLV!$D$2:$D$103),3))</f>
        <v/>
      </c>
    </row>
    <row r="1931" spans="6:6">
      <c r="F1931" s="271" t="str">
        <f>IF(OR(D1931="",E1931=""),"",ROUND(D1931/LOOKUP(E1931,SMMLV!$A$2:$A$36,SMMLV!$D$2:$D$103),3))</f>
        <v/>
      </c>
    </row>
    <row r="1932" spans="6:6">
      <c r="F1932" s="271" t="str">
        <f>IF(OR(D1932="",E1932=""),"",ROUND(D1932/LOOKUP(E1932,SMMLV!$A$2:$A$36,SMMLV!$D$2:$D$103),3))</f>
        <v/>
      </c>
    </row>
    <row r="1933" spans="6:6">
      <c r="F1933" s="271" t="str">
        <f>IF(OR(D1933="",E1933=""),"",ROUND(D1933/LOOKUP(E1933,SMMLV!$A$2:$A$36,SMMLV!$D$2:$D$103),3))</f>
        <v/>
      </c>
    </row>
    <row r="1934" spans="6:6">
      <c r="F1934" s="271" t="str">
        <f>IF(OR(D1934="",E1934=""),"",ROUND(D1934/LOOKUP(E1934,SMMLV!$A$2:$A$36,SMMLV!$D$2:$D$103),3))</f>
        <v/>
      </c>
    </row>
    <row r="1935" spans="6:6">
      <c r="F1935" s="271" t="str">
        <f>IF(OR(D1935="",E1935=""),"",ROUND(D1935/LOOKUP(E1935,SMMLV!$A$2:$A$36,SMMLV!$D$2:$D$103),3))</f>
        <v/>
      </c>
    </row>
    <row r="1936" spans="6:6">
      <c r="F1936" s="271" t="str">
        <f>IF(OR(D1936="",E1936=""),"",ROUND(D1936/LOOKUP(E1936,SMMLV!$A$2:$A$36,SMMLV!$D$2:$D$103),3))</f>
        <v/>
      </c>
    </row>
    <row r="1937" spans="6:6">
      <c r="F1937" s="271" t="str">
        <f>IF(OR(D1937="",E1937=""),"",ROUND(D1937/LOOKUP(E1937,SMMLV!$A$2:$A$36,SMMLV!$D$2:$D$103),3))</f>
        <v/>
      </c>
    </row>
    <row r="1938" spans="6:6">
      <c r="F1938" s="271" t="str">
        <f>IF(OR(D1938="",E1938=""),"",ROUND(D1938/LOOKUP(E1938,SMMLV!$A$2:$A$36,SMMLV!$D$2:$D$103),3))</f>
        <v/>
      </c>
    </row>
    <row r="1939" spans="6:6">
      <c r="F1939" s="271" t="str">
        <f>IF(OR(D1939="",E1939=""),"",ROUND(D1939/LOOKUP(E1939,SMMLV!$A$2:$A$36,SMMLV!$D$2:$D$103),3))</f>
        <v/>
      </c>
    </row>
    <row r="1940" spans="6:6">
      <c r="F1940" s="271" t="str">
        <f>IF(OR(D1940="",E1940=""),"",ROUND(D1940/LOOKUP(E1940,SMMLV!$A$2:$A$36,SMMLV!$D$2:$D$103),3))</f>
        <v/>
      </c>
    </row>
    <row r="1941" spans="6:6">
      <c r="F1941" s="271" t="str">
        <f>IF(OR(D1941="",E1941=""),"",ROUND(D1941/LOOKUP(E1941,SMMLV!$A$2:$A$36,SMMLV!$D$2:$D$103),3))</f>
        <v/>
      </c>
    </row>
    <row r="1942" spans="6:6">
      <c r="F1942" s="271" t="str">
        <f>IF(OR(D1942="",E1942=""),"",ROUND(D1942/LOOKUP(E1942,SMMLV!$A$2:$A$36,SMMLV!$D$2:$D$103),3))</f>
        <v/>
      </c>
    </row>
    <row r="1943" spans="6:6">
      <c r="F1943" s="271" t="str">
        <f>IF(OR(D1943="",E1943=""),"",ROUND(D1943/LOOKUP(E1943,SMMLV!$A$2:$A$36,SMMLV!$D$2:$D$103),3))</f>
        <v/>
      </c>
    </row>
    <row r="1944" spans="6:6">
      <c r="F1944" s="271" t="str">
        <f>IF(OR(D1944="",E1944=""),"",ROUND(D1944/LOOKUP(E1944,SMMLV!$A$2:$A$36,SMMLV!$D$2:$D$103),3))</f>
        <v/>
      </c>
    </row>
    <row r="1945" spans="6:6">
      <c r="F1945" s="271" t="str">
        <f>IF(OR(D1945="",E1945=""),"",ROUND(D1945/LOOKUP(E1945,SMMLV!$A$2:$A$36,SMMLV!$D$2:$D$103),3))</f>
        <v/>
      </c>
    </row>
    <row r="1946" spans="6:6">
      <c r="F1946" s="271" t="str">
        <f>IF(OR(D1946="",E1946=""),"",ROUND(D1946/LOOKUP(E1946,SMMLV!$A$2:$A$36,SMMLV!$D$2:$D$103),3))</f>
        <v/>
      </c>
    </row>
    <row r="1947" spans="6:6">
      <c r="F1947" s="271" t="str">
        <f>IF(OR(D1947="",E1947=""),"",ROUND(D1947/LOOKUP(E1947,SMMLV!$A$2:$A$36,SMMLV!$D$2:$D$103),3))</f>
        <v/>
      </c>
    </row>
    <row r="1948" spans="6:6">
      <c r="F1948" s="271" t="str">
        <f>IF(OR(D1948="",E1948=""),"",ROUND(D1948/LOOKUP(E1948,SMMLV!$A$2:$A$36,SMMLV!$D$2:$D$103),3))</f>
        <v/>
      </c>
    </row>
    <row r="1949" spans="6:6">
      <c r="F1949" s="271" t="str">
        <f>IF(OR(D1949="",E1949=""),"",ROUND(D1949/LOOKUP(E1949,SMMLV!$A$2:$A$36,SMMLV!$D$2:$D$103),3))</f>
        <v/>
      </c>
    </row>
    <row r="1950" spans="6:6">
      <c r="F1950" s="271" t="str">
        <f>IF(OR(D1950="",E1950=""),"",ROUND(D1950/LOOKUP(E1950,SMMLV!$A$2:$A$36,SMMLV!$D$2:$D$103),3))</f>
        <v/>
      </c>
    </row>
    <row r="1951" spans="6:6">
      <c r="F1951" s="271" t="str">
        <f>IF(OR(D1951="",E1951=""),"",ROUND(D1951/LOOKUP(E1951,SMMLV!$A$2:$A$36,SMMLV!$D$2:$D$103),3))</f>
        <v/>
      </c>
    </row>
    <row r="1952" spans="6:6">
      <c r="F1952" s="271" t="str">
        <f>IF(OR(D1952="",E1952=""),"",ROUND(D1952/LOOKUP(E1952,SMMLV!$A$2:$A$36,SMMLV!$D$2:$D$103),3))</f>
        <v/>
      </c>
    </row>
    <row r="1953" spans="6:6">
      <c r="F1953" s="271" t="str">
        <f>IF(OR(D1953="",E1953=""),"",ROUND(D1953/LOOKUP(E1953,SMMLV!$A$2:$A$36,SMMLV!$D$2:$D$103),3))</f>
        <v/>
      </c>
    </row>
    <row r="1954" spans="6:6">
      <c r="F1954" s="271" t="str">
        <f>IF(OR(D1954="",E1954=""),"",ROUND(D1954/LOOKUP(E1954,SMMLV!$A$2:$A$36,SMMLV!$D$2:$D$103),3))</f>
        <v/>
      </c>
    </row>
    <row r="1955" spans="6:6">
      <c r="F1955" s="271" t="str">
        <f>IF(OR(D1955="",E1955=""),"",ROUND(D1955/LOOKUP(E1955,SMMLV!$A$2:$A$36,SMMLV!$D$2:$D$103),3))</f>
        <v/>
      </c>
    </row>
    <row r="1956" spans="6:6">
      <c r="F1956" s="271" t="str">
        <f>IF(OR(D1956="",E1956=""),"",ROUND(D1956/LOOKUP(E1956,SMMLV!$A$2:$A$36,SMMLV!$D$2:$D$103),3))</f>
        <v/>
      </c>
    </row>
    <row r="1957" spans="6:6">
      <c r="F1957" s="271" t="str">
        <f>IF(OR(D1957="",E1957=""),"",ROUND(D1957/LOOKUP(E1957,SMMLV!$A$2:$A$36,SMMLV!$D$2:$D$103),3))</f>
        <v/>
      </c>
    </row>
    <row r="1958" spans="6:6">
      <c r="F1958" s="271" t="str">
        <f>IF(OR(D1958="",E1958=""),"",ROUND(D1958/LOOKUP(E1958,SMMLV!$A$2:$A$36,SMMLV!$D$2:$D$103),3))</f>
        <v/>
      </c>
    </row>
    <row r="1959" spans="6:6">
      <c r="F1959" s="271" t="str">
        <f>IF(OR(D1959="",E1959=""),"",ROUND(D1959/LOOKUP(E1959,SMMLV!$A$2:$A$36,SMMLV!$D$2:$D$103),3))</f>
        <v/>
      </c>
    </row>
    <row r="1960" spans="6:6">
      <c r="F1960" s="271" t="str">
        <f>IF(OR(D1960="",E1960=""),"",ROUND(D1960/LOOKUP(E1960,SMMLV!$A$2:$A$36,SMMLV!$D$2:$D$103),3))</f>
        <v/>
      </c>
    </row>
    <row r="1961" spans="6:6">
      <c r="F1961" s="271" t="str">
        <f>IF(OR(D1961="",E1961=""),"",ROUND(D1961/LOOKUP(E1961,SMMLV!$A$2:$A$36,SMMLV!$D$2:$D$103),3))</f>
        <v/>
      </c>
    </row>
    <row r="1962" spans="6:6">
      <c r="F1962" s="271" t="str">
        <f>IF(OR(D1962="",E1962=""),"",ROUND(D1962/LOOKUP(E1962,SMMLV!$A$2:$A$36,SMMLV!$D$2:$D$103),3))</f>
        <v/>
      </c>
    </row>
    <row r="1963" spans="6:6">
      <c r="F1963" s="271" t="str">
        <f>IF(OR(D1963="",E1963=""),"",ROUND(D1963/LOOKUP(E1963,SMMLV!$A$2:$A$36,SMMLV!$D$2:$D$103),3))</f>
        <v/>
      </c>
    </row>
    <row r="1964" spans="6:6">
      <c r="F1964" s="271" t="str">
        <f>IF(OR(D1964="",E1964=""),"",ROUND(D1964/LOOKUP(E1964,SMMLV!$A$2:$A$36,SMMLV!$D$2:$D$103),3))</f>
        <v/>
      </c>
    </row>
    <row r="1965" spans="6:6">
      <c r="F1965" s="271" t="str">
        <f>IF(OR(D1965="",E1965=""),"",ROUND(D1965/LOOKUP(E1965,SMMLV!$A$2:$A$36,SMMLV!$D$2:$D$103),3))</f>
        <v/>
      </c>
    </row>
    <row r="1966" spans="6:6">
      <c r="F1966" s="271" t="str">
        <f>IF(OR(D1966="",E1966=""),"",ROUND(D1966/LOOKUP(E1966,SMMLV!$A$2:$A$36,SMMLV!$D$2:$D$103),3))</f>
        <v/>
      </c>
    </row>
    <row r="1967" spans="6:6">
      <c r="F1967" s="271" t="str">
        <f>IF(OR(D1967="",E1967=""),"",ROUND(D1967/LOOKUP(E1967,SMMLV!$A$2:$A$36,SMMLV!$D$2:$D$103),3))</f>
        <v/>
      </c>
    </row>
    <row r="1968" spans="6:6">
      <c r="F1968" s="271" t="str">
        <f>IF(OR(D1968="",E1968=""),"",ROUND(D1968/LOOKUP(E1968,SMMLV!$A$2:$A$36,SMMLV!$D$2:$D$103),3))</f>
        <v/>
      </c>
    </row>
    <row r="1969" spans="6:6">
      <c r="F1969" s="271" t="str">
        <f>IF(OR(D1969="",E1969=""),"",ROUND(D1969/LOOKUP(E1969,SMMLV!$A$2:$A$36,SMMLV!$D$2:$D$103),3))</f>
        <v/>
      </c>
    </row>
    <row r="1970" spans="6:6">
      <c r="F1970" s="271" t="str">
        <f>IF(OR(D1970="",E1970=""),"",ROUND(D1970/LOOKUP(E1970,SMMLV!$A$2:$A$36,SMMLV!$D$2:$D$103),3))</f>
        <v/>
      </c>
    </row>
    <row r="1971" spans="6:6">
      <c r="F1971" s="271" t="str">
        <f>IF(OR(D1971="",E1971=""),"",ROUND(D1971/LOOKUP(E1971,SMMLV!$A$2:$A$36,SMMLV!$D$2:$D$103),3))</f>
        <v/>
      </c>
    </row>
    <row r="1972" spans="6:6">
      <c r="F1972" s="271" t="str">
        <f>IF(OR(D1972="",E1972=""),"",ROUND(D1972/LOOKUP(E1972,SMMLV!$A$2:$A$36,SMMLV!$D$2:$D$103),3))</f>
        <v/>
      </c>
    </row>
    <row r="1973" spans="6:6">
      <c r="F1973" s="271" t="str">
        <f>IF(OR(D1973="",E1973=""),"",ROUND(D1973/LOOKUP(E1973,SMMLV!$A$2:$A$36,SMMLV!$D$2:$D$103),3))</f>
        <v/>
      </c>
    </row>
    <row r="1974" spans="6:6">
      <c r="F1974" s="271" t="str">
        <f>IF(OR(D1974="",E1974=""),"",ROUND(D1974/LOOKUP(E1974,SMMLV!$A$2:$A$36,SMMLV!$D$2:$D$103),3))</f>
        <v/>
      </c>
    </row>
    <row r="1975" spans="6:6">
      <c r="F1975" s="271" t="str">
        <f>IF(OR(D1975="",E1975=""),"",ROUND(D1975/LOOKUP(E1975,SMMLV!$A$2:$A$36,SMMLV!$D$2:$D$103),3))</f>
        <v/>
      </c>
    </row>
    <row r="1976" spans="6:6">
      <c r="F1976" s="271" t="str">
        <f>IF(OR(D1976="",E1976=""),"",ROUND(D1976/LOOKUP(E1976,SMMLV!$A$2:$A$36,SMMLV!$D$2:$D$103),3))</f>
        <v/>
      </c>
    </row>
    <row r="1977" spans="6:6">
      <c r="F1977" s="271" t="str">
        <f>IF(OR(D1977="",E1977=""),"",ROUND(D1977/LOOKUP(E1977,SMMLV!$A$2:$A$36,SMMLV!$D$2:$D$103),3))</f>
        <v/>
      </c>
    </row>
    <row r="1978" spans="6:6">
      <c r="F1978" s="271" t="str">
        <f>IF(OR(D1978="",E1978=""),"",ROUND(D1978/LOOKUP(E1978,SMMLV!$A$2:$A$36,SMMLV!$D$2:$D$103),3))</f>
        <v/>
      </c>
    </row>
    <row r="1979" spans="6:6">
      <c r="F1979" s="271" t="str">
        <f>IF(OR(D1979="",E1979=""),"",ROUND(D1979/LOOKUP(E1979,SMMLV!$A$2:$A$36,SMMLV!$D$2:$D$103),3))</f>
        <v/>
      </c>
    </row>
    <row r="1980" spans="6:6">
      <c r="F1980" s="271" t="str">
        <f>IF(OR(D1980="",E1980=""),"",ROUND(D1980/LOOKUP(E1980,SMMLV!$A$2:$A$36,SMMLV!$D$2:$D$103),3))</f>
        <v/>
      </c>
    </row>
    <row r="1981" spans="6:6">
      <c r="F1981" s="271" t="str">
        <f>IF(OR(D1981="",E1981=""),"",ROUND(D1981/LOOKUP(E1981,SMMLV!$A$2:$A$36,SMMLV!$D$2:$D$103),3))</f>
        <v/>
      </c>
    </row>
    <row r="1982" spans="6:6">
      <c r="F1982" s="271" t="str">
        <f>IF(OR(D1982="",E1982=""),"",ROUND(D1982/LOOKUP(E1982,SMMLV!$A$2:$A$36,SMMLV!$D$2:$D$103),3))</f>
        <v/>
      </c>
    </row>
    <row r="1983" spans="6:6">
      <c r="F1983" s="271" t="str">
        <f>IF(OR(D1983="",E1983=""),"",ROUND(D1983/LOOKUP(E1983,SMMLV!$A$2:$A$36,SMMLV!$D$2:$D$103),3))</f>
        <v/>
      </c>
    </row>
    <row r="1984" spans="6:6">
      <c r="F1984" s="271" t="str">
        <f>IF(OR(D1984="",E1984=""),"",ROUND(D1984/LOOKUP(E1984,SMMLV!$A$2:$A$36,SMMLV!$D$2:$D$103),3))</f>
        <v/>
      </c>
    </row>
    <row r="1985" spans="6:6">
      <c r="F1985" s="271" t="str">
        <f>IF(OR(D1985="",E1985=""),"",ROUND(D1985/LOOKUP(E1985,SMMLV!$A$2:$A$36,SMMLV!$D$2:$D$103),3))</f>
        <v/>
      </c>
    </row>
    <row r="1986" spans="6:6">
      <c r="F1986" s="271" t="str">
        <f>IF(OR(D1986="",E1986=""),"",ROUND(D1986/LOOKUP(E1986,SMMLV!$A$2:$A$36,SMMLV!$D$2:$D$103),3))</f>
        <v/>
      </c>
    </row>
    <row r="1987" spans="6:6">
      <c r="F1987" s="271" t="str">
        <f>IF(OR(D1987="",E1987=""),"",ROUND(D1987/LOOKUP(E1987,SMMLV!$A$2:$A$36,SMMLV!$D$2:$D$103),3))</f>
        <v/>
      </c>
    </row>
    <row r="1988" spans="6:6">
      <c r="F1988" s="271" t="str">
        <f>IF(OR(D1988="",E1988=""),"",ROUND(D1988/LOOKUP(E1988,SMMLV!$A$2:$A$36,SMMLV!$D$2:$D$103),3))</f>
        <v/>
      </c>
    </row>
    <row r="1989" spans="6:6">
      <c r="F1989" s="271" t="str">
        <f>IF(OR(D1989="",E1989=""),"",ROUND(D1989/LOOKUP(E1989,SMMLV!$A$2:$A$36,SMMLV!$D$2:$D$103),3))</f>
        <v/>
      </c>
    </row>
    <row r="1990" spans="6:6">
      <c r="F1990" s="271" t="str">
        <f>IF(OR(D1990="",E1990=""),"",ROUND(D1990/LOOKUP(E1990,SMMLV!$A$2:$A$36,SMMLV!$D$2:$D$103),3))</f>
        <v/>
      </c>
    </row>
    <row r="1991" spans="6:6">
      <c r="F1991" s="271" t="str">
        <f>IF(OR(D1991="",E1991=""),"",ROUND(D1991/LOOKUP(E1991,SMMLV!$A$2:$A$36,SMMLV!$D$2:$D$103),3))</f>
        <v/>
      </c>
    </row>
    <row r="1992" spans="6:6">
      <c r="F1992" s="271" t="str">
        <f>IF(OR(D1992="",E1992=""),"",ROUND(D1992/LOOKUP(E1992,SMMLV!$A$2:$A$36,SMMLV!$D$2:$D$103),3))</f>
        <v/>
      </c>
    </row>
    <row r="1993" spans="6:6">
      <c r="F1993" s="271" t="str">
        <f>IF(OR(D1993="",E1993=""),"",ROUND(D1993/LOOKUP(E1993,SMMLV!$A$2:$A$36,SMMLV!$D$2:$D$103),3))</f>
        <v/>
      </c>
    </row>
    <row r="1994" spans="6:6">
      <c r="F1994" s="271" t="str">
        <f>IF(OR(D1994="",E1994=""),"",ROUND(D1994/LOOKUP(E1994,SMMLV!$A$2:$A$36,SMMLV!$D$2:$D$103),3))</f>
        <v/>
      </c>
    </row>
    <row r="1995" spans="6:6">
      <c r="F1995" s="271" t="str">
        <f>IF(OR(D1995="",E1995=""),"",ROUND(D1995/LOOKUP(E1995,SMMLV!$A$2:$A$36,SMMLV!$D$2:$D$103),3))</f>
        <v/>
      </c>
    </row>
    <row r="1996" spans="6:6">
      <c r="F1996" s="271" t="str">
        <f>IF(OR(D1996="",E1996=""),"",ROUND(D1996/LOOKUP(E1996,SMMLV!$A$2:$A$36,SMMLV!$D$2:$D$103),3))</f>
        <v/>
      </c>
    </row>
    <row r="1997" spans="6:6">
      <c r="F1997" s="271" t="str">
        <f>IF(OR(D1997="",E1997=""),"",ROUND(D1997/LOOKUP(E1997,SMMLV!$A$2:$A$36,SMMLV!$D$2:$D$103),3))</f>
        <v/>
      </c>
    </row>
    <row r="1998" spans="6:6">
      <c r="F1998" s="271" t="str">
        <f>IF(OR(D1998="",E1998=""),"",ROUND(D1998/LOOKUP(E1998,SMMLV!$A$2:$A$36,SMMLV!$D$2:$D$103),3))</f>
        <v/>
      </c>
    </row>
    <row r="1999" spans="6:6">
      <c r="F1999" s="271" t="str">
        <f>IF(OR(D1999="",E1999=""),"",ROUND(D1999/LOOKUP(E1999,SMMLV!$A$2:$A$36,SMMLV!$D$2:$D$103),3))</f>
        <v/>
      </c>
    </row>
    <row r="2000" spans="6:6">
      <c r="F2000" s="271" t="str">
        <f>IF(OR(D2000="",E2000=""),"",ROUND(D2000/LOOKUP(E2000,SMMLV!$A$2:$A$36,SMMLV!$D$2:$D$103),3))</f>
        <v/>
      </c>
    </row>
    <row r="2001" spans="6:6">
      <c r="F2001" s="271" t="str">
        <f>IF(OR(D2001="",E2001=""),"",ROUND(D2001/LOOKUP(E2001,SMMLV!$A$2:$A$36,SMMLV!$D$2:$D$103),3))</f>
        <v/>
      </c>
    </row>
    <row r="2002" spans="6:6">
      <c r="F2002" s="271" t="str">
        <f>IF(OR(D2002="",E2002=""),"",ROUND(D2002/LOOKUP(E2002,SMMLV!$A$2:$A$36,SMMLV!$D$2:$D$103),3))</f>
        <v/>
      </c>
    </row>
    <row r="2003" spans="6:6">
      <c r="F2003" s="271" t="str">
        <f>IF(OR(D2003="",E2003=""),"",ROUND(D2003/LOOKUP(E2003,SMMLV!$A$2:$A$36,SMMLV!$D$2:$D$103),3))</f>
        <v/>
      </c>
    </row>
    <row r="2004" spans="6:6">
      <c r="F2004" s="271" t="str">
        <f>IF(OR(D2004="",E2004=""),"",ROUND(D2004/LOOKUP(E2004,SMMLV!$A$2:$A$36,SMMLV!$D$2:$D$103),3))</f>
        <v/>
      </c>
    </row>
    <row r="2005" spans="6:6">
      <c r="F2005" s="271" t="str">
        <f>IF(OR(D2005="",E2005=""),"",ROUND(D2005/LOOKUP(E2005,SMMLV!$A$2:$A$36,SMMLV!$D$2:$D$103),3))</f>
        <v/>
      </c>
    </row>
    <row r="2006" spans="6:6">
      <c r="F2006" s="271" t="str">
        <f>IF(OR(D2006="",E2006=""),"",ROUND(D2006/LOOKUP(E2006,SMMLV!$A$2:$A$36,SMMLV!$D$2:$D$103),3))</f>
        <v/>
      </c>
    </row>
    <row r="2007" spans="6:6">
      <c r="F2007" s="271" t="str">
        <f>IF(OR(D2007="",E2007=""),"",ROUND(D2007/LOOKUP(E2007,SMMLV!$A$2:$A$36,SMMLV!$D$2:$D$103),3))</f>
        <v/>
      </c>
    </row>
    <row r="2008" spans="6:6">
      <c r="F2008" s="271" t="str">
        <f>IF(OR(D2008="",E2008=""),"",ROUND(D2008/LOOKUP(E2008,SMMLV!$A$2:$A$36,SMMLV!$D$2:$D$103),3))</f>
        <v/>
      </c>
    </row>
    <row r="2009" spans="6:6">
      <c r="F2009" s="271" t="str">
        <f>IF(OR(D2009="",E2009=""),"",ROUND(D2009/LOOKUP(E2009,SMMLV!$A$2:$A$36,SMMLV!$D$2:$D$103),3))</f>
        <v/>
      </c>
    </row>
    <row r="2010" spans="6:6">
      <c r="F2010" s="271" t="str">
        <f>IF(OR(D2010="",E2010=""),"",ROUND(D2010/LOOKUP(E2010,SMMLV!$A$2:$A$36,SMMLV!$D$2:$D$103),3))</f>
        <v/>
      </c>
    </row>
    <row r="2011" spans="6:6">
      <c r="F2011" s="271" t="str">
        <f>IF(OR(D2011="",E2011=""),"",ROUND(D2011/LOOKUP(E2011,SMMLV!$A$2:$A$36,SMMLV!$D$2:$D$103),3))</f>
        <v/>
      </c>
    </row>
    <row r="2012" spans="6:6">
      <c r="F2012" s="271" t="str">
        <f>IF(OR(D2012="",E2012=""),"",ROUND(D2012/LOOKUP(E2012,SMMLV!$A$2:$A$36,SMMLV!$D$2:$D$103),3))</f>
        <v/>
      </c>
    </row>
    <row r="2013" spans="6:6">
      <c r="F2013" s="271" t="str">
        <f>IF(OR(D2013="",E2013=""),"",ROUND(D2013/LOOKUP(E2013,SMMLV!$A$2:$A$36,SMMLV!$D$2:$D$103),3))</f>
        <v/>
      </c>
    </row>
    <row r="2014" spans="6:6">
      <c r="F2014" s="271" t="str">
        <f>IF(OR(D2014="",E2014=""),"",ROUND(D2014/LOOKUP(E2014,SMMLV!$A$2:$A$36,SMMLV!$D$2:$D$103),3))</f>
        <v/>
      </c>
    </row>
    <row r="2015" spans="6:6">
      <c r="F2015" s="271" t="str">
        <f>IF(OR(D2015="",E2015=""),"",ROUND(D2015/LOOKUP(E2015,SMMLV!$A$2:$A$36,SMMLV!$D$2:$D$103),3))</f>
        <v/>
      </c>
    </row>
    <row r="2016" spans="6:6">
      <c r="F2016" s="271" t="str">
        <f>IF(OR(D2016="",E2016=""),"",ROUND(D2016/LOOKUP(E2016,SMMLV!$A$2:$A$36,SMMLV!$D$2:$D$103),3))</f>
        <v/>
      </c>
    </row>
    <row r="2017" spans="6:6">
      <c r="F2017" s="271" t="str">
        <f>IF(OR(D2017="",E2017=""),"",ROUND(D2017/LOOKUP(E2017,SMMLV!$A$2:$A$36,SMMLV!$D$2:$D$103),3))</f>
        <v/>
      </c>
    </row>
    <row r="2018" spans="6:6">
      <c r="F2018" s="271" t="str">
        <f>IF(OR(D2018="",E2018=""),"",ROUND(D2018/LOOKUP(E2018,SMMLV!$A$2:$A$36,SMMLV!$D$2:$D$103),3))</f>
        <v/>
      </c>
    </row>
    <row r="2019" spans="6:6">
      <c r="F2019" s="271" t="str">
        <f>IF(OR(D2019="",E2019=""),"",ROUND(D2019/LOOKUP(E2019,SMMLV!$A$2:$A$36,SMMLV!$D$2:$D$103),3))</f>
        <v/>
      </c>
    </row>
    <row r="2020" spans="6:6">
      <c r="F2020" s="271" t="str">
        <f>IF(OR(D2020="",E2020=""),"",ROUND(D2020/LOOKUP(E2020,SMMLV!$A$2:$A$36,SMMLV!$D$2:$D$103),3))</f>
        <v/>
      </c>
    </row>
    <row r="2021" spans="6:6">
      <c r="F2021" s="271" t="str">
        <f>IF(OR(D2021="",E2021=""),"",ROUND(D2021/LOOKUP(E2021,SMMLV!$A$2:$A$36,SMMLV!$D$2:$D$103),3))</f>
        <v/>
      </c>
    </row>
    <row r="2022" spans="6:6">
      <c r="F2022" s="271" t="str">
        <f>IF(OR(D2022="",E2022=""),"",ROUND(D2022/LOOKUP(E2022,SMMLV!$A$2:$A$36,SMMLV!$D$2:$D$103),3))</f>
        <v/>
      </c>
    </row>
    <row r="2023" spans="6:6">
      <c r="F2023" s="271" t="str">
        <f>IF(OR(D2023="",E2023=""),"",ROUND(D2023/LOOKUP(E2023,SMMLV!$A$2:$A$36,SMMLV!$D$2:$D$103),3))</f>
        <v/>
      </c>
    </row>
    <row r="2024" spans="6:6">
      <c r="F2024" s="271" t="str">
        <f>IF(OR(D2024="",E2024=""),"",ROUND(D2024/LOOKUP(E2024,SMMLV!$A$2:$A$36,SMMLV!$D$2:$D$103),3))</f>
        <v/>
      </c>
    </row>
    <row r="2025" spans="6:6">
      <c r="F2025" s="271" t="str">
        <f>IF(OR(D2025="",E2025=""),"",ROUND(D2025/LOOKUP(E2025,SMMLV!$A$2:$A$36,SMMLV!$D$2:$D$103),3))</f>
        <v/>
      </c>
    </row>
    <row r="2026" spans="6:6">
      <c r="F2026" s="271" t="str">
        <f>IF(OR(D2026="",E2026=""),"",ROUND(D2026/LOOKUP(E2026,SMMLV!$A$2:$A$36,SMMLV!$D$2:$D$103),3))</f>
        <v/>
      </c>
    </row>
    <row r="2027" spans="6:6">
      <c r="F2027" s="271" t="str">
        <f>IF(OR(D2027="",E2027=""),"",ROUND(D2027/LOOKUP(E2027,SMMLV!$A$2:$A$36,SMMLV!$D$2:$D$103),3))</f>
        <v/>
      </c>
    </row>
    <row r="2028" spans="6:6">
      <c r="F2028" s="271" t="str">
        <f>IF(OR(D2028="",E2028=""),"",ROUND(D2028/LOOKUP(E2028,SMMLV!$A$2:$A$36,SMMLV!$D$2:$D$103),3))</f>
        <v/>
      </c>
    </row>
    <row r="2029" spans="6:6">
      <c r="F2029" s="271" t="str">
        <f>IF(OR(D2029="",E2029=""),"",ROUND(D2029/LOOKUP(E2029,SMMLV!$A$2:$A$36,SMMLV!$D$2:$D$103),3))</f>
        <v/>
      </c>
    </row>
    <row r="2030" spans="6:6">
      <c r="F2030" s="271" t="str">
        <f>IF(OR(D2030="",E2030=""),"",ROUND(D2030/LOOKUP(E2030,SMMLV!$A$2:$A$36,SMMLV!$D$2:$D$103),3))</f>
        <v/>
      </c>
    </row>
    <row r="2031" spans="6:6">
      <c r="F2031" s="271" t="str">
        <f>IF(OR(D2031="",E2031=""),"",ROUND(D2031/LOOKUP(E2031,SMMLV!$A$2:$A$36,SMMLV!$D$2:$D$103),3))</f>
        <v/>
      </c>
    </row>
    <row r="2032" spans="6:6">
      <c r="F2032" s="271" t="str">
        <f>IF(OR(D2032="",E2032=""),"",ROUND(D2032/LOOKUP(E2032,SMMLV!$A$2:$A$36,SMMLV!$D$2:$D$103),3))</f>
        <v/>
      </c>
    </row>
    <row r="2033" spans="6:6">
      <c r="F2033" s="271" t="str">
        <f>IF(OR(D2033="",E2033=""),"",ROUND(D2033/LOOKUP(E2033,SMMLV!$A$2:$A$36,SMMLV!$D$2:$D$103),3))</f>
        <v/>
      </c>
    </row>
    <row r="2034" spans="6:6">
      <c r="F2034" s="271" t="str">
        <f>IF(OR(D2034="",E2034=""),"",ROUND(D2034/LOOKUP(E2034,SMMLV!$A$2:$A$36,SMMLV!$D$2:$D$103),3))</f>
        <v/>
      </c>
    </row>
    <row r="2035" spans="6:6">
      <c r="F2035" s="271" t="str">
        <f>IF(OR(D2035="",E2035=""),"",ROUND(D2035/LOOKUP(E2035,SMMLV!$A$2:$A$36,SMMLV!$D$2:$D$103),3))</f>
        <v/>
      </c>
    </row>
    <row r="2036" spans="6:6">
      <c r="F2036" s="271" t="str">
        <f>IF(OR(D2036="",E2036=""),"",ROUND(D2036/LOOKUP(E2036,SMMLV!$A$2:$A$36,SMMLV!$D$2:$D$103),3))</f>
        <v/>
      </c>
    </row>
    <row r="2037" spans="6:6">
      <c r="F2037" s="271" t="str">
        <f>IF(OR(D2037="",E2037=""),"",ROUND(D2037/LOOKUP(E2037,SMMLV!$A$2:$A$36,SMMLV!$D$2:$D$103),3))</f>
        <v/>
      </c>
    </row>
    <row r="2038" spans="6:6">
      <c r="F2038" s="271" t="str">
        <f>IF(OR(D2038="",E2038=""),"",ROUND(D2038/LOOKUP(E2038,SMMLV!$A$2:$A$36,SMMLV!$D$2:$D$103),3))</f>
        <v/>
      </c>
    </row>
    <row r="2039" spans="6:6">
      <c r="F2039" s="271" t="str">
        <f>IF(OR(D2039="",E2039=""),"",ROUND(D2039/LOOKUP(E2039,SMMLV!$A$2:$A$36,SMMLV!$D$2:$D$103),3))</f>
        <v/>
      </c>
    </row>
    <row r="2040" spans="6:6">
      <c r="F2040" s="271" t="str">
        <f>IF(OR(D2040="",E2040=""),"",ROUND(D2040/LOOKUP(E2040,SMMLV!$A$2:$A$36,SMMLV!$D$2:$D$103),3))</f>
        <v/>
      </c>
    </row>
    <row r="2041" spans="6:6">
      <c r="F2041" s="271" t="str">
        <f>IF(OR(D2041="",E2041=""),"",ROUND(D2041/LOOKUP(E2041,SMMLV!$A$2:$A$36,SMMLV!$D$2:$D$103),3))</f>
        <v/>
      </c>
    </row>
    <row r="2042" spans="6:6">
      <c r="F2042" s="271" t="str">
        <f>IF(OR(D2042="",E2042=""),"",ROUND(D2042/LOOKUP(E2042,SMMLV!$A$2:$A$36,SMMLV!$D$2:$D$103),3))</f>
        <v/>
      </c>
    </row>
    <row r="2043" spans="6:6">
      <c r="F2043" s="271" t="str">
        <f>IF(OR(D2043="",E2043=""),"",ROUND(D2043/LOOKUP(E2043,SMMLV!$A$2:$A$36,SMMLV!$D$2:$D$103),3))</f>
        <v/>
      </c>
    </row>
    <row r="2044" spans="6:6">
      <c r="F2044" s="271" t="str">
        <f>IF(OR(D2044="",E2044=""),"",ROUND(D2044/LOOKUP(E2044,SMMLV!$A$2:$A$36,SMMLV!$D$2:$D$103),3))</f>
        <v/>
      </c>
    </row>
    <row r="2045" spans="6:6">
      <c r="F2045" s="271" t="str">
        <f>IF(OR(D2045="",E2045=""),"",ROUND(D2045/LOOKUP(E2045,SMMLV!$A$2:$A$36,SMMLV!$D$2:$D$103),3))</f>
        <v/>
      </c>
    </row>
    <row r="2046" spans="6:6">
      <c r="F2046" s="271" t="str">
        <f>IF(OR(D2046="",E2046=""),"",ROUND(D2046/LOOKUP(E2046,SMMLV!$A$2:$A$36,SMMLV!$D$2:$D$103),3))</f>
        <v/>
      </c>
    </row>
    <row r="2047" spans="6:6">
      <c r="F2047" s="271" t="str">
        <f>IF(OR(D2047="",E2047=""),"",ROUND(D2047/LOOKUP(E2047,SMMLV!$A$2:$A$36,SMMLV!$D$2:$D$103),3))</f>
        <v/>
      </c>
    </row>
    <row r="2048" spans="6:6">
      <c r="F2048" s="271" t="str">
        <f>IF(OR(D2048="",E2048=""),"",ROUND(D2048/LOOKUP(E2048,SMMLV!$A$2:$A$36,SMMLV!$D$2:$D$103),3))</f>
        <v/>
      </c>
    </row>
    <row r="2049" spans="6:6">
      <c r="F2049" s="271" t="str">
        <f>IF(OR(D2049="",E2049=""),"",ROUND(D2049/LOOKUP(E2049,SMMLV!$A$2:$A$36,SMMLV!$D$2:$D$103),3))</f>
        <v/>
      </c>
    </row>
    <row r="2050" spans="6:6">
      <c r="F2050" s="271" t="str">
        <f>IF(OR(D2050="",E2050=""),"",ROUND(D2050/LOOKUP(E2050,SMMLV!$A$2:$A$36,SMMLV!$D$2:$D$103),3))</f>
        <v/>
      </c>
    </row>
    <row r="2051" spans="6:6">
      <c r="F2051" s="271" t="str">
        <f>IF(OR(D2051="",E2051=""),"",ROUND(D2051/LOOKUP(E2051,SMMLV!$A$2:$A$36,SMMLV!$D$2:$D$103),3))</f>
        <v/>
      </c>
    </row>
    <row r="2052" spans="6:6">
      <c r="F2052" s="271" t="str">
        <f>IF(OR(D2052="",E2052=""),"",ROUND(D2052/LOOKUP(E2052,SMMLV!$A$2:$A$36,SMMLV!$D$2:$D$103),3))</f>
        <v/>
      </c>
    </row>
    <row r="2053" spans="6:6">
      <c r="F2053" s="271" t="str">
        <f>IF(OR(D2053="",E2053=""),"",ROUND(D2053/LOOKUP(E2053,SMMLV!$A$2:$A$36,SMMLV!$D$2:$D$103),3))</f>
        <v/>
      </c>
    </row>
    <row r="2054" spans="6:6">
      <c r="F2054" s="271" t="str">
        <f>IF(OR(D2054="",E2054=""),"",ROUND(D2054/LOOKUP(E2054,SMMLV!$A$2:$A$36,SMMLV!$D$2:$D$103),3))</f>
        <v/>
      </c>
    </row>
    <row r="2055" spans="6:6">
      <c r="F2055" s="271" t="str">
        <f>IF(OR(D2055="",E2055=""),"",ROUND(D2055/LOOKUP(E2055,SMMLV!$A$2:$A$36,SMMLV!$D$2:$D$103),3))</f>
        <v/>
      </c>
    </row>
    <row r="2056" spans="6:6">
      <c r="F2056" s="271" t="str">
        <f>IF(OR(D2056="",E2056=""),"",ROUND(D2056/LOOKUP(E2056,SMMLV!$A$2:$A$36,SMMLV!$D$2:$D$103),3))</f>
        <v/>
      </c>
    </row>
    <row r="2057" spans="6:6">
      <c r="F2057" s="271" t="str">
        <f>IF(OR(D2057="",E2057=""),"",ROUND(D2057/LOOKUP(E2057,SMMLV!$A$2:$A$36,SMMLV!$D$2:$D$103),3))</f>
        <v/>
      </c>
    </row>
    <row r="2058" spans="6:6">
      <c r="F2058" s="271" t="str">
        <f>IF(OR(D2058="",E2058=""),"",ROUND(D2058/LOOKUP(E2058,SMMLV!$A$2:$A$36,SMMLV!$D$2:$D$103),3))</f>
        <v/>
      </c>
    </row>
    <row r="2059" spans="6:6">
      <c r="F2059" s="271" t="str">
        <f>IF(OR(D2059="",E2059=""),"",ROUND(D2059/LOOKUP(E2059,SMMLV!$A$2:$A$36,SMMLV!$D$2:$D$103),3))</f>
        <v/>
      </c>
    </row>
    <row r="2060" spans="6:6">
      <c r="F2060" s="271" t="str">
        <f>IF(OR(D2060="",E2060=""),"",ROUND(D2060/LOOKUP(E2060,SMMLV!$A$2:$A$36,SMMLV!$D$2:$D$103),3))</f>
        <v/>
      </c>
    </row>
    <row r="2061" spans="6:6">
      <c r="F2061" s="271" t="str">
        <f>IF(OR(D2061="",E2061=""),"",ROUND(D2061/LOOKUP(E2061,SMMLV!$A$2:$A$36,SMMLV!$D$2:$D$103),3))</f>
        <v/>
      </c>
    </row>
    <row r="2062" spans="6:6">
      <c r="F2062" s="271" t="str">
        <f>IF(OR(D2062="",E2062=""),"",ROUND(D2062/LOOKUP(E2062,SMMLV!$A$2:$A$36,SMMLV!$D$2:$D$103),3))</f>
        <v/>
      </c>
    </row>
    <row r="2063" spans="6:6">
      <c r="F2063" s="271" t="str">
        <f>IF(OR(D2063="",E2063=""),"",ROUND(D2063/LOOKUP(E2063,SMMLV!$A$2:$A$36,SMMLV!$D$2:$D$103),3))</f>
        <v/>
      </c>
    </row>
    <row r="2064" spans="6:6">
      <c r="F2064" s="271" t="str">
        <f>IF(OR(D2064="",E2064=""),"",ROUND(D2064/LOOKUP(E2064,SMMLV!$A$2:$A$36,SMMLV!$D$2:$D$103),3))</f>
        <v/>
      </c>
    </row>
    <row r="2065" spans="6:6">
      <c r="F2065" s="271" t="str">
        <f>IF(OR(D2065="",E2065=""),"",ROUND(D2065/LOOKUP(E2065,SMMLV!$A$2:$A$36,SMMLV!$D$2:$D$103),3))</f>
        <v/>
      </c>
    </row>
    <row r="2066" spans="6:6">
      <c r="F2066" s="271" t="str">
        <f>IF(OR(D2066="",E2066=""),"",ROUND(D2066/LOOKUP(E2066,SMMLV!$A$2:$A$36,SMMLV!$D$2:$D$103),3))</f>
        <v/>
      </c>
    </row>
    <row r="2067" spans="6:6">
      <c r="F2067" s="271" t="str">
        <f>IF(OR(D2067="",E2067=""),"",ROUND(D2067/LOOKUP(E2067,SMMLV!$A$2:$A$36,SMMLV!$D$2:$D$103),3))</f>
        <v/>
      </c>
    </row>
    <row r="2068" spans="6:6">
      <c r="F2068" s="271" t="str">
        <f>IF(OR(D2068="",E2068=""),"",ROUND(D2068/LOOKUP(E2068,SMMLV!$A$2:$A$36,SMMLV!$D$2:$D$103),3))</f>
        <v/>
      </c>
    </row>
    <row r="2069" spans="6:6">
      <c r="F2069" s="271" t="str">
        <f>IF(OR(D2069="",E2069=""),"",ROUND(D2069/LOOKUP(E2069,SMMLV!$A$2:$A$36,SMMLV!$D$2:$D$103),3))</f>
        <v/>
      </c>
    </row>
    <row r="2070" spans="6:6">
      <c r="F2070" s="271" t="str">
        <f>IF(OR(D2070="",E2070=""),"",ROUND(D2070/LOOKUP(E2070,SMMLV!$A$2:$A$36,SMMLV!$D$2:$D$103),3))</f>
        <v/>
      </c>
    </row>
    <row r="2071" spans="6:6">
      <c r="F2071" s="271" t="str">
        <f>IF(OR(D2071="",E2071=""),"",ROUND(D2071/LOOKUP(E2071,SMMLV!$A$2:$A$36,SMMLV!$D$2:$D$103),3))</f>
        <v/>
      </c>
    </row>
    <row r="2072" spans="6:6">
      <c r="F2072" s="271" t="str">
        <f>IF(OR(D2072="",E2072=""),"",ROUND(D2072/LOOKUP(E2072,SMMLV!$A$2:$A$36,SMMLV!$D$2:$D$103),3))</f>
        <v/>
      </c>
    </row>
    <row r="2073" spans="6:6">
      <c r="F2073" s="271" t="str">
        <f>IF(OR(D2073="",E2073=""),"",ROUND(D2073/LOOKUP(E2073,SMMLV!$A$2:$A$36,SMMLV!$D$2:$D$103),3))</f>
        <v/>
      </c>
    </row>
    <row r="2074" spans="6:6">
      <c r="F2074" s="271" t="str">
        <f>IF(OR(D2074="",E2074=""),"",ROUND(D2074/LOOKUP(E2074,SMMLV!$A$2:$A$36,SMMLV!$D$2:$D$103),3))</f>
        <v/>
      </c>
    </row>
    <row r="2075" spans="6:6">
      <c r="F2075" s="271" t="str">
        <f>IF(OR(D2075="",E2075=""),"",ROUND(D2075/LOOKUP(E2075,SMMLV!$A$2:$A$36,SMMLV!$D$2:$D$103),3))</f>
        <v/>
      </c>
    </row>
    <row r="2076" spans="6:6">
      <c r="F2076" s="271" t="str">
        <f>IF(OR(D2076="",E2076=""),"",ROUND(D2076/LOOKUP(E2076,SMMLV!$A$2:$A$36,SMMLV!$D$2:$D$103),3))</f>
        <v/>
      </c>
    </row>
    <row r="2077" spans="6:6">
      <c r="F2077" s="271" t="str">
        <f>IF(OR(D2077="",E2077=""),"",ROUND(D2077/LOOKUP(E2077,SMMLV!$A$2:$A$36,SMMLV!$D$2:$D$103),3))</f>
        <v/>
      </c>
    </row>
    <row r="2078" spans="6:6">
      <c r="F2078" s="271" t="str">
        <f>IF(OR(D2078="",E2078=""),"",ROUND(D2078/LOOKUP(E2078,SMMLV!$A$2:$A$36,SMMLV!$D$2:$D$103),3))</f>
        <v/>
      </c>
    </row>
    <row r="2079" spans="6:6">
      <c r="F2079" s="271" t="str">
        <f>IF(OR(D2079="",E2079=""),"",ROUND(D2079/LOOKUP(E2079,SMMLV!$A$2:$A$36,SMMLV!$D$2:$D$103),3))</f>
        <v/>
      </c>
    </row>
    <row r="2080" spans="6:6">
      <c r="F2080" s="271" t="str">
        <f>IF(OR(D2080="",E2080=""),"",ROUND(D2080/LOOKUP(E2080,SMMLV!$A$2:$A$36,SMMLV!$D$2:$D$103),3))</f>
        <v/>
      </c>
    </row>
    <row r="2081" spans="6:6">
      <c r="F2081" s="271" t="str">
        <f>IF(OR(D2081="",E2081=""),"",ROUND(D2081/LOOKUP(E2081,SMMLV!$A$2:$A$36,SMMLV!$D$2:$D$103),3))</f>
        <v/>
      </c>
    </row>
    <row r="2082" spans="6:6">
      <c r="F2082" s="271" t="str">
        <f>IF(OR(D2082="",E2082=""),"",ROUND(D2082/LOOKUP(E2082,SMMLV!$A$2:$A$36,SMMLV!$D$2:$D$103),3))</f>
        <v/>
      </c>
    </row>
    <row r="2083" spans="6:6">
      <c r="F2083" s="271" t="str">
        <f>IF(OR(D2083="",E2083=""),"",ROUND(D2083/LOOKUP(E2083,SMMLV!$A$2:$A$36,SMMLV!$D$2:$D$103),3))</f>
        <v/>
      </c>
    </row>
    <row r="2084" spans="6:6">
      <c r="F2084" s="271" t="str">
        <f>IF(OR(D2084="",E2084=""),"",ROUND(D2084/LOOKUP(E2084,SMMLV!$A$2:$A$36,SMMLV!$D$2:$D$103),3))</f>
        <v/>
      </c>
    </row>
    <row r="2085" spans="6:6">
      <c r="F2085" s="271" t="str">
        <f>IF(OR(D2085="",E2085=""),"",ROUND(D2085/LOOKUP(E2085,SMMLV!$A$2:$A$36,SMMLV!$D$2:$D$103),3))</f>
        <v/>
      </c>
    </row>
    <row r="2086" spans="6:6">
      <c r="F2086" s="271" t="str">
        <f>IF(OR(D2086="",E2086=""),"",ROUND(D2086/LOOKUP(E2086,SMMLV!$A$2:$A$36,SMMLV!$D$2:$D$103),3))</f>
        <v/>
      </c>
    </row>
    <row r="2087" spans="6:6">
      <c r="F2087" s="271" t="str">
        <f>IF(OR(D2087="",E2087=""),"",ROUND(D2087/LOOKUP(E2087,SMMLV!$A$2:$A$36,SMMLV!$D$2:$D$103),3))</f>
        <v/>
      </c>
    </row>
    <row r="2088" spans="6:6">
      <c r="F2088" s="271" t="str">
        <f>IF(OR(D2088="",E2088=""),"",ROUND(D2088/LOOKUP(E2088,SMMLV!$A$2:$A$36,SMMLV!$D$2:$D$103),3))</f>
        <v/>
      </c>
    </row>
    <row r="2089" spans="6:6">
      <c r="F2089" s="271" t="str">
        <f>IF(OR(D2089="",E2089=""),"",ROUND(D2089/LOOKUP(E2089,SMMLV!$A$2:$A$36,SMMLV!$D$2:$D$103),3))</f>
        <v/>
      </c>
    </row>
    <row r="2090" spans="6:6">
      <c r="F2090" s="271" t="str">
        <f>IF(OR(D2090="",E2090=""),"",ROUND(D2090/LOOKUP(E2090,SMMLV!$A$2:$A$36,SMMLV!$D$2:$D$103),3))</f>
        <v/>
      </c>
    </row>
    <row r="2091" spans="6:6">
      <c r="F2091" s="271" t="str">
        <f>IF(OR(D2091="",E2091=""),"",ROUND(D2091/LOOKUP(E2091,SMMLV!$A$2:$A$36,SMMLV!$D$2:$D$103),3))</f>
        <v/>
      </c>
    </row>
    <row r="2092" spans="6:6">
      <c r="F2092" s="271" t="str">
        <f>IF(OR(D2092="",E2092=""),"",ROUND(D2092/LOOKUP(E2092,SMMLV!$A$2:$A$36,SMMLV!$D$2:$D$103),3))</f>
        <v/>
      </c>
    </row>
    <row r="2093" spans="6:6">
      <c r="F2093" s="271" t="str">
        <f>IF(OR(D2093="",E2093=""),"",ROUND(D2093/LOOKUP(E2093,SMMLV!$A$2:$A$36,SMMLV!$D$2:$D$103),3))</f>
        <v/>
      </c>
    </row>
    <row r="2094" spans="6:6">
      <c r="F2094" s="271" t="str">
        <f>IF(OR(D2094="",E2094=""),"",ROUND(D2094/LOOKUP(E2094,SMMLV!$A$2:$A$36,SMMLV!$D$2:$D$103),3))</f>
        <v/>
      </c>
    </row>
    <row r="2095" spans="6:6">
      <c r="F2095" s="271" t="str">
        <f>IF(OR(D2095="",E2095=""),"",ROUND(D2095/LOOKUP(E2095,SMMLV!$A$2:$A$36,SMMLV!$D$2:$D$103),3))</f>
        <v/>
      </c>
    </row>
    <row r="2096" spans="6:6">
      <c r="F2096" s="271" t="str">
        <f>IF(OR(D2096="",E2096=""),"",ROUND(D2096/LOOKUP(E2096,SMMLV!$A$2:$A$36,SMMLV!$D$2:$D$103),3))</f>
        <v/>
      </c>
    </row>
    <row r="2097" spans="6:6">
      <c r="F2097" s="271" t="str">
        <f>IF(OR(D2097="",E2097=""),"",ROUND(D2097/LOOKUP(E2097,SMMLV!$A$2:$A$36,SMMLV!$D$2:$D$103),3))</f>
        <v/>
      </c>
    </row>
    <row r="2098" spans="6:6">
      <c r="F2098" s="271" t="str">
        <f>IF(OR(D2098="",E2098=""),"",ROUND(D2098/LOOKUP(E2098,SMMLV!$A$2:$A$36,SMMLV!$D$2:$D$103),3))</f>
        <v/>
      </c>
    </row>
    <row r="2099" spans="6:6">
      <c r="F2099" s="271" t="str">
        <f>IF(OR(D2099="",E2099=""),"",ROUND(D2099/LOOKUP(E2099,SMMLV!$A$2:$A$36,SMMLV!$D$2:$D$103),3))</f>
        <v/>
      </c>
    </row>
    <row r="2100" spans="6:6">
      <c r="F2100" s="271" t="str">
        <f>IF(OR(D2100="",E2100=""),"",ROUND(D2100/LOOKUP(E2100,SMMLV!$A$2:$A$36,SMMLV!$D$2:$D$103),3))</f>
        <v/>
      </c>
    </row>
    <row r="2101" spans="6:6">
      <c r="F2101" s="271" t="str">
        <f>IF(OR(D2101="",E2101=""),"",ROUND(D2101/LOOKUP(E2101,SMMLV!$A$2:$A$36,SMMLV!$D$2:$D$103),3))</f>
        <v/>
      </c>
    </row>
    <row r="2102" spans="6:6">
      <c r="F2102" s="271" t="str">
        <f>IF(OR(D2102="",E2102=""),"",ROUND(D2102/LOOKUP(E2102,SMMLV!$A$2:$A$36,SMMLV!$D$2:$D$103),3))</f>
        <v/>
      </c>
    </row>
    <row r="2103" spans="6:6">
      <c r="F2103" s="271" t="str">
        <f>IF(OR(D2103="",E2103=""),"",ROUND(D2103/LOOKUP(E2103,SMMLV!$A$2:$A$36,SMMLV!$D$2:$D$103),3))</f>
        <v/>
      </c>
    </row>
    <row r="2104" spans="6:6">
      <c r="F2104" s="271" t="str">
        <f>IF(OR(D2104="",E2104=""),"",ROUND(D2104/LOOKUP(E2104,SMMLV!$A$2:$A$36,SMMLV!$D$2:$D$103),3))</f>
        <v/>
      </c>
    </row>
  </sheetData>
  <mergeCells count="1105">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s>
  <conditionalFormatting sqref="F5:F2104">
    <cfRule type="cellIs" dxfId="38" priority="4" stopIfTrue="1" operator="notEqual">
      <formula>""</formula>
    </cfRule>
  </conditionalFormatting>
  <conditionalFormatting sqref="D5:E1139">
    <cfRule type="cellIs" dxfId="37" priority="3" stopIfTrue="1" operator="notEqual">
      <formula>""</formula>
    </cfRule>
  </conditionalFormatting>
  <conditionalFormatting sqref="D1140:E1196">
    <cfRule type="cellIs" dxfId="36" priority="2" stopIfTrue="1" operator="notEqual">
      <formula>""</formula>
    </cfRule>
  </conditionalFormatting>
  <conditionalFormatting sqref="B5:C1357">
    <cfRule type="cellIs" dxfId="35" priority="1" stopIfTrue="1" operator="notEqual">
      <formula>""</formula>
    </cfRule>
  </conditionalFormatting>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5">
    <tabColor rgb="FF7030A0"/>
    <pageSetUpPr fitToPage="1"/>
  </sheetPr>
  <dimension ref="A1:U235"/>
  <sheetViews>
    <sheetView showGridLines="0" topLeftCell="D29" zoomScaleNormal="100" zoomScaleSheetLayoutView="90" workbookViewId="0">
      <selection activeCell="K58" sqref="K58"/>
    </sheetView>
  </sheetViews>
  <sheetFormatPr baseColWidth="10" defaultColWidth="0" defaultRowHeight="13" zeroHeight="1"/>
  <cols>
    <col min="1" max="1" width="1.33203125" style="81" customWidth="1"/>
    <col min="2" max="2" width="7.83203125" style="95" hidden="1" customWidth="1"/>
    <col min="3" max="3" width="11.5" style="95" customWidth="1"/>
    <col min="4" max="4" width="37.83203125" style="81" customWidth="1"/>
    <col min="5" max="6" width="22.1640625" style="81" customWidth="1"/>
    <col min="7" max="7" width="14.83203125" style="81" customWidth="1"/>
    <col min="8" max="8" width="17" style="81" customWidth="1"/>
    <col min="9" max="9" width="17.1640625" style="81" customWidth="1"/>
    <col min="10" max="10" width="11.5" style="81" customWidth="1"/>
    <col min="11" max="11" width="17.83203125" style="81" bestFit="1" customWidth="1"/>
    <col min="12" max="12" width="17.6640625" style="81" customWidth="1"/>
    <col min="13" max="13" width="16" style="81" customWidth="1"/>
    <col min="14" max="21" width="0" style="81" hidden="1" customWidth="1"/>
    <col min="22" max="16384" width="11.5" style="81" hidden="1"/>
  </cols>
  <sheetData>
    <row r="1" spans="1:11" s="79" customFormat="1" ht="16">
      <c r="A1" s="76"/>
      <c r="B1" s="653" t="s">
        <v>0</v>
      </c>
      <c r="C1" s="653"/>
      <c r="D1" s="653"/>
      <c r="E1" s="653"/>
      <c r="F1" s="653"/>
      <c r="G1" s="653"/>
      <c r="H1" s="653"/>
      <c r="I1" s="653"/>
    </row>
    <row r="2" spans="1:11" s="79" customFormat="1" ht="16">
      <c r="A2" s="76"/>
      <c r="B2" s="653" t="s">
        <v>1</v>
      </c>
      <c r="C2" s="653"/>
      <c r="D2" s="653"/>
      <c r="E2" s="653"/>
      <c r="F2" s="653"/>
      <c r="G2" s="653"/>
      <c r="H2" s="653"/>
      <c r="I2" s="653"/>
    </row>
    <row r="3" spans="1:11" s="79" customFormat="1" ht="16">
      <c r="A3" s="76"/>
      <c r="B3" s="653" t="s">
        <v>203</v>
      </c>
      <c r="C3" s="653"/>
      <c r="D3" s="653"/>
      <c r="E3" s="653"/>
      <c r="F3" s="653"/>
      <c r="G3" s="653"/>
      <c r="H3" s="653"/>
      <c r="I3" s="653"/>
    </row>
    <row r="4" spans="1:11" s="79" customFormat="1" ht="16">
      <c r="A4" s="76"/>
      <c r="B4" s="653" t="s">
        <v>199</v>
      </c>
      <c r="C4" s="653"/>
      <c r="D4" s="653"/>
      <c r="E4" s="653"/>
      <c r="F4" s="653"/>
      <c r="G4" s="653"/>
      <c r="H4" s="653"/>
      <c r="I4" s="653"/>
    </row>
    <row r="5" spans="1:11" s="79" customFormat="1" ht="16">
      <c r="A5" s="76"/>
      <c r="B5" s="110"/>
      <c r="C5" s="77"/>
      <c r="D5" s="78"/>
      <c r="E5" s="78"/>
      <c r="F5" s="78"/>
      <c r="G5" s="80"/>
      <c r="H5" s="80"/>
      <c r="I5" s="78"/>
    </row>
    <row r="6" spans="1:11" s="79" customFormat="1" ht="16">
      <c r="A6" s="76"/>
      <c r="B6" s="653" t="s">
        <v>204</v>
      </c>
      <c r="C6" s="653"/>
      <c r="D6" s="653"/>
      <c r="E6" s="653"/>
      <c r="F6" s="653"/>
      <c r="G6" s="653"/>
      <c r="H6" s="653"/>
      <c r="I6" s="653"/>
    </row>
    <row r="7" spans="1:11" s="79" customFormat="1" ht="16">
      <c r="A7" s="76"/>
      <c r="B7" s="653" t="s">
        <v>291</v>
      </c>
      <c r="C7" s="653"/>
      <c r="D7" s="653"/>
      <c r="E7" s="653"/>
      <c r="F7" s="653"/>
      <c r="G7" s="653"/>
      <c r="H7" s="653"/>
      <c r="I7" s="653"/>
    </row>
    <row r="8" spans="1:11" ht="16">
      <c r="B8" s="110"/>
      <c r="C8" s="77"/>
      <c r="D8" s="82"/>
      <c r="E8" s="82"/>
      <c r="F8" s="82"/>
      <c r="G8" s="82"/>
      <c r="H8" s="82"/>
      <c r="I8" s="83"/>
    </row>
    <row r="9" spans="1:11" ht="33.75" customHeight="1">
      <c r="B9" s="653" t="s">
        <v>606</v>
      </c>
      <c r="C9" s="653"/>
      <c r="D9" s="653"/>
      <c r="E9" s="653"/>
      <c r="F9" s="653"/>
      <c r="G9" s="653"/>
      <c r="H9" s="653"/>
      <c r="I9" s="653"/>
    </row>
    <row r="10" spans="1:11" ht="16">
      <c r="B10" s="110"/>
      <c r="C10" s="77"/>
      <c r="D10" s="82"/>
      <c r="E10" s="82"/>
      <c r="F10" s="82"/>
      <c r="G10" s="82"/>
      <c r="H10" s="82"/>
      <c r="I10" s="83"/>
    </row>
    <row r="11" spans="1:11" ht="16">
      <c r="B11" s="660" t="s">
        <v>951</v>
      </c>
      <c r="C11" s="660"/>
      <c r="D11" s="660"/>
      <c r="E11" s="660"/>
      <c r="F11" s="660"/>
      <c r="G11" s="660"/>
      <c r="H11" s="660"/>
      <c r="I11" s="660"/>
    </row>
    <row r="12" spans="1:11" ht="18">
      <c r="B12" s="661">
        <v>6</v>
      </c>
      <c r="C12" s="661"/>
      <c r="D12" s="661"/>
      <c r="E12" s="661"/>
      <c r="F12" s="661"/>
      <c r="G12" s="661"/>
      <c r="H12" s="661"/>
      <c r="I12" s="661"/>
    </row>
    <row r="13" spans="1:11" ht="19" thickBot="1">
      <c r="B13" s="111"/>
      <c r="C13" s="84"/>
      <c r="D13" s="85"/>
      <c r="E13" s="85"/>
      <c r="F13" s="85"/>
      <c r="G13" s="85"/>
      <c r="H13" s="85"/>
      <c r="I13" s="85"/>
    </row>
    <row r="14" spans="1:11" ht="18">
      <c r="B14" s="678"/>
      <c r="C14" s="679"/>
      <c r="D14" s="679"/>
      <c r="E14" s="680"/>
      <c r="F14" s="672" t="s">
        <v>154</v>
      </c>
      <c r="G14" s="673"/>
      <c r="H14" s="673"/>
      <c r="I14" s="673"/>
      <c r="J14" s="674"/>
      <c r="K14" s="85"/>
    </row>
    <row r="15" spans="1:11" ht="18">
      <c r="B15" s="681"/>
      <c r="C15" s="682"/>
      <c r="D15" s="682"/>
      <c r="E15" s="683"/>
      <c r="F15" s="675" t="s">
        <v>262</v>
      </c>
      <c r="G15" s="676"/>
      <c r="H15" s="676"/>
      <c r="I15" s="676"/>
      <c r="J15" s="677"/>
      <c r="K15" s="85"/>
    </row>
    <row r="16" spans="1:11" ht="18">
      <c r="B16" s="308"/>
      <c r="C16" s="305"/>
      <c r="D16" s="305"/>
      <c r="E16" s="306"/>
      <c r="F16" s="647" t="s">
        <v>110</v>
      </c>
      <c r="G16" s="648"/>
      <c r="H16" s="648"/>
      <c r="I16" s="649"/>
      <c r="J16" s="147">
        <v>890</v>
      </c>
      <c r="K16" s="316"/>
    </row>
    <row r="17" spans="2:13" ht="18">
      <c r="B17" s="308"/>
      <c r="C17" s="305"/>
      <c r="D17" s="305"/>
      <c r="E17" s="306"/>
      <c r="F17" s="647" t="s">
        <v>111</v>
      </c>
      <c r="G17" s="648"/>
      <c r="H17" s="648"/>
      <c r="I17" s="649"/>
      <c r="J17" s="147">
        <v>0</v>
      </c>
      <c r="K17" s="317"/>
    </row>
    <row r="18" spans="2:13" ht="18">
      <c r="B18" s="308"/>
      <c r="C18" s="305"/>
      <c r="D18" s="305"/>
      <c r="E18" s="307"/>
      <c r="F18" s="647" t="s">
        <v>256</v>
      </c>
      <c r="G18" s="648"/>
      <c r="H18" s="648"/>
      <c r="I18" s="649"/>
      <c r="J18" s="312">
        <v>0.5</v>
      </c>
      <c r="K18" s="317"/>
    </row>
    <row r="19" spans="2:13" ht="18">
      <c r="B19" s="308"/>
      <c r="C19" s="305"/>
      <c r="D19" s="305"/>
      <c r="E19" s="307"/>
      <c r="F19" s="647" t="s">
        <v>263</v>
      </c>
      <c r="G19" s="648"/>
      <c r="H19" s="648"/>
      <c r="I19" s="649"/>
      <c r="J19" s="236">
        <v>16752.050289187893</v>
      </c>
      <c r="K19" s="317"/>
    </row>
    <row r="20" spans="2:13" ht="18">
      <c r="B20" s="308"/>
      <c r="C20" s="305"/>
      <c r="D20" s="305"/>
      <c r="E20" s="307"/>
      <c r="F20" s="647" t="s">
        <v>252</v>
      </c>
      <c r="G20" s="648"/>
      <c r="H20" s="648"/>
      <c r="I20" s="649"/>
      <c r="J20" s="236">
        <v>146.94780955427976</v>
      </c>
      <c r="K20" s="317"/>
    </row>
    <row r="21" spans="2:13" ht="18">
      <c r="B21" s="308"/>
      <c r="C21" s="305"/>
      <c r="D21" s="305"/>
      <c r="E21" s="307"/>
      <c r="F21" s="647" t="s">
        <v>952</v>
      </c>
      <c r="G21" s="648"/>
      <c r="H21" s="648"/>
      <c r="I21" s="649"/>
      <c r="J21" s="236">
        <v>73.4739048</v>
      </c>
      <c r="K21" s="317"/>
    </row>
    <row r="22" spans="2:13" ht="18">
      <c r="B22" s="308"/>
      <c r="C22" s="305"/>
      <c r="D22" s="305"/>
      <c r="E22" s="307"/>
      <c r="F22" s="647" t="s">
        <v>259</v>
      </c>
      <c r="G22" s="648"/>
      <c r="H22" s="648"/>
      <c r="I22" s="649"/>
      <c r="J22" s="236">
        <v>4</v>
      </c>
      <c r="K22" s="317"/>
    </row>
    <row r="23" spans="2:13" ht="18">
      <c r="B23" s="308"/>
      <c r="C23" s="305"/>
      <c r="D23" s="305"/>
      <c r="E23" s="307"/>
      <c r="F23" s="647" t="s">
        <v>255</v>
      </c>
      <c r="G23" s="648"/>
      <c r="H23" s="648"/>
      <c r="I23" s="649"/>
      <c r="J23" s="236">
        <v>1.5</v>
      </c>
      <c r="K23" s="317"/>
      <c r="M23" s="320"/>
    </row>
    <row r="24" spans="2:13" ht="18">
      <c r="B24" s="308"/>
      <c r="C24" s="305"/>
      <c r="D24" s="305"/>
      <c r="E24" s="307"/>
      <c r="F24" s="647" t="s">
        <v>157</v>
      </c>
      <c r="G24" s="648"/>
      <c r="H24" s="648"/>
      <c r="I24" s="649"/>
      <c r="J24" s="147">
        <v>29</v>
      </c>
      <c r="K24" s="317"/>
    </row>
    <row r="25" spans="2:13" ht="30.75" customHeight="1">
      <c r="B25" s="308"/>
      <c r="C25" s="305"/>
      <c r="D25" s="305"/>
      <c r="E25" s="307"/>
      <c r="F25" s="650" t="s">
        <v>953</v>
      </c>
      <c r="G25" s="651"/>
      <c r="H25" s="651"/>
      <c r="I25" s="652"/>
      <c r="J25" s="147">
        <v>0</v>
      </c>
      <c r="K25" s="318"/>
    </row>
    <row r="26" spans="2:13" ht="30.75" customHeight="1" thickBot="1">
      <c r="B26" s="309"/>
      <c r="C26" s="310"/>
      <c r="D26" s="310"/>
      <c r="E26" s="311"/>
      <c r="F26" s="644" t="s">
        <v>954</v>
      </c>
      <c r="G26" s="645"/>
      <c r="H26" s="645"/>
      <c r="I26" s="646"/>
      <c r="J26" s="242">
        <v>17</v>
      </c>
      <c r="K26" s="316"/>
    </row>
    <row r="27" spans="2:13" ht="24" thickBot="1">
      <c r="B27" s="148" t="s">
        <v>75</v>
      </c>
      <c r="C27" s="148"/>
      <c r="D27" s="668"/>
      <c r="E27" s="668"/>
      <c r="F27" s="283"/>
      <c r="G27" s="86"/>
      <c r="H27" s="86"/>
      <c r="I27" s="87"/>
    </row>
    <row r="28" spans="2:13" ht="24" customHeight="1">
      <c r="B28" s="657" t="s">
        <v>113</v>
      </c>
      <c r="C28" s="658"/>
      <c r="D28" s="658"/>
      <c r="E28" s="658"/>
      <c r="F28" s="658"/>
      <c r="G28" s="658"/>
      <c r="H28" s="658"/>
      <c r="I28" s="658"/>
      <c r="J28" s="658"/>
      <c r="K28" s="659"/>
    </row>
    <row r="29" spans="2:13" ht="21" customHeight="1">
      <c r="B29" s="662" t="s">
        <v>39</v>
      </c>
      <c r="C29" s="665" t="s">
        <v>112</v>
      </c>
      <c r="D29" s="654" t="s">
        <v>16</v>
      </c>
      <c r="E29" s="654" t="s">
        <v>105</v>
      </c>
      <c r="F29" s="654" t="s">
        <v>106</v>
      </c>
      <c r="G29" s="654" t="s">
        <v>114</v>
      </c>
      <c r="H29" s="671" t="s">
        <v>253</v>
      </c>
      <c r="I29" s="671"/>
      <c r="J29" s="669" t="s">
        <v>267</v>
      </c>
      <c r="K29" s="670"/>
      <c r="L29" s="155"/>
    </row>
    <row r="30" spans="2:13" ht="25.5" customHeight="1">
      <c r="B30" s="663"/>
      <c r="C30" s="666"/>
      <c r="D30" s="655"/>
      <c r="E30" s="655"/>
      <c r="F30" s="655"/>
      <c r="G30" s="655"/>
      <c r="H30" s="655" t="s">
        <v>159</v>
      </c>
      <c r="I30" s="357" t="s">
        <v>254</v>
      </c>
      <c r="J30" s="358" t="s">
        <v>261</v>
      </c>
      <c r="K30" s="359" t="s">
        <v>116</v>
      </c>
      <c r="L30" s="155"/>
    </row>
    <row r="31" spans="2:13" ht="19.5" customHeight="1" thickBot="1">
      <c r="B31" s="664"/>
      <c r="C31" s="667"/>
      <c r="D31" s="656"/>
      <c r="E31" s="656"/>
      <c r="F31" s="656"/>
      <c r="G31" s="360" t="s">
        <v>115</v>
      </c>
      <c r="H31" s="656"/>
      <c r="I31" s="360" t="s">
        <v>158</v>
      </c>
      <c r="J31" s="361" t="s">
        <v>83</v>
      </c>
      <c r="K31" s="362" t="s">
        <v>117</v>
      </c>
      <c r="L31" s="94"/>
    </row>
    <row r="32" spans="2:13" ht="3" customHeight="1">
      <c r="B32" s="297"/>
      <c r="C32" s="298"/>
      <c r="D32" s="299"/>
      <c r="E32" s="299"/>
      <c r="F32" s="299"/>
      <c r="G32" s="299"/>
      <c r="H32" s="299"/>
      <c r="I32" s="299"/>
      <c r="J32" s="299"/>
      <c r="K32" s="300"/>
    </row>
    <row r="33" spans="2:13" ht="13.5" customHeight="1">
      <c r="B33" s="149">
        <v>1</v>
      </c>
      <c r="C33" s="90">
        <v>1</v>
      </c>
      <c r="D33" s="91" t="s">
        <v>293</v>
      </c>
      <c r="E33" s="91" t="s">
        <v>25</v>
      </c>
      <c r="F33" s="96" t="s">
        <v>6</v>
      </c>
      <c r="G33" s="159">
        <v>5</v>
      </c>
      <c r="H33" s="364">
        <v>0.60440959999999999</v>
      </c>
      <c r="I33" s="159" t="s">
        <v>45</v>
      </c>
      <c r="J33" s="366">
        <v>88.816663199999994</v>
      </c>
      <c r="K33" s="367">
        <v>880.29779010000004</v>
      </c>
      <c r="M33" s="243"/>
    </row>
    <row r="34" spans="2:13" ht="13.5" hidden="1" customHeight="1">
      <c r="B34" s="150">
        <v>2</v>
      </c>
      <c r="C34" s="90" t="e">
        <v>#N/A</v>
      </c>
      <c r="D34" s="91" t="e">
        <v>#N/A</v>
      </c>
      <c r="E34" s="91" t="e">
        <v>#N/A</v>
      </c>
      <c r="F34" s="96" t="e">
        <v>#N/A</v>
      </c>
      <c r="G34" s="159" t="e">
        <v>#N/A</v>
      </c>
      <c r="H34" s="364" t="e">
        <v>#N/A</v>
      </c>
      <c r="I34" s="159" t="e">
        <v>#N/A</v>
      </c>
      <c r="J34" s="366" t="e">
        <v>#N/A</v>
      </c>
      <c r="K34" s="367" t="e">
        <v>#N/A</v>
      </c>
    </row>
    <row r="35" spans="2:13" ht="13.5" customHeight="1">
      <c r="B35" s="149">
        <v>3</v>
      </c>
      <c r="C35" s="90">
        <v>3</v>
      </c>
      <c r="D35" s="91" t="s">
        <v>294</v>
      </c>
      <c r="E35" s="91" t="s">
        <v>25</v>
      </c>
      <c r="F35" s="96" t="s">
        <v>6</v>
      </c>
      <c r="G35" s="159">
        <v>6</v>
      </c>
      <c r="H35" s="364">
        <v>0.60000500000000001</v>
      </c>
      <c r="I35" s="159" t="s">
        <v>45</v>
      </c>
      <c r="J35" s="366">
        <v>88.169413399999996</v>
      </c>
      <c r="K35" s="367">
        <v>881.0991186</v>
      </c>
    </row>
    <row r="36" spans="2:13" ht="13.5" hidden="1" customHeight="1">
      <c r="B36" s="150">
        <v>4</v>
      </c>
      <c r="C36" s="90" t="e">
        <v>#N/A</v>
      </c>
      <c r="D36" s="91" t="e">
        <v>#N/A</v>
      </c>
      <c r="E36" s="91" t="e">
        <v>#N/A</v>
      </c>
      <c r="F36" s="96" t="e">
        <v>#N/A</v>
      </c>
      <c r="G36" s="159" t="e">
        <v>#N/A</v>
      </c>
      <c r="H36" s="364" t="e">
        <v>#N/A</v>
      </c>
      <c r="I36" s="159" t="e">
        <v>#N/A</v>
      </c>
      <c r="J36" s="366" t="e">
        <v>#N/A</v>
      </c>
      <c r="K36" s="367" t="e">
        <v>#N/A</v>
      </c>
    </row>
    <row r="37" spans="2:13" ht="13.5" customHeight="1">
      <c r="B37" s="149">
        <v>5</v>
      </c>
      <c r="C37" s="90">
        <v>5</v>
      </c>
      <c r="D37" s="91" t="s">
        <v>295</v>
      </c>
      <c r="E37" s="91" t="s">
        <v>25</v>
      </c>
      <c r="F37" s="96" t="s">
        <v>6</v>
      </c>
      <c r="G37" s="159">
        <v>6</v>
      </c>
      <c r="H37" s="364">
        <v>0.59999990000000003</v>
      </c>
      <c r="I37" s="159" t="s">
        <v>45</v>
      </c>
      <c r="J37" s="366">
        <v>88.168670500000005</v>
      </c>
      <c r="K37" s="367">
        <v>881.10001850000003</v>
      </c>
    </row>
    <row r="38" spans="2:13" ht="13.5" customHeight="1">
      <c r="B38" s="150">
        <v>6</v>
      </c>
      <c r="C38" s="90">
        <v>6</v>
      </c>
      <c r="D38" s="91" t="s">
        <v>296</v>
      </c>
      <c r="E38" s="91" t="s">
        <v>25</v>
      </c>
      <c r="F38" s="96" t="s">
        <v>6</v>
      </c>
      <c r="G38" s="159">
        <v>6</v>
      </c>
      <c r="H38" s="364">
        <v>0</v>
      </c>
      <c r="I38" s="159" t="s">
        <v>46</v>
      </c>
      <c r="J38" s="366">
        <v>0</v>
      </c>
      <c r="K38" s="367">
        <v>0</v>
      </c>
    </row>
    <row r="39" spans="2:13" ht="13.5" customHeight="1">
      <c r="B39" s="149">
        <v>7</v>
      </c>
      <c r="C39" s="90">
        <v>7</v>
      </c>
      <c r="D39" s="91" t="s">
        <v>297</v>
      </c>
      <c r="E39" s="91" t="s">
        <v>25</v>
      </c>
      <c r="F39" s="96" t="s">
        <v>6</v>
      </c>
      <c r="G39" s="159">
        <v>4</v>
      </c>
      <c r="H39" s="364">
        <v>0</v>
      </c>
      <c r="I39" s="159" t="s">
        <v>46</v>
      </c>
      <c r="J39" s="366">
        <v>0</v>
      </c>
      <c r="K39" s="367">
        <v>0</v>
      </c>
    </row>
    <row r="40" spans="2:13" ht="13.5" hidden="1" customHeight="1">
      <c r="B40" s="150">
        <v>8</v>
      </c>
      <c r="C40" s="90" t="e">
        <v>#N/A</v>
      </c>
      <c r="D40" s="91" t="e">
        <v>#N/A</v>
      </c>
      <c r="E40" s="91" t="e">
        <v>#N/A</v>
      </c>
      <c r="F40" s="96" t="e">
        <v>#N/A</v>
      </c>
      <c r="G40" s="159" t="e">
        <v>#N/A</v>
      </c>
      <c r="H40" s="364" t="e">
        <v>#N/A</v>
      </c>
      <c r="I40" s="159" t="e">
        <v>#N/A</v>
      </c>
      <c r="J40" s="366" t="e">
        <v>#N/A</v>
      </c>
      <c r="K40" s="367" t="e">
        <v>#N/A</v>
      </c>
    </row>
    <row r="41" spans="2:13" ht="13.5" customHeight="1">
      <c r="B41" s="149">
        <v>9</v>
      </c>
      <c r="C41" s="90">
        <v>9</v>
      </c>
      <c r="D41" s="91" t="s">
        <v>298</v>
      </c>
      <c r="E41" s="91" t="s">
        <v>25</v>
      </c>
      <c r="F41" s="96" t="s">
        <v>32</v>
      </c>
      <c r="G41" s="159">
        <v>5</v>
      </c>
      <c r="H41" s="364">
        <v>0</v>
      </c>
      <c r="I41" s="159" t="s">
        <v>46</v>
      </c>
      <c r="J41" s="366">
        <v>0</v>
      </c>
      <c r="K41" s="367">
        <v>0</v>
      </c>
    </row>
    <row r="42" spans="2:13" ht="13.5" hidden="1" customHeight="1">
      <c r="B42" s="150">
        <v>10</v>
      </c>
      <c r="C42" s="90" t="e">
        <v>#N/A</v>
      </c>
      <c r="D42" s="91" t="e">
        <v>#N/A</v>
      </c>
      <c r="E42" s="91" t="e">
        <v>#N/A</v>
      </c>
      <c r="F42" s="96" t="e">
        <v>#N/A</v>
      </c>
      <c r="G42" s="159" t="e">
        <v>#N/A</v>
      </c>
      <c r="H42" s="364" t="e">
        <v>#N/A</v>
      </c>
      <c r="I42" s="159" t="e">
        <v>#N/A</v>
      </c>
      <c r="J42" s="366" t="e">
        <v>#N/A</v>
      </c>
      <c r="K42" s="367" t="e">
        <v>#N/A</v>
      </c>
    </row>
    <row r="43" spans="2:13" ht="13.5" customHeight="1">
      <c r="B43" s="149">
        <v>11</v>
      </c>
      <c r="C43" s="90">
        <v>11</v>
      </c>
      <c r="D43" s="91" t="s">
        <v>299</v>
      </c>
      <c r="E43" s="91" t="s">
        <v>25</v>
      </c>
      <c r="F43" s="96" t="s">
        <v>6</v>
      </c>
      <c r="G43" s="159">
        <v>6</v>
      </c>
      <c r="H43" s="364">
        <v>0.5999968</v>
      </c>
      <c r="I43" s="159" t="s">
        <v>45</v>
      </c>
      <c r="J43" s="366">
        <v>88.168222299999996</v>
      </c>
      <c r="K43" s="367">
        <v>881.10056139999995</v>
      </c>
    </row>
    <row r="44" spans="2:13" ht="13.5" customHeight="1">
      <c r="B44" s="150">
        <v>12</v>
      </c>
      <c r="C44" s="90">
        <v>12</v>
      </c>
      <c r="D44" s="91" t="s">
        <v>300</v>
      </c>
      <c r="E44" s="91" t="s">
        <v>25</v>
      </c>
      <c r="F44" s="96" t="s">
        <v>6</v>
      </c>
      <c r="G44" s="159">
        <v>5</v>
      </c>
      <c r="H44" s="364">
        <v>0.50724530000000001</v>
      </c>
      <c r="I44" s="159" t="s">
        <v>45</v>
      </c>
      <c r="J44" s="366">
        <v>74.538581300000004</v>
      </c>
      <c r="K44" s="367">
        <v>889.95328040000004</v>
      </c>
    </row>
    <row r="45" spans="2:13" ht="13.5" hidden="1" customHeight="1">
      <c r="B45" s="149">
        <v>13</v>
      </c>
      <c r="C45" s="90" t="e">
        <v>#N/A</v>
      </c>
      <c r="D45" s="91" t="e">
        <v>#N/A</v>
      </c>
      <c r="E45" s="91" t="e">
        <v>#N/A</v>
      </c>
      <c r="F45" s="96" t="e">
        <v>#N/A</v>
      </c>
      <c r="G45" s="159" t="e">
        <v>#N/A</v>
      </c>
      <c r="H45" s="364" t="e">
        <v>#N/A</v>
      </c>
      <c r="I45" s="159" t="e">
        <v>#N/A</v>
      </c>
      <c r="J45" s="366" t="e">
        <v>#N/A</v>
      </c>
      <c r="K45" s="367" t="e">
        <v>#N/A</v>
      </c>
    </row>
    <row r="46" spans="2:13" ht="13.5" hidden="1" customHeight="1">
      <c r="B46" s="150">
        <v>14</v>
      </c>
      <c r="C46" s="90" t="e">
        <v>#N/A</v>
      </c>
      <c r="D46" s="91" t="e">
        <v>#N/A</v>
      </c>
      <c r="E46" s="91" t="e">
        <v>#N/A</v>
      </c>
      <c r="F46" s="96" t="e">
        <v>#N/A</v>
      </c>
      <c r="G46" s="159" t="e">
        <v>#N/A</v>
      </c>
      <c r="H46" s="364" t="e">
        <v>#N/A</v>
      </c>
      <c r="I46" s="159" t="e">
        <v>#N/A</v>
      </c>
      <c r="J46" s="366" t="e">
        <v>#N/A</v>
      </c>
      <c r="K46" s="367" t="e">
        <v>#N/A</v>
      </c>
    </row>
    <row r="47" spans="2:13" ht="13.5" hidden="1" customHeight="1">
      <c r="B47" s="149">
        <v>15</v>
      </c>
      <c r="C47" s="90" t="e">
        <v>#N/A</v>
      </c>
      <c r="D47" s="91" t="e">
        <v>#N/A</v>
      </c>
      <c r="E47" s="91" t="e">
        <v>#N/A</v>
      </c>
      <c r="F47" s="96" t="e">
        <v>#N/A</v>
      </c>
      <c r="G47" s="159" t="e">
        <v>#N/A</v>
      </c>
      <c r="H47" s="364" t="e">
        <v>#N/A</v>
      </c>
      <c r="I47" s="159" t="e">
        <v>#N/A</v>
      </c>
      <c r="J47" s="366" t="e">
        <v>#N/A</v>
      </c>
      <c r="K47" s="367" t="e">
        <v>#N/A</v>
      </c>
    </row>
    <row r="48" spans="2:13" ht="13.5" customHeight="1">
      <c r="B48" s="150">
        <v>16</v>
      </c>
      <c r="C48" s="90">
        <v>16</v>
      </c>
      <c r="D48" s="91" t="s">
        <v>301</v>
      </c>
      <c r="E48" s="91" t="s">
        <v>25</v>
      </c>
      <c r="F48" s="96" t="s">
        <v>6</v>
      </c>
      <c r="G48" s="159">
        <v>4</v>
      </c>
      <c r="H48" s="364">
        <v>0</v>
      </c>
      <c r="I48" s="159" t="s">
        <v>46</v>
      </c>
      <c r="J48" s="366">
        <v>0</v>
      </c>
      <c r="K48" s="367">
        <v>0</v>
      </c>
    </row>
    <row r="49" spans="2:11" ht="13.5" customHeight="1">
      <c r="B49" s="149">
        <v>17</v>
      </c>
      <c r="C49" s="90">
        <v>17</v>
      </c>
      <c r="D49" s="91" t="s">
        <v>302</v>
      </c>
      <c r="E49" s="91" t="s">
        <v>25</v>
      </c>
      <c r="F49" s="96" t="s">
        <v>6</v>
      </c>
      <c r="G49" s="159">
        <v>4</v>
      </c>
      <c r="H49" s="364">
        <v>0.60000410000000004</v>
      </c>
      <c r="I49" s="159" t="s">
        <v>45</v>
      </c>
      <c r="J49" s="366">
        <v>88.169295000000005</v>
      </c>
      <c r="K49" s="367">
        <v>881.09926199999995</v>
      </c>
    </row>
    <row r="50" spans="2:11" ht="13.5" hidden="1" customHeight="1">
      <c r="B50" s="150">
        <v>18</v>
      </c>
      <c r="C50" s="90" t="e">
        <v>#N/A</v>
      </c>
      <c r="D50" s="91" t="e">
        <v>#N/A</v>
      </c>
      <c r="E50" s="91" t="e">
        <v>#N/A</v>
      </c>
      <c r="F50" s="96" t="e">
        <v>#N/A</v>
      </c>
      <c r="G50" s="159" t="e">
        <v>#N/A</v>
      </c>
      <c r="H50" s="364" t="e">
        <v>#N/A</v>
      </c>
      <c r="I50" s="159" t="e">
        <v>#N/A</v>
      </c>
      <c r="J50" s="366" t="e">
        <v>#N/A</v>
      </c>
      <c r="K50" s="367" t="e">
        <v>#N/A</v>
      </c>
    </row>
    <row r="51" spans="2:11" ht="13.5" customHeight="1">
      <c r="B51" s="149">
        <v>19</v>
      </c>
      <c r="C51" s="90">
        <v>19</v>
      </c>
      <c r="D51" s="91" t="s">
        <v>303</v>
      </c>
      <c r="E51" s="91" t="s">
        <v>25</v>
      </c>
      <c r="F51" s="96" t="s">
        <v>6</v>
      </c>
      <c r="G51" s="159">
        <v>4</v>
      </c>
      <c r="H51" s="364">
        <v>0.49304029999999999</v>
      </c>
      <c r="I51" s="159" t="s">
        <v>45</v>
      </c>
      <c r="J51" s="366">
        <v>72.451192199999994</v>
      </c>
      <c r="K51" s="367">
        <v>889.82756280000001</v>
      </c>
    </row>
    <row r="52" spans="2:11" ht="13.5" hidden="1" customHeight="1">
      <c r="B52" s="150">
        <v>20</v>
      </c>
      <c r="C52" s="90" t="e">
        <v>#N/A</v>
      </c>
      <c r="D52" s="91" t="e">
        <v>#N/A</v>
      </c>
      <c r="E52" s="91" t="e">
        <v>#N/A</v>
      </c>
      <c r="F52" s="96" t="e">
        <v>#N/A</v>
      </c>
      <c r="G52" s="159" t="e">
        <v>#N/A</v>
      </c>
      <c r="H52" s="364" t="e">
        <v>#N/A</v>
      </c>
      <c r="I52" s="159" t="e">
        <v>#N/A</v>
      </c>
      <c r="J52" s="366" t="e">
        <v>#N/A</v>
      </c>
      <c r="K52" s="367" t="e">
        <v>#N/A</v>
      </c>
    </row>
    <row r="53" spans="2:11" ht="13.5" hidden="1" customHeight="1">
      <c r="B53" s="149">
        <v>21</v>
      </c>
      <c r="C53" s="90" t="e">
        <v>#N/A</v>
      </c>
      <c r="D53" s="91" t="e">
        <v>#N/A</v>
      </c>
      <c r="E53" s="91" t="e">
        <v>#N/A</v>
      </c>
      <c r="F53" s="96" t="e">
        <v>#N/A</v>
      </c>
      <c r="G53" s="159" t="e">
        <v>#N/A</v>
      </c>
      <c r="H53" s="364" t="e">
        <v>#N/A</v>
      </c>
      <c r="I53" s="159" t="e">
        <v>#N/A</v>
      </c>
      <c r="J53" s="366" t="e">
        <v>#N/A</v>
      </c>
      <c r="K53" s="367" t="e">
        <v>#N/A</v>
      </c>
    </row>
    <row r="54" spans="2:11" ht="13.5" customHeight="1">
      <c r="B54" s="150">
        <v>22</v>
      </c>
      <c r="C54" s="90">
        <v>22</v>
      </c>
      <c r="D54" s="91" t="s">
        <v>304</v>
      </c>
      <c r="E54" s="91" t="s">
        <v>25</v>
      </c>
      <c r="F54" s="96" t="s">
        <v>6</v>
      </c>
      <c r="G54" s="159">
        <v>5</v>
      </c>
      <c r="H54" s="364">
        <v>0</v>
      </c>
      <c r="I54" s="159" t="s">
        <v>46</v>
      </c>
      <c r="J54" s="366">
        <v>0</v>
      </c>
      <c r="K54" s="367">
        <v>0</v>
      </c>
    </row>
    <row r="55" spans="2:11" ht="13.5" hidden="1" customHeight="1">
      <c r="B55" s="149">
        <v>23</v>
      </c>
      <c r="C55" s="90" t="e">
        <v>#N/A</v>
      </c>
      <c r="D55" s="91" t="e">
        <v>#N/A</v>
      </c>
      <c r="E55" s="91" t="e">
        <v>#N/A</v>
      </c>
      <c r="F55" s="96" t="e">
        <v>#N/A</v>
      </c>
      <c r="G55" s="159" t="e">
        <v>#N/A</v>
      </c>
      <c r="H55" s="364" t="e">
        <v>#N/A</v>
      </c>
      <c r="I55" s="159" t="e">
        <v>#N/A</v>
      </c>
      <c r="J55" s="366" t="e">
        <v>#N/A</v>
      </c>
      <c r="K55" s="367" t="e">
        <v>#N/A</v>
      </c>
    </row>
    <row r="56" spans="2:11" ht="13.5" customHeight="1">
      <c r="B56" s="150">
        <v>24</v>
      </c>
      <c r="C56" s="90">
        <v>24</v>
      </c>
      <c r="D56" s="91" t="s">
        <v>305</v>
      </c>
      <c r="E56" s="91" t="s">
        <v>25</v>
      </c>
      <c r="F56" s="96" t="s">
        <v>6</v>
      </c>
      <c r="G56" s="159">
        <v>4</v>
      </c>
      <c r="H56" s="364">
        <v>0.40009420000000001</v>
      </c>
      <c r="I56" s="159" t="s">
        <v>45</v>
      </c>
      <c r="J56" s="366">
        <v>58.792962099999997</v>
      </c>
      <c r="K56" s="367">
        <v>854.46701840000003</v>
      </c>
    </row>
    <row r="57" spans="2:11" ht="13.5" customHeight="1">
      <c r="B57" s="149">
        <v>25</v>
      </c>
      <c r="C57" s="90">
        <v>25</v>
      </c>
      <c r="D57" s="91" t="s">
        <v>306</v>
      </c>
      <c r="E57" s="91" t="s">
        <v>25</v>
      </c>
      <c r="F57" s="96" t="s">
        <v>6</v>
      </c>
      <c r="G57" s="159">
        <v>5</v>
      </c>
      <c r="H57" s="364">
        <v>0.5195263</v>
      </c>
      <c r="I57" s="159" t="s">
        <v>45</v>
      </c>
      <c r="J57" s="366">
        <v>76.343247199999993</v>
      </c>
      <c r="K57" s="367">
        <v>889.66066509999996</v>
      </c>
    </row>
    <row r="58" spans="2:11" ht="13.5" customHeight="1">
      <c r="B58" s="150">
        <v>26</v>
      </c>
      <c r="C58" s="90">
        <v>26</v>
      </c>
      <c r="D58" s="91" t="s">
        <v>307</v>
      </c>
      <c r="E58" s="91" t="s">
        <v>25</v>
      </c>
      <c r="F58" s="96" t="s">
        <v>6</v>
      </c>
      <c r="G58" s="159">
        <v>6</v>
      </c>
      <c r="H58" s="364">
        <v>0.60000140000000002</v>
      </c>
      <c r="I58" s="159" t="s">
        <v>45</v>
      </c>
      <c r="J58" s="366">
        <v>88.168897999999999</v>
      </c>
      <c r="K58" s="367">
        <v>881.09974290000002</v>
      </c>
    </row>
    <row r="59" spans="2:11" ht="13.5" hidden="1" customHeight="1">
      <c r="B59" s="149">
        <v>27</v>
      </c>
      <c r="C59" s="90" t="e">
        <v>#N/A</v>
      </c>
      <c r="D59" s="91" t="e">
        <v>#N/A</v>
      </c>
      <c r="E59" s="91" t="e">
        <v>#N/A</v>
      </c>
      <c r="F59" s="96" t="e">
        <v>#N/A</v>
      </c>
      <c r="G59" s="159" t="e">
        <v>#N/A</v>
      </c>
      <c r="H59" s="364" t="e">
        <v>#N/A</v>
      </c>
      <c r="I59" s="159" t="e">
        <v>#N/A</v>
      </c>
      <c r="J59" s="366" t="e">
        <v>#N/A</v>
      </c>
      <c r="K59" s="367" t="e">
        <v>#N/A</v>
      </c>
    </row>
    <row r="60" spans="2:11" ht="13.5" customHeight="1">
      <c r="B60" s="150">
        <v>28</v>
      </c>
      <c r="C60" s="90">
        <v>28</v>
      </c>
      <c r="D60" s="91" t="s">
        <v>308</v>
      </c>
      <c r="E60" s="91" t="s">
        <v>25</v>
      </c>
      <c r="F60" s="96" t="s">
        <v>582</v>
      </c>
      <c r="G60" s="159">
        <v>0</v>
      </c>
      <c r="H60" s="364">
        <v>0</v>
      </c>
      <c r="I60" s="159" t="s">
        <v>46</v>
      </c>
      <c r="J60" s="366">
        <v>0</v>
      </c>
      <c r="K60" s="367">
        <v>0</v>
      </c>
    </row>
    <row r="61" spans="2:11" ht="13.5" customHeight="1">
      <c r="B61" s="149">
        <v>29</v>
      </c>
      <c r="C61" s="90">
        <v>29</v>
      </c>
      <c r="D61" s="91" t="s">
        <v>309</v>
      </c>
      <c r="E61" s="91" t="s">
        <v>25</v>
      </c>
      <c r="F61" s="96" t="s">
        <v>6</v>
      </c>
      <c r="G61" s="159">
        <v>4</v>
      </c>
      <c r="H61" s="364">
        <v>0.49999700000000002</v>
      </c>
      <c r="I61" s="159" t="s">
        <v>45</v>
      </c>
      <c r="J61" s="366">
        <v>73.4734677</v>
      </c>
      <c r="K61" s="367">
        <v>890</v>
      </c>
    </row>
    <row r="62" spans="2:11" ht="3" customHeight="1" thickBot="1">
      <c r="B62" s="372" t="s">
        <v>264</v>
      </c>
      <c r="C62" s="151"/>
      <c r="D62" s="152"/>
      <c r="E62" s="152"/>
      <c r="F62" s="152"/>
      <c r="G62" s="153"/>
      <c r="H62" s="153"/>
      <c r="I62" s="363"/>
      <c r="J62" s="363"/>
      <c r="K62" s="154"/>
    </row>
    <row r="63" spans="2:11" ht="18" customHeight="1">
      <c r="B63" s="92"/>
      <c r="C63" s="92"/>
      <c r="D63" s="93"/>
      <c r="E63" s="93"/>
      <c r="F63" s="93"/>
      <c r="G63" s="94"/>
      <c r="H63" s="94"/>
      <c r="I63" s="94"/>
    </row>
    <row r="64" spans="2:11"/>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sheetData>
  <sheetProtection insertRows="0" deleteRows="0" selectLockedCells="1"/>
  <mergeCells count="35">
    <mergeCell ref="B7:I7"/>
    <mergeCell ref="F14:J14"/>
    <mergeCell ref="F15:J15"/>
    <mergeCell ref="B14:E14"/>
    <mergeCell ref="B15:E15"/>
    <mergeCell ref="F29:F31"/>
    <mergeCell ref="B28:K28"/>
    <mergeCell ref="B9:I9"/>
    <mergeCell ref="B11:I11"/>
    <mergeCell ref="B12:I12"/>
    <mergeCell ref="B29:B31"/>
    <mergeCell ref="C29:C31"/>
    <mergeCell ref="D29:D31"/>
    <mergeCell ref="D27:E27"/>
    <mergeCell ref="E29:E31"/>
    <mergeCell ref="J29:K29"/>
    <mergeCell ref="G29:G30"/>
    <mergeCell ref="H29:I29"/>
    <mergeCell ref="H30:H31"/>
    <mergeCell ref="F16:I16"/>
    <mergeCell ref="F17:I17"/>
    <mergeCell ref="B1:I1"/>
    <mergeCell ref="B2:I2"/>
    <mergeCell ref="B3:I3"/>
    <mergeCell ref="B4:I4"/>
    <mergeCell ref="B6:I6"/>
    <mergeCell ref="F26:I26"/>
    <mergeCell ref="F23:I23"/>
    <mergeCell ref="F18:I18"/>
    <mergeCell ref="F22:I22"/>
    <mergeCell ref="F19:I19"/>
    <mergeCell ref="F20:I20"/>
    <mergeCell ref="F21:I21"/>
    <mergeCell ref="F24:I24"/>
    <mergeCell ref="F25:I25"/>
  </mergeCells>
  <conditionalFormatting sqref="B33:K61">
    <cfRule type="cellIs" dxfId="34" priority="663" stopIfTrue="1" operator="equal">
      <formula>"NO HÁBIL"</formula>
    </cfRule>
    <cfRule type="cellIs" dxfId="33" priority="681" stopIfTrue="1" operator="equal">
      <formula>"CUMPLE"</formula>
    </cfRule>
    <cfRule type="cellIs" dxfId="32" priority="682" stopIfTrue="1" operator="equal">
      <formula>"NO CUMPLE"</formula>
    </cfRule>
    <cfRule type="cellIs" dxfId="31" priority="684" stopIfTrue="1" operator="equal">
      <formula>"PENDIENTE"</formula>
    </cfRule>
    <cfRule type="expression" dxfId="30" priority="685" stopIfTrue="1">
      <formula>MOD(ROW(),2)</formula>
    </cfRule>
  </conditionalFormatting>
  <conditionalFormatting sqref="K33:K61">
    <cfRule type="cellIs" dxfId="29" priority="683" stopIfTrue="1" operator="equal">
      <formula>"NO HABILITADO"</formula>
    </cfRule>
  </conditionalFormatting>
  <conditionalFormatting sqref="F33:F61">
    <cfRule type="cellIs" dxfId="28" priority="664" stopIfTrue="1" operator="equal">
      <formula>"NO APLICA"</formula>
    </cfRule>
  </conditionalFormatting>
  <printOptions horizontalCentered="1"/>
  <pageMargins left="0.39370078740157483" right="0.39370078740157483" top="0.39370078740157483" bottom="1.5748031496062993" header="0" footer="0"/>
  <pageSetup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5">
    <tabColor rgb="FF7030A0"/>
    <pageSetUpPr fitToPage="1"/>
  </sheetPr>
  <dimension ref="A1:H222"/>
  <sheetViews>
    <sheetView showGridLines="0" topLeftCell="A15" zoomScaleNormal="100" workbookViewId="0">
      <selection activeCell="A15" sqref="A1:XFD1048576"/>
    </sheetView>
  </sheetViews>
  <sheetFormatPr baseColWidth="10" defaultColWidth="0" defaultRowHeight="15" zeroHeight="1"/>
  <cols>
    <col min="1" max="1" width="3.83203125" style="168" customWidth="1"/>
    <col min="2" max="2" width="14" style="168" customWidth="1"/>
    <col min="3" max="3" width="45" style="168" customWidth="1"/>
    <col min="4" max="5" width="18.83203125" style="168" hidden="1" customWidth="1"/>
    <col min="6" max="6" width="14.5" style="168" customWidth="1"/>
    <col min="7" max="8" width="11.5" style="168" customWidth="1"/>
    <col min="9" max="16384" width="11.5" style="168" hidden="1"/>
  </cols>
  <sheetData>
    <row r="1" spans="1:6" s="4" customFormat="1" ht="15" customHeight="1">
      <c r="A1" s="160"/>
      <c r="B1" s="684" t="s">
        <v>0</v>
      </c>
      <c r="C1" s="684"/>
      <c r="D1" s="684"/>
      <c r="E1" s="684"/>
      <c r="F1" s="684"/>
    </row>
    <row r="2" spans="1:6" s="2" customFormat="1" ht="15" customHeight="1">
      <c r="A2" s="162"/>
      <c r="B2" s="684" t="s">
        <v>1</v>
      </c>
      <c r="C2" s="684"/>
      <c r="D2" s="684"/>
      <c r="E2" s="684"/>
      <c r="F2" s="684"/>
    </row>
    <row r="3" spans="1:6" s="2" customFormat="1" ht="15" customHeight="1">
      <c r="A3" s="162"/>
      <c r="B3" s="684" t="s">
        <v>203</v>
      </c>
      <c r="C3" s="684"/>
      <c r="D3" s="684"/>
      <c r="E3" s="684"/>
      <c r="F3" s="684"/>
    </row>
    <row r="4" spans="1:6" s="2" customFormat="1" ht="12.75" customHeight="1">
      <c r="A4" s="162"/>
      <c r="B4" s="684" t="s">
        <v>199</v>
      </c>
      <c r="C4" s="684"/>
      <c r="D4" s="684"/>
      <c r="E4" s="684"/>
      <c r="F4" s="684"/>
    </row>
    <row r="5" spans="1:6" s="2" customFormat="1" ht="13">
      <c r="A5" s="162"/>
      <c r="B5" s="161"/>
      <c r="C5" s="3"/>
      <c r="D5" s="163"/>
      <c r="E5" s="163"/>
      <c r="F5" s="163"/>
    </row>
    <row r="6" spans="1:6" s="2" customFormat="1" ht="13">
      <c r="A6" s="162"/>
      <c r="B6" s="684" t="s">
        <v>204</v>
      </c>
      <c r="C6" s="684"/>
      <c r="D6" s="684"/>
      <c r="E6" s="684"/>
      <c r="F6" s="684"/>
    </row>
    <row r="7" spans="1:6" s="6" customFormat="1" ht="13">
      <c r="A7" s="162"/>
      <c r="B7" s="684" t="s">
        <v>291</v>
      </c>
      <c r="C7" s="684"/>
      <c r="D7" s="684"/>
      <c r="E7" s="684"/>
      <c r="F7" s="684"/>
    </row>
    <row r="8" spans="1:6" s="6" customFormat="1" ht="12.75" customHeight="1">
      <c r="A8" s="162"/>
      <c r="B8" s="161"/>
      <c r="C8" s="3"/>
      <c r="D8" s="164"/>
      <c r="E8" s="164"/>
      <c r="F8" s="164"/>
    </row>
    <row r="9" spans="1:6" s="6" customFormat="1" ht="67.5" customHeight="1">
      <c r="A9" s="162"/>
      <c r="B9" s="684" t="s">
        <v>606</v>
      </c>
      <c r="C9" s="684"/>
      <c r="D9" s="684"/>
      <c r="E9" s="684"/>
      <c r="F9" s="684"/>
    </row>
    <row r="10" spans="1:6" s="6" customFormat="1" ht="12.75" customHeight="1">
      <c r="A10" s="162"/>
      <c r="B10" s="161"/>
      <c r="C10" s="3"/>
      <c r="D10" s="164"/>
      <c r="E10" s="164"/>
      <c r="F10" s="164"/>
    </row>
    <row r="11" spans="1:6" s="6" customFormat="1" ht="13">
      <c r="A11" s="162"/>
      <c r="B11" s="685" t="s">
        <v>607</v>
      </c>
      <c r="C11" s="685"/>
      <c r="D11" s="685"/>
      <c r="E11" s="685"/>
      <c r="F11" s="685"/>
    </row>
    <row r="12" spans="1:6" s="6" customFormat="1" ht="16">
      <c r="A12" s="162"/>
      <c r="B12" s="165"/>
      <c r="C12" s="166"/>
      <c r="D12" s="164"/>
      <c r="E12" s="164"/>
      <c r="F12" s="164"/>
    </row>
    <row r="13" spans="1:6" s="6" customFormat="1" ht="13">
      <c r="A13" s="162"/>
      <c r="B13" s="512" t="s">
        <v>244</v>
      </c>
      <c r="C13" s="512"/>
      <c r="D13" s="512"/>
      <c r="E13" s="512"/>
      <c r="F13" s="512"/>
    </row>
    <row r="14" spans="1:6">
      <c r="A14" s="167"/>
      <c r="B14" s="512" t="s">
        <v>290</v>
      </c>
      <c r="C14" s="512"/>
      <c r="D14" s="512"/>
      <c r="E14" s="512"/>
      <c r="F14" s="512"/>
    </row>
    <row r="15" spans="1:6" ht="16" thickBot="1"/>
    <row r="16" spans="1:6" ht="24" customHeight="1" thickTop="1">
      <c r="B16" s="686" t="s">
        <v>119</v>
      </c>
      <c r="C16" s="688" t="s">
        <v>16</v>
      </c>
      <c r="D16" s="692" t="s">
        <v>270</v>
      </c>
      <c r="E16" s="692" t="s">
        <v>271</v>
      </c>
      <c r="F16" s="690" t="s">
        <v>23</v>
      </c>
    </row>
    <row r="17" spans="2:6" ht="24" customHeight="1" thickBot="1">
      <c r="B17" s="687"/>
      <c r="C17" s="689"/>
      <c r="D17" s="693"/>
      <c r="E17" s="693"/>
      <c r="F17" s="691"/>
    </row>
    <row r="18" spans="2:6" ht="4.5" customHeight="1">
      <c r="B18" s="169"/>
      <c r="C18" s="170"/>
      <c r="D18" s="171"/>
      <c r="E18" s="171"/>
      <c r="F18" s="171"/>
    </row>
    <row r="19" spans="2:6">
      <c r="B19" s="172">
        <v>1</v>
      </c>
      <c r="C19" s="173" t="s">
        <v>293</v>
      </c>
      <c r="D19" s="399" t="e">
        <v>#REF!</v>
      </c>
      <c r="E19" s="174" t="e">
        <v>#REF!</v>
      </c>
      <c r="F19" s="174">
        <v>10</v>
      </c>
    </row>
    <row r="20" spans="2:6" hidden="1">
      <c r="B20" s="172" t="e">
        <v>#REF!</v>
      </c>
      <c r="C20" s="173" t="e">
        <v>#REF!</v>
      </c>
      <c r="D20" s="399" t="e">
        <v>#REF!</v>
      </c>
      <c r="E20" s="174" t="e">
        <v>#REF!</v>
      </c>
      <c r="F20" s="174">
        <v>10</v>
      </c>
    </row>
    <row r="21" spans="2:6" ht="18.75" customHeight="1">
      <c r="B21" s="172">
        <v>3</v>
      </c>
      <c r="C21" s="173" t="s">
        <v>294</v>
      </c>
      <c r="D21" s="399" t="e">
        <v>#REF!</v>
      </c>
      <c r="E21" s="174" t="e">
        <v>#REF!</v>
      </c>
      <c r="F21" s="174">
        <v>10</v>
      </c>
    </row>
    <row r="22" spans="2:6" hidden="1">
      <c r="B22" s="172" t="e">
        <v>#REF!</v>
      </c>
      <c r="C22" s="173" t="e">
        <v>#REF!</v>
      </c>
      <c r="D22" s="399" t="e">
        <v>#REF!</v>
      </c>
      <c r="E22" s="174" t="e">
        <v>#REF!</v>
      </c>
      <c r="F22" s="174">
        <v>10</v>
      </c>
    </row>
    <row r="23" spans="2:6">
      <c r="B23" s="172">
        <v>5</v>
      </c>
      <c r="C23" s="173" t="s">
        <v>295</v>
      </c>
      <c r="D23" s="399" t="e">
        <v>#REF!</v>
      </c>
      <c r="E23" s="174" t="e">
        <v>#REF!</v>
      </c>
      <c r="F23" s="174">
        <v>10</v>
      </c>
    </row>
    <row r="24" spans="2:6">
      <c r="B24" s="172">
        <v>6</v>
      </c>
      <c r="C24" s="173" t="s">
        <v>296</v>
      </c>
      <c r="D24" s="399" t="e">
        <v>#REF!</v>
      </c>
      <c r="E24" s="174" t="e">
        <v>#REF!</v>
      </c>
      <c r="F24" s="174">
        <v>10</v>
      </c>
    </row>
    <row r="25" spans="2:6">
      <c r="B25" s="172">
        <v>7</v>
      </c>
      <c r="C25" s="173" t="s">
        <v>297</v>
      </c>
      <c r="D25" s="399" t="e">
        <v>#REF!</v>
      </c>
      <c r="E25" s="174" t="e">
        <v>#REF!</v>
      </c>
      <c r="F25" s="174">
        <v>10</v>
      </c>
    </row>
    <row r="26" spans="2:6" hidden="1">
      <c r="B26" s="172" t="e">
        <v>#REF!</v>
      </c>
      <c r="C26" s="173" t="e">
        <v>#REF!</v>
      </c>
      <c r="D26" s="399" t="e">
        <v>#REF!</v>
      </c>
      <c r="E26" s="174" t="e">
        <v>#REF!</v>
      </c>
      <c r="F26" s="174">
        <v>10</v>
      </c>
    </row>
    <row r="27" spans="2:6">
      <c r="B27" s="172">
        <v>9</v>
      </c>
      <c r="C27" s="173" t="s">
        <v>298</v>
      </c>
      <c r="D27" s="399" t="e">
        <v>#REF!</v>
      </c>
      <c r="E27" s="174" t="e">
        <v>#REF!</v>
      </c>
      <c r="F27" s="174">
        <v>10</v>
      </c>
    </row>
    <row r="28" spans="2:6" hidden="1">
      <c r="B28" s="172" t="e">
        <v>#REF!</v>
      </c>
      <c r="C28" s="173" t="e">
        <v>#REF!</v>
      </c>
      <c r="D28" s="399" t="e">
        <v>#REF!</v>
      </c>
      <c r="E28" s="174" t="e">
        <v>#REF!</v>
      </c>
      <c r="F28" s="174">
        <v>10</v>
      </c>
    </row>
    <row r="29" spans="2:6">
      <c r="B29" s="172">
        <v>11</v>
      </c>
      <c r="C29" s="173" t="s">
        <v>299</v>
      </c>
      <c r="D29" s="399" t="e">
        <v>#REF!</v>
      </c>
      <c r="E29" s="174" t="e">
        <v>#REF!</v>
      </c>
      <c r="F29" s="174">
        <v>10</v>
      </c>
    </row>
    <row r="30" spans="2:6">
      <c r="B30" s="172">
        <v>12</v>
      </c>
      <c r="C30" s="173" t="s">
        <v>300</v>
      </c>
      <c r="D30" s="399" t="e">
        <v>#REF!</v>
      </c>
      <c r="E30" s="174" t="e">
        <v>#REF!</v>
      </c>
      <c r="F30" s="174">
        <v>10</v>
      </c>
    </row>
    <row r="31" spans="2:6" hidden="1">
      <c r="B31" s="172" t="e">
        <v>#REF!</v>
      </c>
      <c r="C31" s="173" t="e">
        <v>#REF!</v>
      </c>
      <c r="D31" s="399" t="e">
        <v>#REF!</v>
      </c>
      <c r="E31" s="174" t="e">
        <v>#REF!</v>
      </c>
      <c r="F31" s="174">
        <v>10</v>
      </c>
    </row>
    <row r="32" spans="2:6" hidden="1">
      <c r="B32" s="172" t="e">
        <v>#REF!</v>
      </c>
      <c r="C32" s="173" t="e">
        <v>#REF!</v>
      </c>
      <c r="D32" s="399" t="e">
        <v>#REF!</v>
      </c>
      <c r="E32" s="174" t="e">
        <v>#REF!</v>
      </c>
      <c r="F32" s="174">
        <v>10</v>
      </c>
    </row>
    <row r="33" spans="2:6" hidden="1">
      <c r="B33" s="172" t="e">
        <v>#REF!</v>
      </c>
      <c r="C33" s="173" t="e">
        <v>#REF!</v>
      </c>
      <c r="D33" s="399" t="e">
        <v>#REF!</v>
      </c>
      <c r="E33" s="174" t="e">
        <v>#REF!</v>
      </c>
      <c r="F33" s="174">
        <v>10</v>
      </c>
    </row>
    <row r="34" spans="2:6">
      <c r="B34" s="172">
        <v>16</v>
      </c>
      <c r="C34" s="173" t="s">
        <v>301</v>
      </c>
      <c r="D34" s="399" t="e">
        <v>#REF!</v>
      </c>
      <c r="E34" s="174" t="e">
        <v>#REF!</v>
      </c>
      <c r="F34" s="174">
        <v>10</v>
      </c>
    </row>
    <row r="35" spans="2:6">
      <c r="B35" s="172">
        <v>17</v>
      </c>
      <c r="C35" s="173" t="s">
        <v>302</v>
      </c>
      <c r="D35" s="399" t="e">
        <v>#REF!</v>
      </c>
      <c r="E35" s="174" t="e">
        <v>#REF!</v>
      </c>
      <c r="F35" s="174">
        <v>10</v>
      </c>
    </row>
    <row r="36" spans="2:6" hidden="1">
      <c r="B36" s="172" t="e">
        <v>#REF!</v>
      </c>
      <c r="C36" s="173" t="e">
        <v>#REF!</v>
      </c>
      <c r="D36" s="399" t="e">
        <v>#REF!</v>
      </c>
      <c r="E36" s="174" t="e">
        <v>#REF!</v>
      </c>
      <c r="F36" s="174">
        <v>10</v>
      </c>
    </row>
    <row r="37" spans="2:6">
      <c r="B37" s="172">
        <v>19</v>
      </c>
      <c r="C37" s="173" t="s">
        <v>303</v>
      </c>
      <c r="D37" s="399" t="e">
        <v>#REF!</v>
      </c>
      <c r="E37" s="174" t="e">
        <v>#REF!</v>
      </c>
      <c r="F37" s="174">
        <v>10</v>
      </c>
    </row>
    <row r="38" spans="2:6" hidden="1">
      <c r="B38" s="172" t="e">
        <v>#REF!</v>
      </c>
      <c r="C38" s="173" t="e">
        <v>#REF!</v>
      </c>
      <c r="D38" s="399" t="e">
        <v>#REF!</v>
      </c>
      <c r="E38" s="174" t="e">
        <v>#REF!</v>
      </c>
      <c r="F38" s="174">
        <v>10</v>
      </c>
    </row>
    <row r="39" spans="2:6" hidden="1">
      <c r="B39" s="172" t="e">
        <v>#REF!</v>
      </c>
      <c r="C39" s="173" t="e">
        <v>#REF!</v>
      </c>
      <c r="D39" s="399" t="e">
        <v>#REF!</v>
      </c>
      <c r="E39" s="174" t="e">
        <v>#REF!</v>
      </c>
      <c r="F39" s="174">
        <v>10</v>
      </c>
    </row>
    <row r="40" spans="2:6">
      <c r="B40" s="172">
        <v>22</v>
      </c>
      <c r="C40" s="173" t="s">
        <v>304</v>
      </c>
      <c r="D40" s="399" t="e">
        <v>#REF!</v>
      </c>
      <c r="E40" s="174" t="e">
        <v>#REF!</v>
      </c>
      <c r="F40" s="174">
        <v>10</v>
      </c>
    </row>
    <row r="41" spans="2:6" hidden="1">
      <c r="B41" s="172" t="e">
        <v>#REF!</v>
      </c>
      <c r="C41" s="173" t="e">
        <v>#REF!</v>
      </c>
      <c r="D41" s="399" t="e">
        <v>#REF!</v>
      </c>
      <c r="E41" s="174" t="e">
        <v>#REF!</v>
      </c>
      <c r="F41" s="174">
        <v>10</v>
      </c>
    </row>
    <row r="42" spans="2:6">
      <c r="B42" s="172">
        <v>24</v>
      </c>
      <c r="C42" s="173" t="s">
        <v>305</v>
      </c>
      <c r="D42" s="399" t="e">
        <v>#REF!</v>
      </c>
      <c r="E42" s="174" t="e">
        <v>#REF!</v>
      </c>
      <c r="F42" s="174">
        <v>10</v>
      </c>
    </row>
    <row r="43" spans="2:6">
      <c r="B43" s="172">
        <v>25</v>
      </c>
      <c r="C43" s="173" t="s">
        <v>306</v>
      </c>
      <c r="D43" s="399" t="e">
        <v>#REF!</v>
      </c>
      <c r="E43" s="174" t="e">
        <v>#REF!</v>
      </c>
      <c r="F43" s="174">
        <v>10</v>
      </c>
    </row>
    <row r="44" spans="2:6">
      <c r="B44" s="172">
        <v>26</v>
      </c>
      <c r="C44" s="173" t="s">
        <v>307</v>
      </c>
      <c r="D44" s="399" t="e">
        <v>#REF!</v>
      </c>
      <c r="E44" s="174" t="e">
        <v>#REF!</v>
      </c>
      <c r="F44" s="174">
        <v>10</v>
      </c>
    </row>
    <row r="45" spans="2:6" hidden="1">
      <c r="B45" s="172" t="e">
        <v>#REF!</v>
      </c>
      <c r="C45" s="173" t="e">
        <v>#REF!</v>
      </c>
      <c r="D45" s="399" t="e">
        <v>#REF!</v>
      </c>
      <c r="E45" s="174" t="e">
        <v>#REF!</v>
      </c>
      <c r="F45" s="174">
        <v>10</v>
      </c>
    </row>
    <row r="46" spans="2:6">
      <c r="B46" s="172">
        <v>28</v>
      </c>
      <c r="C46" s="173" t="s">
        <v>308</v>
      </c>
      <c r="D46" s="399" t="e">
        <v>#REF!</v>
      </c>
      <c r="E46" s="174" t="e">
        <v>#REF!</v>
      </c>
      <c r="F46" s="174">
        <v>10</v>
      </c>
    </row>
    <row r="47" spans="2:6">
      <c r="B47" s="172">
        <v>29</v>
      </c>
      <c r="C47" s="173" t="s">
        <v>309</v>
      </c>
      <c r="D47" s="399" t="e">
        <v>#REF!</v>
      </c>
      <c r="E47" s="174" t="e">
        <v>#REF!</v>
      </c>
      <c r="F47" s="174">
        <v>10</v>
      </c>
    </row>
    <row r="48" spans="2:6" ht="3" customHeight="1" thickBot="1">
      <c r="B48" s="370" t="s">
        <v>264</v>
      </c>
      <c r="C48" s="175"/>
      <c r="D48" s="175"/>
      <c r="E48" s="176"/>
      <c r="F48" s="398"/>
    </row>
    <row r="49" ht="16" thickTop="1"/>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sheetData>
  <mergeCells count="15">
    <mergeCell ref="B7:F7"/>
    <mergeCell ref="B1:F1"/>
    <mergeCell ref="B2:F2"/>
    <mergeCell ref="B3:F3"/>
    <mergeCell ref="B4:F4"/>
    <mergeCell ref="B6:F6"/>
    <mergeCell ref="B9:F9"/>
    <mergeCell ref="B11:F11"/>
    <mergeCell ref="B13:F13"/>
    <mergeCell ref="B14:F14"/>
    <mergeCell ref="B16:B17"/>
    <mergeCell ref="C16:C17"/>
    <mergeCell ref="F16:F17"/>
    <mergeCell ref="E16:E17"/>
    <mergeCell ref="D16:D17"/>
  </mergeCells>
  <conditionalFormatting sqref="B19:C47 F19:F47">
    <cfRule type="expression" dxfId="27" priority="16" stopIfTrue="1">
      <formula>MOD(ROW(),2)</formula>
    </cfRule>
  </conditionalFormatting>
  <conditionalFormatting sqref="E19:E47">
    <cfRule type="expression" dxfId="26" priority="2" stopIfTrue="1">
      <formula>MOD(ROW(),2)</formula>
    </cfRule>
  </conditionalFormatting>
  <conditionalFormatting sqref="D19:D47">
    <cfRule type="expression" dxfId="25"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3">
    <tabColor rgb="FF7030A0"/>
    <pageSetUpPr fitToPage="1"/>
  </sheetPr>
  <dimension ref="A1:F225"/>
  <sheetViews>
    <sheetView showGridLines="0" topLeftCell="A15" zoomScaleNormal="100" workbookViewId="0">
      <selection activeCell="A15" sqref="A1:XFD1048576"/>
    </sheetView>
  </sheetViews>
  <sheetFormatPr baseColWidth="10" defaultColWidth="0" defaultRowHeight="15" zeroHeight="1"/>
  <cols>
    <col min="1" max="1" width="3.83203125" style="168" customWidth="1"/>
    <col min="2" max="2" width="14" style="168" customWidth="1"/>
    <col min="3" max="3" width="45" style="168" customWidth="1"/>
    <col min="4" max="4" width="14.5" style="168" customWidth="1"/>
    <col min="5" max="6" width="11.5" style="168" customWidth="1"/>
    <col min="7" max="16384" width="11.5" style="168" hidden="1"/>
  </cols>
  <sheetData>
    <row r="1" spans="1:4" s="4" customFormat="1" ht="15" customHeight="1">
      <c r="A1" s="160"/>
      <c r="B1" s="684" t="s">
        <v>0</v>
      </c>
      <c r="C1" s="684"/>
      <c r="D1" s="684"/>
    </row>
    <row r="2" spans="1:4" s="2" customFormat="1" ht="15" customHeight="1">
      <c r="A2" s="162"/>
      <c r="B2" s="684" t="s">
        <v>1</v>
      </c>
      <c r="C2" s="684"/>
      <c r="D2" s="684"/>
    </row>
    <row r="3" spans="1:4" s="2" customFormat="1" ht="15" customHeight="1">
      <c r="A3" s="162"/>
      <c r="B3" s="684" t="s">
        <v>203</v>
      </c>
      <c r="C3" s="684"/>
      <c r="D3" s="684"/>
    </row>
    <row r="4" spans="1:4" s="2" customFormat="1" ht="12.75" customHeight="1">
      <c r="A4" s="162"/>
      <c r="B4" s="684" t="s">
        <v>199</v>
      </c>
      <c r="C4" s="684"/>
      <c r="D4" s="684"/>
    </row>
    <row r="5" spans="1:4" s="2" customFormat="1" ht="13">
      <c r="A5" s="162"/>
      <c r="B5" s="161"/>
      <c r="C5" s="3"/>
      <c r="D5" s="163"/>
    </row>
    <row r="6" spans="1:4" s="2" customFormat="1" ht="13">
      <c r="A6" s="162"/>
      <c r="B6" s="684" t="s">
        <v>204</v>
      </c>
      <c r="C6" s="684"/>
      <c r="D6" s="684"/>
    </row>
    <row r="7" spans="1:4" s="6" customFormat="1" ht="13">
      <c r="A7" s="162"/>
      <c r="B7" s="684" t="s">
        <v>291</v>
      </c>
      <c r="C7" s="684"/>
      <c r="D7" s="684"/>
    </row>
    <row r="8" spans="1:4" s="6" customFormat="1" ht="12.75" customHeight="1">
      <c r="A8" s="162"/>
      <c r="B8" s="161"/>
      <c r="C8" s="3"/>
      <c r="D8" s="164"/>
    </row>
    <row r="9" spans="1:4" s="6" customFormat="1" ht="67.5" customHeight="1">
      <c r="A9" s="162"/>
      <c r="B9" s="684" t="s">
        <v>606</v>
      </c>
      <c r="C9" s="684"/>
      <c r="D9" s="684"/>
    </row>
    <row r="10" spans="1:4" s="6" customFormat="1" ht="12.75" customHeight="1">
      <c r="A10" s="162"/>
      <c r="B10" s="161"/>
      <c r="C10" s="3"/>
      <c r="D10" s="164"/>
    </row>
    <row r="11" spans="1:4" s="6" customFormat="1" ht="13">
      <c r="A11" s="162"/>
      <c r="B11" s="685" t="s">
        <v>607</v>
      </c>
      <c r="C11" s="685"/>
      <c r="D11" s="685"/>
    </row>
    <row r="12" spans="1:4" s="6" customFormat="1" ht="16">
      <c r="A12" s="162"/>
      <c r="B12" s="165"/>
      <c r="C12" s="166"/>
      <c r="D12" s="164"/>
    </row>
    <row r="13" spans="1:4" s="6" customFormat="1" ht="13">
      <c r="A13" s="162"/>
      <c r="B13" s="512" t="s">
        <v>245</v>
      </c>
      <c r="C13" s="512"/>
      <c r="D13" s="512"/>
    </row>
    <row r="14" spans="1:4">
      <c r="A14" s="167"/>
      <c r="B14" s="512" t="s">
        <v>118</v>
      </c>
      <c r="C14" s="512"/>
      <c r="D14" s="512"/>
    </row>
    <row r="15" spans="1:4" ht="16" thickBot="1"/>
    <row r="16" spans="1:4" ht="24" customHeight="1" thickTop="1">
      <c r="B16" s="686" t="s">
        <v>119</v>
      </c>
      <c r="C16" s="688" t="s">
        <v>16</v>
      </c>
      <c r="D16" s="690" t="s">
        <v>23</v>
      </c>
    </row>
    <row r="17" spans="2:4" ht="24" customHeight="1" thickBot="1">
      <c r="B17" s="687"/>
      <c r="C17" s="689"/>
      <c r="D17" s="691"/>
    </row>
    <row r="18" spans="2:4" ht="4.5" customHeight="1">
      <c r="B18" s="169"/>
      <c r="C18" s="170"/>
      <c r="D18" s="171"/>
    </row>
    <row r="19" spans="2:4">
      <c r="B19" s="172">
        <v>1</v>
      </c>
      <c r="C19" s="173" t="s">
        <v>293</v>
      </c>
      <c r="D19" s="174">
        <v>100</v>
      </c>
    </row>
    <row r="20" spans="2:4" hidden="1">
      <c r="B20" s="172" t="e">
        <v>#REF!</v>
      </c>
      <c r="C20" s="173" t="e">
        <v>#REF!</v>
      </c>
      <c r="D20" s="174">
        <v>100</v>
      </c>
    </row>
    <row r="21" spans="2:4">
      <c r="B21" s="172">
        <v>3</v>
      </c>
      <c r="C21" s="173" t="s">
        <v>294</v>
      </c>
      <c r="D21" s="174">
        <v>100</v>
      </c>
    </row>
    <row r="22" spans="2:4" hidden="1">
      <c r="B22" s="172" t="e">
        <v>#REF!</v>
      </c>
      <c r="C22" s="173" t="e">
        <v>#REF!</v>
      </c>
      <c r="D22" s="174">
        <v>100</v>
      </c>
    </row>
    <row r="23" spans="2:4">
      <c r="B23" s="172">
        <v>5</v>
      </c>
      <c r="C23" s="173" t="s">
        <v>295</v>
      </c>
      <c r="D23" s="174">
        <v>100</v>
      </c>
    </row>
    <row r="24" spans="2:4">
      <c r="B24" s="172">
        <v>6</v>
      </c>
      <c r="C24" s="173" t="s">
        <v>296</v>
      </c>
      <c r="D24" s="174">
        <v>100</v>
      </c>
    </row>
    <row r="25" spans="2:4">
      <c r="B25" s="172">
        <v>7</v>
      </c>
      <c r="C25" s="173" t="s">
        <v>297</v>
      </c>
      <c r="D25" s="174">
        <v>100</v>
      </c>
    </row>
    <row r="26" spans="2:4" hidden="1">
      <c r="B26" s="172" t="e">
        <v>#REF!</v>
      </c>
      <c r="C26" s="173" t="e">
        <v>#REF!</v>
      </c>
      <c r="D26" s="174">
        <v>100</v>
      </c>
    </row>
    <row r="27" spans="2:4">
      <c r="B27" s="172">
        <v>9</v>
      </c>
      <c r="C27" s="173" t="s">
        <v>298</v>
      </c>
      <c r="D27" s="174">
        <v>100</v>
      </c>
    </row>
    <row r="28" spans="2:4" hidden="1">
      <c r="B28" s="172" t="e">
        <v>#REF!</v>
      </c>
      <c r="C28" s="173" t="e">
        <v>#REF!</v>
      </c>
      <c r="D28" s="174">
        <v>100</v>
      </c>
    </row>
    <row r="29" spans="2:4">
      <c r="B29" s="172">
        <v>11</v>
      </c>
      <c r="C29" s="173" t="s">
        <v>299</v>
      </c>
      <c r="D29" s="174">
        <v>100</v>
      </c>
    </row>
    <row r="30" spans="2:4">
      <c r="B30" s="172">
        <v>12</v>
      </c>
      <c r="C30" s="173" t="s">
        <v>300</v>
      </c>
      <c r="D30" s="174">
        <v>100</v>
      </c>
    </row>
    <row r="31" spans="2:4" hidden="1">
      <c r="B31" s="172" t="e">
        <v>#REF!</v>
      </c>
      <c r="C31" s="173" t="e">
        <v>#REF!</v>
      </c>
      <c r="D31" s="174">
        <v>100</v>
      </c>
    </row>
    <row r="32" spans="2:4" hidden="1">
      <c r="B32" s="172" t="e">
        <v>#REF!</v>
      </c>
      <c r="C32" s="173" t="e">
        <v>#REF!</v>
      </c>
      <c r="D32" s="174">
        <v>100</v>
      </c>
    </row>
    <row r="33" spans="2:4" hidden="1">
      <c r="B33" s="172" t="e">
        <v>#REF!</v>
      </c>
      <c r="C33" s="173" t="e">
        <v>#REF!</v>
      </c>
      <c r="D33" s="174">
        <v>100</v>
      </c>
    </row>
    <row r="34" spans="2:4">
      <c r="B34" s="172">
        <v>16</v>
      </c>
      <c r="C34" s="173" t="s">
        <v>301</v>
      </c>
      <c r="D34" s="174">
        <v>100</v>
      </c>
    </row>
    <row r="35" spans="2:4">
      <c r="B35" s="172">
        <v>17</v>
      </c>
      <c r="C35" s="173" t="s">
        <v>302</v>
      </c>
      <c r="D35" s="174">
        <v>100</v>
      </c>
    </row>
    <row r="36" spans="2:4" hidden="1">
      <c r="B36" s="172" t="e">
        <v>#REF!</v>
      </c>
      <c r="C36" s="173" t="e">
        <v>#REF!</v>
      </c>
      <c r="D36" s="174">
        <v>100</v>
      </c>
    </row>
    <row r="37" spans="2:4">
      <c r="B37" s="172">
        <v>19</v>
      </c>
      <c r="C37" s="173" t="s">
        <v>303</v>
      </c>
      <c r="D37" s="174">
        <v>100</v>
      </c>
    </row>
    <row r="38" spans="2:4" hidden="1">
      <c r="B38" s="172" t="e">
        <v>#REF!</v>
      </c>
      <c r="C38" s="173" t="e">
        <v>#REF!</v>
      </c>
      <c r="D38" s="174">
        <v>100</v>
      </c>
    </row>
    <row r="39" spans="2:4" hidden="1">
      <c r="B39" s="172" t="e">
        <v>#REF!</v>
      </c>
      <c r="C39" s="173" t="e">
        <v>#REF!</v>
      </c>
      <c r="D39" s="174">
        <v>100</v>
      </c>
    </row>
    <row r="40" spans="2:4">
      <c r="B40" s="172">
        <v>22</v>
      </c>
      <c r="C40" s="173" t="s">
        <v>304</v>
      </c>
      <c r="D40" s="174">
        <v>100</v>
      </c>
    </row>
    <row r="41" spans="2:4" hidden="1">
      <c r="B41" s="172" t="e">
        <v>#REF!</v>
      </c>
      <c r="C41" s="173" t="e">
        <v>#REF!</v>
      </c>
      <c r="D41" s="174">
        <v>100</v>
      </c>
    </row>
    <row r="42" spans="2:4">
      <c r="B42" s="172">
        <v>24</v>
      </c>
      <c r="C42" s="173" t="s">
        <v>305</v>
      </c>
      <c r="D42" s="174">
        <v>100</v>
      </c>
    </row>
    <row r="43" spans="2:4">
      <c r="B43" s="172">
        <v>25</v>
      </c>
      <c r="C43" s="173" t="s">
        <v>306</v>
      </c>
      <c r="D43" s="174">
        <v>100</v>
      </c>
    </row>
    <row r="44" spans="2:4">
      <c r="B44" s="172">
        <v>26</v>
      </c>
      <c r="C44" s="173" t="s">
        <v>307</v>
      </c>
      <c r="D44" s="174">
        <v>100</v>
      </c>
    </row>
    <row r="45" spans="2:4" hidden="1">
      <c r="B45" s="172" t="e">
        <v>#REF!</v>
      </c>
      <c r="C45" s="173" t="e">
        <v>#REF!</v>
      </c>
      <c r="D45" s="174">
        <v>100</v>
      </c>
    </row>
    <row r="46" spans="2:4">
      <c r="B46" s="172">
        <v>28</v>
      </c>
      <c r="C46" s="173" t="s">
        <v>308</v>
      </c>
      <c r="D46" s="174">
        <v>100</v>
      </c>
    </row>
    <row r="47" spans="2:4">
      <c r="B47" s="172">
        <v>29</v>
      </c>
      <c r="C47" s="173" t="s">
        <v>309</v>
      </c>
      <c r="D47" s="174">
        <v>100</v>
      </c>
    </row>
    <row r="48" spans="2:4" ht="3" customHeight="1" thickBot="1">
      <c r="B48" s="370" t="s">
        <v>264</v>
      </c>
      <c r="C48" s="175"/>
      <c r="D48" s="174">
        <v>100</v>
      </c>
    </row>
    <row r="49" ht="16" thickTop="1"/>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sheetData>
  <mergeCells count="13">
    <mergeCell ref="B11:D11"/>
    <mergeCell ref="B13:D13"/>
    <mergeCell ref="B14:D14"/>
    <mergeCell ref="B16:B17"/>
    <mergeCell ref="C16:C17"/>
    <mergeCell ref="D16:D17"/>
    <mergeCell ref="B9:D9"/>
    <mergeCell ref="B1:D1"/>
    <mergeCell ref="B2:D2"/>
    <mergeCell ref="B3:D3"/>
    <mergeCell ref="B4:D4"/>
    <mergeCell ref="B6:D6"/>
    <mergeCell ref="B7:D7"/>
  </mergeCells>
  <conditionalFormatting sqref="B19:D19 B20:C47 D20:D48">
    <cfRule type="expression" dxfId="24" priority="14"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7">
    <tabColor rgb="FF7030A0"/>
    <pageSetUpPr fitToPage="1"/>
  </sheetPr>
  <dimension ref="A1:L225"/>
  <sheetViews>
    <sheetView showGridLines="0" topLeftCell="A16" zoomScale="90" zoomScaleNormal="90" workbookViewId="0">
      <selection activeCell="I44" sqref="I44"/>
    </sheetView>
  </sheetViews>
  <sheetFormatPr baseColWidth="10" defaultColWidth="0" defaultRowHeight="15" zeroHeight="1"/>
  <cols>
    <col min="1" max="1" width="1.5" style="168" customWidth="1"/>
    <col min="2" max="2" width="16.5" style="168" customWidth="1"/>
    <col min="3" max="3" width="15.5" style="168" hidden="1" customWidth="1"/>
    <col min="4" max="4" width="45.6640625" style="168" customWidth="1"/>
    <col min="5" max="6" width="14.1640625" style="168" customWidth="1"/>
    <col min="7" max="7" width="18.83203125" style="168" customWidth="1"/>
    <col min="8" max="8" width="15.33203125" style="168" customWidth="1"/>
    <col min="9" max="9" width="13.1640625" style="168" customWidth="1"/>
    <col min="10" max="10" width="41.33203125" style="168" customWidth="1"/>
    <col min="11" max="12" width="11.5" style="168" customWidth="1"/>
    <col min="13" max="16384" width="11.5" style="168" hidden="1"/>
  </cols>
  <sheetData>
    <row r="1" spans="1:10" s="4" customFormat="1" ht="15" customHeight="1">
      <c r="A1" s="160"/>
      <c r="B1" s="684" t="s">
        <v>0</v>
      </c>
      <c r="C1" s="684"/>
      <c r="D1" s="684"/>
      <c r="E1" s="684"/>
      <c r="F1" s="684"/>
      <c r="G1" s="684"/>
      <c r="H1" s="684"/>
      <c r="I1" s="684"/>
      <c r="J1" s="684"/>
    </row>
    <row r="2" spans="1:10" s="2" customFormat="1" ht="15" customHeight="1">
      <c r="A2" s="162"/>
      <c r="B2" s="684" t="s">
        <v>1</v>
      </c>
      <c r="C2" s="684"/>
      <c r="D2" s="684"/>
      <c r="E2" s="684"/>
      <c r="F2" s="684"/>
      <c r="G2" s="684"/>
      <c r="H2" s="684"/>
      <c r="I2" s="684"/>
      <c r="J2" s="684"/>
    </row>
    <row r="3" spans="1:10" s="2" customFormat="1" ht="15" customHeight="1">
      <c r="A3" s="162"/>
      <c r="B3" s="684" t="s">
        <v>203</v>
      </c>
      <c r="C3" s="684"/>
      <c r="D3" s="684"/>
      <c r="E3" s="684"/>
      <c r="F3" s="684"/>
      <c r="G3" s="684"/>
      <c r="H3" s="684"/>
      <c r="I3" s="684"/>
      <c r="J3" s="684"/>
    </row>
    <row r="4" spans="1:10" s="2" customFormat="1" ht="12.75" customHeight="1">
      <c r="A4" s="162"/>
      <c r="B4" s="684" t="s">
        <v>199</v>
      </c>
      <c r="C4" s="684"/>
      <c r="D4" s="684"/>
      <c r="E4" s="684"/>
      <c r="F4" s="684"/>
      <c r="G4" s="684"/>
      <c r="H4" s="684"/>
      <c r="I4" s="684"/>
      <c r="J4" s="684"/>
    </row>
    <row r="5" spans="1:10" s="2" customFormat="1" ht="13">
      <c r="A5" s="162"/>
      <c r="B5" s="161"/>
      <c r="C5" s="3"/>
      <c r="D5" s="163"/>
      <c r="E5" s="163"/>
      <c r="F5" s="163"/>
      <c r="G5" s="163"/>
      <c r="H5" s="163"/>
      <c r="I5" s="163"/>
      <c r="J5" s="163"/>
    </row>
    <row r="6" spans="1:10" s="2" customFormat="1" ht="13">
      <c r="A6" s="162"/>
      <c r="B6" s="684" t="s">
        <v>204</v>
      </c>
      <c r="C6" s="684"/>
      <c r="D6" s="684"/>
      <c r="E6" s="684"/>
      <c r="F6" s="684"/>
      <c r="G6" s="684"/>
      <c r="H6" s="684"/>
      <c r="I6" s="684"/>
      <c r="J6" s="684"/>
    </row>
    <row r="7" spans="1:10" s="6" customFormat="1" ht="12.75" customHeight="1">
      <c r="A7" s="162"/>
      <c r="B7" s="684" t="s">
        <v>291</v>
      </c>
      <c r="C7" s="684"/>
      <c r="D7" s="684"/>
      <c r="E7" s="684"/>
      <c r="F7" s="684"/>
      <c r="G7" s="684"/>
      <c r="H7" s="684"/>
      <c r="I7" s="684"/>
      <c r="J7" s="684"/>
    </row>
    <row r="8" spans="1:10" s="6" customFormat="1" ht="16">
      <c r="A8" s="162"/>
      <c r="B8" s="161"/>
      <c r="C8" s="166"/>
      <c r="D8" s="164"/>
      <c r="E8" s="164"/>
      <c r="F8" s="164"/>
      <c r="G8" s="164"/>
      <c r="H8" s="164"/>
      <c r="I8" s="164"/>
      <c r="J8" s="164"/>
    </row>
    <row r="9" spans="1:10" s="6" customFormat="1" ht="33.75" customHeight="1">
      <c r="A9" s="162"/>
      <c r="B9" s="684" t="s">
        <v>606</v>
      </c>
      <c r="C9" s="684"/>
      <c r="D9" s="684"/>
      <c r="E9" s="684"/>
      <c r="F9" s="684"/>
      <c r="G9" s="684"/>
      <c r="H9" s="684"/>
      <c r="I9" s="684"/>
      <c r="J9" s="684"/>
    </row>
    <row r="10" spans="1:10" s="6" customFormat="1" ht="16">
      <c r="A10" s="162"/>
      <c r="B10" s="161"/>
      <c r="C10" s="166"/>
      <c r="D10" s="164"/>
      <c r="E10" s="164"/>
      <c r="F10" s="164"/>
      <c r="G10" s="164"/>
      <c r="H10" s="164"/>
      <c r="I10" s="164"/>
      <c r="J10" s="164"/>
    </row>
    <row r="11" spans="1:10" s="6" customFormat="1" ht="15.75" customHeight="1">
      <c r="A11" s="162"/>
      <c r="B11" s="684" t="s">
        <v>607</v>
      </c>
      <c r="C11" s="684"/>
      <c r="D11" s="684"/>
      <c r="E11" s="684"/>
      <c r="F11" s="684"/>
      <c r="G11" s="684"/>
      <c r="H11" s="684"/>
      <c r="I11" s="684"/>
      <c r="J11" s="684"/>
    </row>
    <row r="12" spans="1:10" s="6" customFormat="1" ht="16">
      <c r="A12" s="162"/>
      <c r="B12" s="161"/>
      <c r="C12" s="166"/>
      <c r="D12" s="164"/>
      <c r="E12" s="164"/>
      <c r="F12" s="164"/>
      <c r="G12" s="164"/>
      <c r="H12" s="164"/>
      <c r="I12" s="164"/>
      <c r="J12" s="164"/>
    </row>
    <row r="13" spans="1:10" s="6" customFormat="1" ht="13">
      <c r="A13" s="162"/>
      <c r="B13" s="512" t="s">
        <v>250</v>
      </c>
      <c r="C13" s="512"/>
      <c r="D13" s="512"/>
      <c r="E13" s="512"/>
      <c r="F13" s="512"/>
      <c r="G13" s="512"/>
      <c r="H13" s="512"/>
      <c r="I13" s="512"/>
      <c r="J13" s="512"/>
    </row>
    <row r="14" spans="1:10">
      <c r="A14" s="167"/>
      <c r="B14" s="512" t="s">
        <v>242</v>
      </c>
      <c r="C14" s="512"/>
      <c r="D14" s="512"/>
      <c r="E14" s="512"/>
      <c r="F14" s="512"/>
      <c r="G14" s="512"/>
      <c r="H14" s="512"/>
      <c r="I14" s="512"/>
      <c r="J14" s="512"/>
    </row>
    <row r="15" spans="1:10" ht="16" thickBot="1"/>
    <row r="16" spans="1:10" s="197" customFormat="1" ht="15.75" customHeight="1" thickTop="1">
      <c r="B16" s="699" t="s">
        <v>38</v>
      </c>
      <c r="C16" s="702" t="s">
        <v>139</v>
      </c>
      <c r="D16" s="702" t="s">
        <v>16</v>
      </c>
      <c r="E16" s="383"/>
      <c r="F16" s="703" t="s">
        <v>140</v>
      </c>
      <c r="G16" s="704"/>
      <c r="H16" s="705"/>
      <c r="I16" s="706" t="s">
        <v>141</v>
      </c>
      <c r="J16" s="694" t="s">
        <v>142</v>
      </c>
    </row>
    <row r="17" spans="2:10" s="197" customFormat="1" ht="15" customHeight="1">
      <c r="B17" s="700"/>
      <c r="C17" s="697"/>
      <c r="D17" s="697"/>
      <c r="E17" s="709" t="s">
        <v>278</v>
      </c>
      <c r="F17" s="709" t="s">
        <v>276</v>
      </c>
      <c r="G17" s="709" t="s">
        <v>249</v>
      </c>
      <c r="H17" s="697" t="s">
        <v>143</v>
      </c>
      <c r="I17" s="707"/>
      <c r="J17" s="695"/>
    </row>
    <row r="18" spans="2:10" s="197" customFormat="1" ht="70.5" customHeight="1" thickBot="1">
      <c r="B18" s="701"/>
      <c r="C18" s="698"/>
      <c r="D18" s="698"/>
      <c r="E18" s="710"/>
      <c r="F18" s="710"/>
      <c r="G18" s="710"/>
      <c r="H18" s="698"/>
      <c r="I18" s="708"/>
      <c r="J18" s="696"/>
    </row>
    <row r="19" spans="2:10" s="198" customFormat="1" ht="8.25" customHeight="1">
      <c r="B19" s="199"/>
      <c r="C19" s="200"/>
      <c r="D19" s="201"/>
      <c r="E19" s="201"/>
      <c r="F19" s="201"/>
      <c r="G19" s="201"/>
      <c r="H19" s="202"/>
      <c r="I19" s="202"/>
      <c r="J19" s="203"/>
    </row>
    <row r="20" spans="2:10" s="198" customFormat="1">
      <c r="B20" s="204">
        <v>1</v>
      </c>
      <c r="C20" s="205">
        <v>1</v>
      </c>
      <c r="D20" s="206" t="s">
        <v>293</v>
      </c>
      <c r="E20" s="384" t="s">
        <v>45</v>
      </c>
      <c r="F20" s="368">
        <v>880.29779010000004</v>
      </c>
      <c r="G20" s="250">
        <v>10</v>
      </c>
      <c r="H20" s="249">
        <v>100</v>
      </c>
      <c r="I20" s="369">
        <v>990.29779010000004</v>
      </c>
      <c r="J20" s="207"/>
    </row>
    <row r="21" spans="2:10" s="198" customFormat="1" ht="14" hidden="1">
      <c r="B21" s="204" t="e">
        <v>#REF!</v>
      </c>
      <c r="C21" s="205">
        <v>2</v>
      </c>
      <c r="D21" s="206" t="e">
        <v>#REF!</v>
      </c>
      <c r="E21" s="384" t="e">
        <v>#REF!</v>
      </c>
      <c r="F21" s="368" t="e">
        <v>#REF!</v>
      </c>
      <c r="G21" s="250" t="e">
        <v>#REF!</v>
      </c>
      <c r="H21" s="249" t="e">
        <v>#REF!</v>
      </c>
      <c r="I21" s="369" t="e">
        <v>#REF!</v>
      </c>
      <c r="J21" s="207"/>
    </row>
    <row r="22" spans="2:10" s="198" customFormat="1">
      <c r="B22" s="204">
        <v>3</v>
      </c>
      <c r="C22" s="205">
        <v>3</v>
      </c>
      <c r="D22" s="206" t="s">
        <v>294</v>
      </c>
      <c r="E22" s="384" t="s">
        <v>45</v>
      </c>
      <c r="F22" s="368">
        <v>881.0991186</v>
      </c>
      <c r="G22" s="250">
        <v>10</v>
      </c>
      <c r="H22" s="249">
        <v>100</v>
      </c>
      <c r="I22" s="369">
        <v>991.0991186</v>
      </c>
      <c r="J22" s="207"/>
    </row>
    <row r="23" spans="2:10" s="198" customFormat="1" ht="14" hidden="1">
      <c r="B23" s="204" t="e">
        <v>#REF!</v>
      </c>
      <c r="C23" s="205">
        <v>4</v>
      </c>
      <c r="D23" s="206" t="e">
        <v>#REF!</v>
      </c>
      <c r="E23" s="384" t="e">
        <v>#REF!</v>
      </c>
      <c r="F23" s="368" t="e">
        <v>#REF!</v>
      </c>
      <c r="G23" s="250" t="e">
        <v>#REF!</v>
      </c>
      <c r="H23" s="249" t="e">
        <v>#REF!</v>
      </c>
      <c r="I23" s="369" t="e">
        <v>#REF!</v>
      </c>
      <c r="J23" s="207"/>
    </row>
    <row r="24" spans="2:10" s="198" customFormat="1">
      <c r="B24" s="204">
        <v>5</v>
      </c>
      <c r="C24" s="205">
        <v>5</v>
      </c>
      <c r="D24" s="206" t="s">
        <v>295</v>
      </c>
      <c r="E24" s="384" t="s">
        <v>45</v>
      </c>
      <c r="F24" s="368">
        <v>881.10001850000003</v>
      </c>
      <c r="G24" s="250">
        <v>10</v>
      </c>
      <c r="H24" s="249">
        <v>100</v>
      </c>
      <c r="I24" s="369">
        <v>991.10001850000003</v>
      </c>
      <c r="J24" s="207"/>
    </row>
    <row r="25" spans="2:10" s="198" customFormat="1">
      <c r="B25" s="204">
        <v>6</v>
      </c>
      <c r="C25" s="205">
        <v>6</v>
      </c>
      <c r="D25" s="206" t="s">
        <v>296</v>
      </c>
      <c r="E25" s="384" t="s">
        <v>46</v>
      </c>
      <c r="F25" s="368">
        <v>0</v>
      </c>
      <c r="G25" s="250">
        <v>10</v>
      </c>
      <c r="H25" s="249">
        <v>100</v>
      </c>
      <c r="I25" s="369">
        <v>110</v>
      </c>
      <c r="J25" s="207"/>
    </row>
    <row r="26" spans="2:10" s="198" customFormat="1">
      <c r="B26" s="204">
        <v>7</v>
      </c>
      <c r="C26" s="205">
        <v>7</v>
      </c>
      <c r="D26" s="206" t="s">
        <v>297</v>
      </c>
      <c r="E26" s="384" t="s">
        <v>46</v>
      </c>
      <c r="F26" s="368">
        <v>0</v>
      </c>
      <c r="G26" s="250">
        <v>10</v>
      </c>
      <c r="H26" s="249">
        <v>100</v>
      </c>
      <c r="I26" s="369">
        <v>110</v>
      </c>
      <c r="J26" s="207"/>
    </row>
    <row r="27" spans="2:10" s="198" customFormat="1" ht="14" hidden="1">
      <c r="B27" s="204" t="e">
        <v>#REF!</v>
      </c>
      <c r="C27" s="205">
        <v>8</v>
      </c>
      <c r="D27" s="206" t="e">
        <v>#REF!</v>
      </c>
      <c r="E27" s="384" t="e">
        <v>#REF!</v>
      </c>
      <c r="F27" s="368" t="e">
        <v>#REF!</v>
      </c>
      <c r="G27" s="250" t="e">
        <v>#REF!</v>
      </c>
      <c r="H27" s="249" t="e">
        <v>#REF!</v>
      </c>
      <c r="I27" s="369" t="e">
        <v>#REF!</v>
      </c>
      <c r="J27" s="207"/>
    </row>
    <row r="28" spans="2:10" s="198" customFormat="1">
      <c r="B28" s="204">
        <v>9</v>
      </c>
      <c r="C28" s="205">
        <v>9</v>
      </c>
      <c r="D28" s="206" t="s">
        <v>298</v>
      </c>
      <c r="E28" s="384" t="s">
        <v>46</v>
      </c>
      <c r="F28" s="368">
        <v>0</v>
      </c>
      <c r="G28" s="250">
        <v>10</v>
      </c>
      <c r="H28" s="249">
        <v>100</v>
      </c>
      <c r="I28" s="369">
        <v>110</v>
      </c>
      <c r="J28" s="207"/>
    </row>
    <row r="29" spans="2:10" s="198" customFormat="1" ht="14" hidden="1">
      <c r="B29" s="204" t="e">
        <v>#REF!</v>
      </c>
      <c r="C29" s="205">
        <v>10</v>
      </c>
      <c r="D29" s="206" t="e">
        <v>#REF!</v>
      </c>
      <c r="E29" s="384" t="e">
        <v>#REF!</v>
      </c>
      <c r="F29" s="368" t="e">
        <v>#REF!</v>
      </c>
      <c r="G29" s="250" t="e">
        <v>#REF!</v>
      </c>
      <c r="H29" s="249" t="e">
        <v>#REF!</v>
      </c>
      <c r="I29" s="369" t="e">
        <v>#REF!</v>
      </c>
      <c r="J29" s="207"/>
    </row>
    <row r="30" spans="2:10" s="198" customFormat="1">
      <c r="B30" s="204">
        <v>11</v>
      </c>
      <c r="C30" s="205">
        <v>11</v>
      </c>
      <c r="D30" s="206" t="s">
        <v>299</v>
      </c>
      <c r="E30" s="384" t="s">
        <v>45</v>
      </c>
      <c r="F30" s="368">
        <v>881.10056139999995</v>
      </c>
      <c r="G30" s="250">
        <v>10</v>
      </c>
      <c r="H30" s="249">
        <v>100</v>
      </c>
      <c r="I30" s="369">
        <v>991.10056139999995</v>
      </c>
      <c r="J30" s="207"/>
    </row>
    <row r="31" spans="2:10" s="198" customFormat="1">
      <c r="B31" s="204">
        <v>12</v>
      </c>
      <c r="C31" s="205">
        <v>12</v>
      </c>
      <c r="D31" s="206" t="s">
        <v>300</v>
      </c>
      <c r="E31" s="384" t="s">
        <v>45</v>
      </c>
      <c r="F31" s="368">
        <v>889.95328040000004</v>
      </c>
      <c r="G31" s="250">
        <v>10</v>
      </c>
      <c r="H31" s="249">
        <v>100</v>
      </c>
      <c r="I31" s="369">
        <v>999.95328040000004</v>
      </c>
      <c r="J31" s="207"/>
    </row>
    <row r="32" spans="2:10" s="198" customFormat="1" ht="14" hidden="1">
      <c r="B32" s="204" t="e">
        <v>#REF!</v>
      </c>
      <c r="C32" s="205">
        <v>13</v>
      </c>
      <c r="D32" s="206" t="e">
        <v>#REF!</v>
      </c>
      <c r="E32" s="384" t="e">
        <v>#REF!</v>
      </c>
      <c r="F32" s="368" t="e">
        <v>#REF!</v>
      </c>
      <c r="G32" s="250" t="e">
        <v>#REF!</v>
      </c>
      <c r="H32" s="249" t="e">
        <v>#REF!</v>
      </c>
      <c r="I32" s="369" t="e">
        <v>#REF!</v>
      </c>
      <c r="J32" s="207"/>
    </row>
    <row r="33" spans="2:10" s="198" customFormat="1" ht="14" hidden="1">
      <c r="B33" s="204" t="e">
        <v>#REF!</v>
      </c>
      <c r="C33" s="205">
        <v>14</v>
      </c>
      <c r="D33" s="206" t="e">
        <v>#REF!</v>
      </c>
      <c r="E33" s="384" t="e">
        <v>#REF!</v>
      </c>
      <c r="F33" s="368" t="e">
        <v>#REF!</v>
      </c>
      <c r="G33" s="250" t="e">
        <v>#REF!</v>
      </c>
      <c r="H33" s="249" t="e">
        <v>#REF!</v>
      </c>
      <c r="I33" s="369" t="e">
        <v>#REF!</v>
      </c>
      <c r="J33" s="207"/>
    </row>
    <row r="34" spans="2:10" s="198" customFormat="1" ht="14" hidden="1">
      <c r="B34" s="204" t="e">
        <v>#REF!</v>
      </c>
      <c r="C34" s="205">
        <v>15</v>
      </c>
      <c r="D34" s="206" t="e">
        <v>#REF!</v>
      </c>
      <c r="E34" s="384" t="e">
        <v>#REF!</v>
      </c>
      <c r="F34" s="368" t="e">
        <v>#REF!</v>
      </c>
      <c r="G34" s="250" t="e">
        <v>#REF!</v>
      </c>
      <c r="H34" s="249" t="e">
        <v>#REF!</v>
      </c>
      <c r="I34" s="369" t="e">
        <v>#REF!</v>
      </c>
      <c r="J34" s="207"/>
    </row>
    <row r="35" spans="2:10" s="198" customFormat="1">
      <c r="B35" s="204">
        <v>16</v>
      </c>
      <c r="C35" s="205">
        <v>16</v>
      </c>
      <c r="D35" s="206" t="s">
        <v>301</v>
      </c>
      <c r="E35" s="384" t="s">
        <v>46</v>
      </c>
      <c r="F35" s="368">
        <v>0</v>
      </c>
      <c r="G35" s="250">
        <v>10</v>
      </c>
      <c r="H35" s="249">
        <v>100</v>
      </c>
      <c r="I35" s="369">
        <v>110</v>
      </c>
      <c r="J35" s="207"/>
    </row>
    <row r="36" spans="2:10" s="198" customFormat="1">
      <c r="B36" s="204">
        <v>17</v>
      </c>
      <c r="C36" s="205">
        <v>17</v>
      </c>
      <c r="D36" s="206" t="s">
        <v>302</v>
      </c>
      <c r="E36" s="384" t="s">
        <v>45</v>
      </c>
      <c r="F36" s="368">
        <v>881.09926199999995</v>
      </c>
      <c r="G36" s="250">
        <v>10</v>
      </c>
      <c r="H36" s="249">
        <v>100</v>
      </c>
      <c r="I36" s="369">
        <v>991.09926199999995</v>
      </c>
      <c r="J36" s="207"/>
    </row>
    <row r="37" spans="2:10" s="198" customFormat="1" ht="14" hidden="1">
      <c r="B37" s="204" t="e">
        <v>#REF!</v>
      </c>
      <c r="C37" s="205">
        <v>18</v>
      </c>
      <c r="D37" s="206" t="e">
        <v>#REF!</v>
      </c>
      <c r="E37" s="384" t="e">
        <v>#REF!</v>
      </c>
      <c r="F37" s="368" t="e">
        <v>#REF!</v>
      </c>
      <c r="G37" s="250" t="e">
        <v>#REF!</v>
      </c>
      <c r="H37" s="249" t="e">
        <v>#REF!</v>
      </c>
      <c r="I37" s="369" t="e">
        <v>#REF!</v>
      </c>
      <c r="J37" s="207"/>
    </row>
    <row r="38" spans="2:10" s="198" customFormat="1">
      <c r="B38" s="204">
        <v>19</v>
      </c>
      <c r="C38" s="205">
        <v>19</v>
      </c>
      <c r="D38" s="206" t="s">
        <v>303</v>
      </c>
      <c r="E38" s="384" t="s">
        <v>45</v>
      </c>
      <c r="F38" s="368">
        <v>889.82756280000001</v>
      </c>
      <c r="G38" s="250">
        <v>10</v>
      </c>
      <c r="H38" s="249">
        <v>100</v>
      </c>
      <c r="I38" s="369">
        <v>999.82756280000001</v>
      </c>
      <c r="J38" s="207"/>
    </row>
    <row r="39" spans="2:10" s="198" customFormat="1" ht="14" hidden="1">
      <c r="B39" s="204" t="e">
        <v>#REF!</v>
      </c>
      <c r="C39" s="205">
        <v>20</v>
      </c>
      <c r="D39" s="206" t="e">
        <v>#REF!</v>
      </c>
      <c r="E39" s="384" t="e">
        <v>#REF!</v>
      </c>
      <c r="F39" s="368" t="e">
        <v>#REF!</v>
      </c>
      <c r="G39" s="250" t="e">
        <v>#REF!</v>
      </c>
      <c r="H39" s="249" t="e">
        <v>#REF!</v>
      </c>
      <c r="I39" s="369" t="e">
        <v>#REF!</v>
      </c>
      <c r="J39" s="207"/>
    </row>
    <row r="40" spans="2:10" s="198" customFormat="1" ht="14" hidden="1">
      <c r="B40" s="204" t="e">
        <v>#REF!</v>
      </c>
      <c r="C40" s="205">
        <v>4</v>
      </c>
      <c r="D40" s="206" t="e">
        <v>#REF!</v>
      </c>
      <c r="E40" s="384" t="e">
        <v>#REF!</v>
      </c>
      <c r="F40" s="368" t="e">
        <v>#REF!</v>
      </c>
      <c r="G40" s="250" t="e">
        <v>#REF!</v>
      </c>
      <c r="H40" s="249" t="e">
        <v>#REF!</v>
      </c>
      <c r="I40" s="369" t="e">
        <v>#REF!</v>
      </c>
      <c r="J40" s="207"/>
    </row>
    <row r="41" spans="2:10" s="198" customFormat="1">
      <c r="B41" s="204">
        <v>22</v>
      </c>
      <c r="C41" s="205">
        <v>5</v>
      </c>
      <c r="D41" s="206" t="s">
        <v>304</v>
      </c>
      <c r="E41" s="384" t="s">
        <v>46</v>
      </c>
      <c r="F41" s="368">
        <v>0</v>
      </c>
      <c r="G41" s="250">
        <v>10</v>
      </c>
      <c r="H41" s="249">
        <v>100</v>
      </c>
      <c r="I41" s="369">
        <v>110</v>
      </c>
      <c r="J41" s="207"/>
    </row>
    <row r="42" spans="2:10" s="198" customFormat="1" ht="14" hidden="1">
      <c r="B42" s="204" t="e">
        <v>#REF!</v>
      </c>
      <c r="C42" s="205">
        <v>6</v>
      </c>
      <c r="D42" s="206" t="e">
        <v>#REF!</v>
      </c>
      <c r="E42" s="384" t="e">
        <v>#REF!</v>
      </c>
      <c r="F42" s="368" t="e">
        <v>#REF!</v>
      </c>
      <c r="G42" s="250" t="e">
        <v>#REF!</v>
      </c>
      <c r="H42" s="249" t="e">
        <v>#REF!</v>
      </c>
      <c r="I42" s="369" t="e">
        <v>#REF!</v>
      </c>
      <c r="J42" s="207"/>
    </row>
    <row r="43" spans="2:10" s="198" customFormat="1">
      <c r="B43" s="204">
        <v>24</v>
      </c>
      <c r="C43" s="205">
        <v>7</v>
      </c>
      <c r="D43" s="206" t="s">
        <v>305</v>
      </c>
      <c r="E43" s="384" t="s">
        <v>45</v>
      </c>
      <c r="F43" s="368">
        <v>854.46701840000003</v>
      </c>
      <c r="G43" s="250">
        <v>10</v>
      </c>
      <c r="H43" s="249">
        <v>100</v>
      </c>
      <c r="I43" s="369">
        <v>964.46701840000003</v>
      </c>
      <c r="J43" s="207"/>
    </row>
    <row r="44" spans="2:10" s="198" customFormat="1">
      <c r="B44" s="204">
        <v>25</v>
      </c>
      <c r="C44" s="205">
        <v>8</v>
      </c>
      <c r="D44" s="206" t="s">
        <v>306</v>
      </c>
      <c r="E44" s="384" t="s">
        <v>45</v>
      </c>
      <c r="F44" s="368">
        <v>889.66066509999996</v>
      </c>
      <c r="G44" s="250">
        <v>10</v>
      </c>
      <c r="H44" s="249">
        <v>100</v>
      </c>
      <c r="I44" s="369">
        <v>999.66066509999996</v>
      </c>
      <c r="J44" s="207"/>
    </row>
    <row r="45" spans="2:10" s="198" customFormat="1">
      <c r="B45" s="204">
        <v>26</v>
      </c>
      <c r="C45" s="205">
        <v>9</v>
      </c>
      <c r="D45" s="206" t="s">
        <v>307</v>
      </c>
      <c r="E45" s="384" t="s">
        <v>45</v>
      </c>
      <c r="F45" s="368">
        <v>881.09974290000002</v>
      </c>
      <c r="G45" s="250">
        <v>10</v>
      </c>
      <c r="H45" s="249">
        <v>100</v>
      </c>
      <c r="I45" s="369">
        <v>991.09974290000002</v>
      </c>
      <c r="J45" s="207"/>
    </row>
    <row r="46" spans="2:10" s="198" customFormat="1" ht="14" hidden="1">
      <c r="B46" s="204" t="e">
        <v>#REF!</v>
      </c>
      <c r="C46" s="205">
        <v>10</v>
      </c>
      <c r="D46" s="206" t="e">
        <v>#REF!</v>
      </c>
      <c r="E46" s="384" t="e">
        <v>#REF!</v>
      </c>
      <c r="F46" s="368" t="e">
        <v>#REF!</v>
      </c>
      <c r="G46" s="250" t="e">
        <v>#REF!</v>
      </c>
      <c r="H46" s="249" t="e">
        <v>#REF!</v>
      </c>
      <c r="I46" s="369" t="e">
        <v>#REF!</v>
      </c>
      <c r="J46" s="207"/>
    </row>
    <row r="47" spans="2:10" s="198" customFormat="1">
      <c r="B47" s="204">
        <v>28</v>
      </c>
      <c r="C47" s="205">
        <v>11</v>
      </c>
      <c r="D47" s="206" t="s">
        <v>308</v>
      </c>
      <c r="E47" s="384" t="s">
        <v>46</v>
      </c>
      <c r="F47" s="368">
        <v>0</v>
      </c>
      <c r="G47" s="250">
        <v>10</v>
      </c>
      <c r="H47" s="249">
        <v>100</v>
      </c>
      <c r="I47" s="369">
        <v>110</v>
      </c>
      <c r="J47" s="207"/>
    </row>
    <row r="48" spans="2:10" s="198" customFormat="1">
      <c r="B48" s="204">
        <v>29</v>
      </c>
      <c r="C48" s="205">
        <v>12</v>
      </c>
      <c r="D48" s="206" t="s">
        <v>309</v>
      </c>
      <c r="E48" s="384" t="s">
        <v>45</v>
      </c>
      <c r="F48" s="368">
        <v>890</v>
      </c>
      <c r="G48" s="250">
        <v>10</v>
      </c>
      <c r="H48" s="249">
        <v>100</v>
      </c>
      <c r="I48" s="369">
        <v>1000</v>
      </c>
      <c r="J48" s="207"/>
    </row>
    <row r="49" spans="2:10" s="376" customFormat="1" ht="4" customHeight="1" thickBot="1">
      <c r="B49" s="373" t="s">
        <v>264</v>
      </c>
      <c r="C49" s="374"/>
      <c r="D49" s="374"/>
      <c r="E49" s="374"/>
      <c r="F49" s="374"/>
      <c r="G49" s="374"/>
      <c r="H49" s="374"/>
      <c r="I49" s="374"/>
      <c r="J49" s="375"/>
    </row>
    <row r="50" spans="2:10" ht="16" thickTop="1"/>
    <row r="51" spans="2:10"/>
    <row r="52" spans="2:10"/>
    <row r="53" spans="2:10"/>
    <row r="54" spans="2:10"/>
    <row r="55" spans="2:10"/>
    <row r="56" spans="2:10"/>
    <row r="57" spans="2:10"/>
    <row r="58" spans="2:10"/>
    <row r="59" spans="2:10"/>
    <row r="60" spans="2:10"/>
    <row r="61" spans="2:10"/>
    <row r="62" spans="2:10"/>
    <row r="63" spans="2:10"/>
    <row r="64" spans="2:10"/>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sheetData>
  <mergeCells count="20">
    <mergeCell ref="B9:J9"/>
    <mergeCell ref="B11:J11"/>
    <mergeCell ref="B13:J13"/>
    <mergeCell ref="B14:J14"/>
    <mergeCell ref="B1:J1"/>
    <mergeCell ref="B2:J2"/>
    <mergeCell ref="B3:J3"/>
    <mergeCell ref="B4:J4"/>
    <mergeCell ref="B6:J6"/>
    <mergeCell ref="B7:J7"/>
    <mergeCell ref="J16:J18"/>
    <mergeCell ref="H17:H18"/>
    <mergeCell ref="B16:B18"/>
    <mergeCell ref="C16:C18"/>
    <mergeCell ref="D16:D18"/>
    <mergeCell ref="F16:H16"/>
    <mergeCell ref="I16:I18"/>
    <mergeCell ref="F17:F18"/>
    <mergeCell ref="G17:G18"/>
    <mergeCell ref="E17:E18"/>
  </mergeCells>
  <conditionalFormatting sqref="B20:D48 F20:J48">
    <cfRule type="expression" dxfId="23" priority="40" stopIfTrue="1">
      <formula>MOD(ROW(),2)</formula>
    </cfRule>
  </conditionalFormatting>
  <conditionalFormatting sqref="E20:E48">
    <cfRule type="cellIs" dxfId="22" priority="1" operator="between">
      <formula>"NO HÁBIL"</formula>
      <formula>"NO CUMPLE"</formula>
    </cfRule>
    <cfRule type="cellIs" dxfId="21" priority="2" operator="between">
      <formula>"HÁBIL"</formula>
      <formula>"CUMPLE"</formula>
    </cfRule>
    <cfRule type="expression" dxfId="20" priority="3" stopIfTrue="1">
      <formula>MOD(ROW(),2)</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
  <dimension ref="A1:M135"/>
  <sheetViews>
    <sheetView workbookViewId="0">
      <selection activeCell="O17" sqref="O17"/>
    </sheetView>
  </sheetViews>
  <sheetFormatPr baseColWidth="10" defaultColWidth="28.1640625" defaultRowHeight="16"/>
  <cols>
    <col min="1" max="1" width="12.1640625" style="211" customWidth="1"/>
    <col min="2" max="2" width="1.83203125" style="211" customWidth="1"/>
    <col min="3" max="3" width="14" style="211" bestFit="1" customWidth="1"/>
    <col min="4" max="4" width="8.6640625" style="211" bestFit="1" customWidth="1"/>
    <col min="5" max="5" width="6.5" style="211" bestFit="1" customWidth="1"/>
    <col min="6" max="6" width="11.83203125" style="211" customWidth="1"/>
    <col min="7" max="7" width="12.83203125" style="211" bestFit="1" customWidth="1"/>
    <col min="8" max="8" width="14.6640625" style="211" bestFit="1" customWidth="1"/>
    <col min="9" max="9" width="17.6640625" style="211" customWidth="1"/>
    <col min="10" max="11" width="12" style="279" customWidth="1"/>
    <col min="12" max="16384" width="28.1640625" style="211"/>
  </cols>
  <sheetData>
    <row r="1" spans="1:13">
      <c r="A1" s="711" t="s">
        <v>20</v>
      </c>
      <c r="B1" s="711"/>
      <c r="C1" s="711"/>
      <c r="D1" s="9" t="s">
        <v>21</v>
      </c>
      <c r="E1" s="210"/>
      <c r="J1" s="280" t="s">
        <v>233</v>
      </c>
      <c r="K1" s="280" t="s">
        <v>234</v>
      </c>
    </row>
    <row r="2" spans="1:13">
      <c r="A2" s="212">
        <v>29222</v>
      </c>
      <c r="B2" s="213"/>
      <c r="C2" s="213">
        <v>29587</v>
      </c>
      <c r="D2" s="214">
        <v>4500</v>
      </c>
      <c r="J2" s="281">
        <v>1980</v>
      </c>
      <c r="K2" s="282">
        <v>4500</v>
      </c>
      <c r="M2" s="387" t="s">
        <v>272</v>
      </c>
    </row>
    <row r="3" spans="1:13">
      <c r="A3" s="213">
        <v>29588</v>
      </c>
      <c r="B3" s="213"/>
      <c r="C3" s="213">
        <v>29952</v>
      </c>
      <c r="D3" s="214">
        <v>5700</v>
      </c>
      <c r="E3" s="215">
        <v>0.26666666666666661</v>
      </c>
      <c r="J3" s="281">
        <v>1981</v>
      </c>
      <c r="K3" s="282">
        <v>5700</v>
      </c>
      <c r="M3" s="388" t="s">
        <v>277</v>
      </c>
    </row>
    <row r="4" spans="1:13">
      <c r="A4" s="213">
        <v>29953</v>
      </c>
      <c r="B4" s="213"/>
      <c r="C4" s="213">
        <v>30317</v>
      </c>
      <c r="D4" s="214">
        <v>7410</v>
      </c>
      <c r="E4" s="215">
        <v>0.30000000000000004</v>
      </c>
      <c r="J4" s="281">
        <v>1982</v>
      </c>
      <c r="K4" s="282">
        <v>7410</v>
      </c>
      <c r="M4" s="388" t="s">
        <v>240</v>
      </c>
    </row>
    <row r="5" spans="1:13">
      <c r="A5" s="213">
        <v>30318</v>
      </c>
      <c r="B5" s="213"/>
      <c r="C5" s="213">
        <v>30682</v>
      </c>
      <c r="D5" s="214">
        <v>9261</v>
      </c>
      <c r="E5" s="215">
        <v>0.24979757085020249</v>
      </c>
      <c r="J5" s="281">
        <v>1983</v>
      </c>
      <c r="K5" s="282">
        <v>9261</v>
      </c>
    </row>
    <row r="6" spans="1:13">
      <c r="A6" s="213">
        <v>30683</v>
      </c>
      <c r="B6" s="213"/>
      <c r="C6" s="213">
        <v>31048</v>
      </c>
      <c r="D6" s="214">
        <v>11298</v>
      </c>
      <c r="E6" s="215">
        <v>0.21995464852607705</v>
      </c>
      <c r="J6" s="281">
        <v>1984</v>
      </c>
      <c r="K6" s="282">
        <v>11298</v>
      </c>
    </row>
    <row r="7" spans="1:13">
      <c r="A7" s="212">
        <v>31049</v>
      </c>
      <c r="B7" s="213"/>
      <c r="C7" s="213">
        <v>31413</v>
      </c>
      <c r="D7" s="214">
        <v>13557.6</v>
      </c>
      <c r="E7" s="215">
        <v>0.19999999999999996</v>
      </c>
      <c r="J7" s="281">
        <v>1985</v>
      </c>
      <c r="K7" s="282">
        <v>13557.6</v>
      </c>
    </row>
    <row r="8" spans="1:13" ht="17" thickBot="1">
      <c r="A8" s="213">
        <v>31414</v>
      </c>
      <c r="B8" s="213"/>
      <c r="C8" s="213">
        <v>31778</v>
      </c>
      <c r="D8" s="214">
        <v>16611.400000000001</v>
      </c>
      <c r="E8" s="215">
        <v>0.22524635628724865</v>
      </c>
      <c r="J8" s="281">
        <v>1986</v>
      </c>
      <c r="K8" s="282">
        <v>16611.400000000001</v>
      </c>
    </row>
    <row r="9" spans="1:13" ht="17" thickTop="1">
      <c r="A9" s="213">
        <v>31779</v>
      </c>
      <c r="B9" s="213"/>
      <c r="C9" s="213">
        <v>32143</v>
      </c>
      <c r="D9" s="214">
        <v>20509.8</v>
      </c>
      <c r="E9" s="215">
        <v>0.23468220619574498</v>
      </c>
      <c r="G9" s="14" t="s">
        <v>29</v>
      </c>
      <c r="H9" s="15" t="s">
        <v>30</v>
      </c>
      <c r="J9" s="281">
        <v>1987</v>
      </c>
      <c r="K9" s="282">
        <v>20509.8</v>
      </c>
    </row>
    <row r="10" spans="1:13" ht="17" thickBot="1">
      <c r="A10" s="213">
        <v>32144</v>
      </c>
      <c r="B10" s="213"/>
      <c r="C10" s="213">
        <v>32508</v>
      </c>
      <c r="D10" s="214">
        <v>25637.4</v>
      </c>
      <c r="E10" s="215">
        <v>0.25000731357692429</v>
      </c>
      <c r="G10" s="16">
        <f ca="1">TODAY()</f>
        <v>44295</v>
      </c>
      <c r="H10" s="17">
        <f ca="1">LOOKUP(G10,A2:C103,D2:D103)</f>
        <v>922000</v>
      </c>
      <c r="J10" s="281">
        <v>1988</v>
      </c>
      <c r="K10" s="282">
        <v>25637.4</v>
      </c>
    </row>
    <row r="11" spans="1:13" ht="17" thickTop="1">
      <c r="A11" s="213">
        <v>32509</v>
      </c>
      <c r="B11" s="213"/>
      <c r="C11" s="213">
        <v>32873</v>
      </c>
      <c r="D11" s="214">
        <v>32559.599999999999</v>
      </c>
      <c r="E11" s="215">
        <v>0.27000397856256853</v>
      </c>
      <c r="J11" s="281">
        <v>1989</v>
      </c>
      <c r="K11" s="282">
        <v>32559.599999999999</v>
      </c>
    </row>
    <row r="12" spans="1:13">
      <c r="A12" s="212">
        <v>32874</v>
      </c>
      <c r="B12" s="213"/>
      <c r="C12" s="213">
        <v>33238</v>
      </c>
      <c r="D12" s="214">
        <v>41025</v>
      </c>
      <c r="E12" s="215">
        <v>0.25999705156083008</v>
      </c>
      <c r="J12" s="281">
        <v>1990</v>
      </c>
      <c r="K12" s="282">
        <v>41025</v>
      </c>
    </row>
    <row r="13" spans="1:13">
      <c r="A13" s="213">
        <v>33239</v>
      </c>
      <c r="B13" s="213"/>
      <c r="C13" s="213">
        <v>33603</v>
      </c>
      <c r="D13" s="214">
        <v>51720</v>
      </c>
      <c r="E13" s="215">
        <v>0.26069469835466186</v>
      </c>
      <c r="J13" s="281">
        <v>1991</v>
      </c>
      <c r="K13" s="282">
        <v>51720</v>
      </c>
    </row>
    <row r="14" spans="1:13">
      <c r="A14" s="213">
        <v>33604</v>
      </c>
      <c r="B14" s="213"/>
      <c r="C14" s="213">
        <v>33969</v>
      </c>
      <c r="D14" s="214">
        <v>65190</v>
      </c>
      <c r="E14" s="215">
        <v>0.26044083526682127</v>
      </c>
      <c r="J14" s="281">
        <v>1992</v>
      </c>
      <c r="K14" s="282">
        <v>65190</v>
      </c>
    </row>
    <row r="15" spans="1:13">
      <c r="A15" s="213">
        <v>33970</v>
      </c>
      <c r="B15" s="213"/>
      <c r="C15" s="213">
        <v>34334</v>
      </c>
      <c r="D15" s="214">
        <v>81510</v>
      </c>
      <c r="E15" s="215">
        <v>0.25034514496088356</v>
      </c>
      <c r="J15" s="281">
        <v>1993</v>
      </c>
      <c r="K15" s="282">
        <v>81510</v>
      </c>
    </row>
    <row r="16" spans="1:13">
      <c r="A16" s="213">
        <v>34335</v>
      </c>
      <c r="B16" s="213"/>
      <c r="C16" s="213">
        <v>34699</v>
      </c>
      <c r="D16" s="214">
        <v>98700</v>
      </c>
      <c r="E16" s="215">
        <v>0.21089436878910561</v>
      </c>
      <c r="J16" s="281">
        <v>1994</v>
      </c>
      <c r="K16" s="282">
        <v>98700</v>
      </c>
    </row>
    <row r="17" spans="1:11">
      <c r="A17" s="212">
        <v>34700</v>
      </c>
      <c r="B17" s="213"/>
      <c r="C17" s="213">
        <v>35064</v>
      </c>
      <c r="D17" s="214">
        <v>118933.5</v>
      </c>
      <c r="E17" s="215">
        <v>0.20500000000000007</v>
      </c>
      <c r="J17" s="281">
        <v>1995</v>
      </c>
      <c r="K17" s="282">
        <v>118933.5</v>
      </c>
    </row>
    <row r="18" spans="1:11">
      <c r="A18" s="213">
        <v>35065</v>
      </c>
      <c r="B18" s="213"/>
      <c r="C18" s="213">
        <v>35430</v>
      </c>
      <c r="D18" s="214">
        <v>142125</v>
      </c>
      <c r="E18" s="215">
        <v>0.19499552270806797</v>
      </c>
      <c r="J18" s="281">
        <v>1996</v>
      </c>
      <c r="K18" s="282">
        <v>142125</v>
      </c>
    </row>
    <row r="19" spans="1:11">
      <c r="A19" s="213">
        <v>35431</v>
      </c>
      <c r="B19" s="213"/>
      <c r="C19" s="213">
        <v>35795</v>
      </c>
      <c r="D19" s="214">
        <v>172005</v>
      </c>
      <c r="E19" s="215">
        <v>0.21023746701846968</v>
      </c>
      <c r="J19" s="281">
        <v>1997</v>
      </c>
      <c r="K19" s="282">
        <v>172005</v>
      </c>
    </row>
    <row r="20" spans="1:11">
      <c r="A20" s="213">
        <v>35796</v>
      </c>
      <c r="B20" s="213"/>
      <c r="C20" s="213">
        <v>36160</v>
      </c>
      <c r="D20" s="214">
        <v>203826</v>
      </c>
      <c r="E20" s="215">
        <v>0.1850004360338362</v>
      </c>
      <c r="J20" s="281">
        <v>1998</v>
      </c>
      <c r="K20" s="282">
        <v>203826</v>
      </c>
    </row>
    <row r="21" spans="1:11">
      <c r="A21" s="213">
        <v>36161</v>
      </c>
      <c r="B21" s="213"/>
      <c r="C21" s="213">
        <v>36525</v>
      </c>
      <c r="D21" s="214">
        <v>236460</v>
      </c>
      <c r="E21" s="215">
        <v>0.16010715021636091</v>
      </c>
      <c r="J21" s="281">
        <v>1999</v>
      </c>
      <c r="K21" s="282">
        <v>236460</v>
      </c>
    </row>
    <row r="22" spans="1:11">
      <c r="A22" s="212">
        <v>36526</v>
      </c>
      <c r="B22" s="213"/>
      <c r="C22" s="213">
        <v>36891</v>
      </c>
      <c r="D22" s="214">
        <v>260100</v>
      </c>
      <c r="E22" s="215">
        <v>9.9974625729510214E-2</v>
      </c>
      <c r="J22" s="281">
        <v>2000</v>
      </c>
      <c r="K22" s="282">
        <v>260100</v>
      </c>
    </row>
    <row r="23" spans="1:11">
      <c r="A23" s="213">
        <v>36892</v>
      </c>
      <c r="B23" s="213"/>
      <c r="C23" s="213">
        <v>37256</v>
      </c>
      <c r="D23" s="214">
        <v>286000</v>
      </c>
      <c r="E23" s="215">
        <v>9.9577085736255233E-2</v>
      </c>
      <c r="J23" s="281">
        <v>2001</v>
      </c>
      <c r="K23" s="282">
        <v>286000</v>
      </c>
    </row>
    <row r="24" spans="1:11">
      <c r="A24" s="213">
        <v>37257</v>
      </c>
      <c r="B24" s="213"/>
      <c r="C24" s="213">
        <v>37621</v>
      </c>
      <c r="D24" s="214">
        <v>309000</v>
      </c>
      <c r="E24" s="215">
        <v>8.0419580419580416E-2</v>
      </c>
      <c r="J24" s="281">
        <v>2002</v>
      </c>
      <c r="K24" s="282">
        <v>309000</v>
      </c>
    </row>
    <row r="25" spans="1:11">
      <c r="A25" s="213">
        <v>37622</v>
      </c>
      <c r="B25" s="213"/>
      <c r="C25" s="213">
        <v>37986</v>
      </c>
      <c r="D25" s="214">
        <v>332000</v>
      </c>
      <c r="E25" s="215">
        <v>7.4433656957928696E-2</v>
      </c>
      <c r="J25" s="281">
        <v>2003</v>
      </c>
      <c r="K25" s="282">
        <v>332000</v>
      </c>
    </row>
    <row r="26" spans="1:11">
      <c r="A26" s="213">
        <v>37987</v>
      </c>
      <c r="B26" s="213"/>
      <c r="C26" s="213">
        <v>38352</v>
      </c>
      <c r="D26" s="214">
        <v>358000</v>
      </c>
      <c r="E26" s="215">
        <v>7.8313253012048278E-2</v>
      </c>
      <c r="J26" s="281">
        <v>2004</v>
      </c>
      <c r="K26" s="282">
        <v>358000</v>
      </c>
    </row>
    <row r="27" spans="1:11">
      <c r="A27" s="212">
        <v>38353</v>
      </c>
      <c r="B27" s="213"/>
      <c r="C27" s="213">
        <v>38717</v>
      </c>
      <c r="D27" s="214">
        <v>381500</v>
      </c>
      <c r="E27" s="215">
        <v>6.5642458100558576E-2</v>
      </c>
      <c r="J27" s="281">
        <v>2005</v>
      </c>
      <c r="K27" s="282">
        <v>381500</v>
      </c>
    </row>
    <row r="28" spans="1:11">
      <c r="A28" s="213">
        <v>38718</v>
      </c>
      <c r="B28" s="213"/>
      <c r="C28" s="213">
        <v>39082</v>
      </c>
      <c r="D28" s="214">
        <v>408000</v>
      </c>
      <c r="E28" s="215">
        <v>6.9462647444298753E-2</v>
      </c>
      <c r="J28" s="281">
        <v>2006</v>
      </c>
      <c r="K28" s="282">
        <v>408000</v>
      </c>
    </row>
    <row r="29" spans="1:11">
      <c r="A29" s="213">
        <v>39083</v>
      </c>
      <c r="B29" s="213"/>
      <c r="C29" s="213">
        <v>39447</v>
      </c>
      <c r="D29" s="214">
        <v>433700</v>
      </c>
      <c r="E29" s="215">
        <v>6.2990196078431371E-2</v>
      </c>
      <c r="J29" s="281">
        <v>2007</v>
      </c>
      <c r="K29" s="282">
        <v>433700</v>
      </c>
    </row>
    <row r="30" spans="1:11">
      <c r="A30" s="213">
        <v>39448</v>
      </c>
      <c r="B30" s="213"/>
      <c r="C30" s="213">
        <v>39813</v>
      </c>
      <c r="D30" s="214">
        <v>461500</v>
      </c>
      <c r="E30" s="215">
        <v>6.4099608023979737E-2</v>
      </c>
      <c r="J30" s="281">
        <v>2008</v>
      </c>
      <c r="K30" s="282">
        <v>461500</v>
      </c>
    </row>
    <row r="31" spans="1:11">
      <c r="A31" s="216">
        <v>39814</v>
      </c>
      <c r="B31" s="217"/>
      <c r="C31" s="216">
        <v>40178</v>
      </c>
      <c r="D31" s="218">
        <v>496900</v>
      </c>
      <c r="E31" s="215">
        <v>7.6706392199350049E-2</v>
      </c>
      <c r="J31" s="281">
        <v>2009</v>
      </c>
      <c r="K31" s="282">
        <v>496900</v>
      </c>
    </row>
    <row r="32" spans="1:11">
      <c r="A32" s="212">
        <v>40179</v>
      </c>
      <c r="B32" s="217"/>
      <c r="C32" s="216">
        <v>40543</v>
      </c>
      <c r="D32" s="218">
        <v>515000</v>
      </c>
      <c r="E32" s="215">
        <v>3.6425840209297622E-2</v>
      </c>
      <c r="J32" s="281">
        <v>2010</v>
      </c>
      <c r="K32" s="282">
        <v>515000</v>
      </c>
    </row>
    <row r="33" spans="1:11">
      <c r="A33" s="213">
        <v>40544</v>
      </c>
      <c r="B33" s="213"/>
      <c r="C33" s="213">
        <v>40908</v>
      </c>
      <c r="D33" s="214">
        <v>535600</v>
      </c>
      <c r="E33" s="215">
        <v>4.0000000000000036E-2</v>
      </c>
      <c r="J33" s="281">
        <v>2011</v>
      </c>
      <c r="K33" s="282">
        <v>535600</v>
      </c>
    </row>
    <row r="34" spans="1:11">
      <c r="A34" s="213">
        <v>40909</v>
      </c>
      <c r="B34" s="213"/>
      <c r="C34" s="213">
        <v>41274</v>
      </c>
      <c r="D34" s="214">
        <v>566700</v>
      </c>
      <c r="E34" s="215">
        <v>4.0000000000000036E-2</v>
      </c>
      <c r="J34" s="281">
        <v>2012</v>
      </c>
      <c r="K34" s="282">
        <v>566700</v>
      </c>
    </row>
    <row r="35" spans="1:11">
      <c r="A35" s="213">
        <v>41275</v>
      </c>
      <c r="B35" s="213"/>
      <c r="C35" s="213">
        <v>41639</v>
      </c>
      <c r="D35" s="214">
        <v>589500</v>
      </c>
      <c r="E35" s="215">
        <v>4.0232927474854421E-2</v>
      </c>
      <c r="J35" s="281">
        <v>2013</v>
      </c>
      <c r="K35" s="282">
        <v>589500</v>
      </c>
    </row>
    <row r="36" spans="1:11">
      <c r="A36" s="213">
        <v>41640</v>
      </c>
      <c r="B36" s="213"/>
      <c r="C36" s="213">
        <v>42004</v>
      </c>
      <c r="D36" s="214">
        <v>616000</v>
      </c>
      <c r="E36" s="215">
        <f t="shared" ref="E36:E40" si="0">+D36/D35-1</f>
        <v>4.495335029686176E-2</v>
      </c>
      <c r="J36" s="281">
        <v>2014</v>
      </c>
      <c r="K36" s="282">
        <v>616000</v>
      </c>
    </row>
    <row r="37" spans="1:11">
      <c r="A37" s="212">
        <v>42005</v>
      </c>
      <c r="B37" s="213"/>
      <c r="C37" s="213">
        <v>42369</v>
      </c>
      <c r="D37" s="214">
        <v>644350</v>
      </c>
      <c r="E37" s="215">
        <f t="shared" si="0"/>
        <v>4.6022727272727382E-2</v>
      </c>
      <c r="J37" s="281">
        <v>2015</v>
      </c>
      <c r="K37" s="282">
        <v>644350</v>
      </c>
    </row>
    <row r="38" spans="1:11">
      <c r="A38" s="213">
        <v>42370</v>
      </c>
      <c r="B38" s="213"/>
      <c r="C38" s="213">
        <v>42735</v>
      </c>
      <c r="D38" s="214">
        <v>689455</v>
      </c>
      <c r="E38" s="215">
        <f t="shared" si="0"/>
        <v>7.0000775975789464E-2</v>
      </c>
      <c r="J38" s="281">
        <v>2016</v>
      </c>
      <c r="K38" s="282">
        <v>689455</v>
      </c>
    </row>
    <row r="39" spans="1:11">
      <c r="A39" s="213">
        <v>42736</v>
      </c>
      <c r="B39" s="213"/>
      <c r="C39" s="213">
        <v>43100</v>
      </c>
      <c r="D39" s="214">
        <v>737717</v>
      </c>
      <c r="E39" s="215">
        <f t="shared" si="0"/>
        <v>7.0000217563147782E-2</v>
      </c>
      <c r="J39" s="281">
        <v>2017</v>
      </c>
      <c r="K39" s="282">
        <v>737717</v>
      </c>
    </row>
    <row r="40" spans="1:11">
      <c r="A40" s="213">
        <v>43101</v>
      </c>
      <c r="B40" s="213"/>
      <c r="C40" s="213">
        <v>43465</v>
      </c>
      <c r="D40" s="214">
        <v>781242</v>
      </c>
      <c r="E40" s="215">
        <f t="shared" si="0"/>
        <v>5.8999589273393438E-2</v>
      </c>
      <c r="J40" s="281">
        <v>2018</v>
      </c>
      <c r="K40" s="282">
        <v>781242</v>
      </c>
    </row>
    <row r="41" spans="1:11">
      <c r="A41" s="213">
        <v>43466</v>
      </c>
      <c r="B41" s="213"/>
      <c r="C41" s="213">
        <v>43830</v>
      </c>
      <c r="D41" s="214">
        <v>828116</v>
      </c>
      <c r="E41" s="215">
        <f>+D41/D40-1</f>
        <v>5.9999334393184167E-2</v>
      </c>
      <c r="J41" s="281">
        <v>2019</v>
      </c>
      <c r="K41" s="282">
        <v>828116</v>
      </c>
    </row>
    <row r="42" spans="1:11">
      <c r="A42" s="213">
        <v>43831</v>
      </c>
      <c r="B42" s="213"/>
      <c r="C42" s="213">
        <v>44196</v>
      </c>
      <c r="D42" s="214">
        <v>877803</v>
      </c>
      <c r="E42" s="215">
        <f t="shared" ref="E42" si="1">+D42/D41-1</f>
        <v>6.0000048302411679E-2</v>
      </c>
      <c r="J42" s="281">
        <v>2020</v>
      </c>
      <c r="K42" s="282">
        <v>877803</v>
      </c>
    </row>
    <row r="43" spans="1:11">
      <c r="A43" s="213">
        <v>44197</v>
      </c>
      <c r="B43" s="213"/>
      <c r="C43" s="213">
        <v>44561</v>
      </c>
      <c r="D43" s="214">
        <v>922000</v>
      </c>
      <c r="E43" s="215">
        <f t="shared" ref="E43" si="2">+D43/D42-1</f>
        <v>5.034956590487849E-2</v>
      </c>
      <c r="J43" s="281">
        <v>2021</v>
      </c>
      <c r="K43" s="282">
        <v>922000</v>
      </c>
    </row>
    <row r="44" spans="1:11">
      <c r="A44" s="213"/>
      <c r="B44" s="213"/>
      <c r="C44" s="213"/>
      <c r="D44" s="214"/>
      <c r="E44" s="215"/>
      <c r="J44" s="281"/>
      <c r="K44" s="282"/>
    </row>
    <row r="45" spans="1:11">
      <c r="E45" s="215"/>
    </row>
    <row r="46" spans="1:11">
      <c r="E46" s="215"/>
    </row>
    <row r="47" spans="1:11">
      <c r="E47" s="215"/>
    </row>
    <row r="48" spans="1:11">
      <c r="E48" s="215"/>
    </row>
    <row r="49" spans="5:5">
      <c r="E49" s="215"/>
    </row>
    <row r="50" spans="5:5">
      <c r="E50" s="215"/>
    </row>
    <row r="51" spans="5:5">
      <c r="E51" s="215"/>
    </row>
    <row r="52" spans="5:5">
      <c r="E52" s="215"/>
    </row>
    <row r="53" spans="5:5">
      <c r="E53" s="215"/>
    </row>
    <row r="54" spans="5:5">
      <c r="E54" s="215"/>
    </row>
    <row r="55" spans="5:5">
      <c r="E55" s="215"/>
    </row>
    <row r="56" spans="5:5">
      <c r="E56" s="215"/>
    </row>
    <row r="57" spans="5:5">
      <c r="E57" s="215"/>
    </row>
    <row r="58" spans="5:5">
      <c r="E58" s="215"/>
    </row>
    <row r="59" spans="5:5">
      <c r="E59" s="215"/>
    </row>
    <row r="60" spans="5:5">
      <c r="E60" s="215"/>
    </row>
    <row r="61" spans="5:5">
      <c r="E61" s="215"/>
    </row>
    <row r="62" spans="5:5">
      <c r="E62" s="215"/>
    </row>
    <row r="63" spans="5:5">
      <c r="E63" s="215"/>
    </row>
    <row r="64" spans="5:5">
      <c r="E64" s="215"/>
    </row>
    <row r="65" spans="5:5">
      <c r="E65" s="215"/>
    </row>
    <row r="66" spans="5:5">
      <c r="E66" s="215"/>
    </row>
    <row r="67" spans="5:5">
      <c r="E67" s="215"/>
    </row>
    <row r="68" spans="5:5">
      <c r="E68" s="215"/>
    </row>
    <row r="69" spans="5:5">
      <c r="E69" s="215"/>
    </row>
    <row r="70" spans="5:5">
      <c r="E70" s="215"/>
    </row>
    <row r="71" spans="5:5">
      <c r="E71" s="215"/>
    </row>
    <row r="72" spans="5:5">
      <c r="E72" s="215"/>
    </row>
    <row r="73" spans="5:5">
      <c r="E73" s="215"/>
    </row>
    <row r="74" spans="5:5">
      <c r="E74" s="215"/>
    </row>
    <row r="75" spans="5:5">
      <c r="E75" s="215"/>
    </row>
    <row r="76" spans="5:5">
      <c r="E76" s="215"/>
    </row>
    <row r="77" spans="5:5">
      <c r="E77" s="215"/>
    </row>
    <row r="78" spans="5:5">
      <c r="E78" s="215"/>
    </row>
    <row r="79" spans="5:5">
      <c r="E79" s="215"/>
    </row>
    <row r="80" spans="5:5">
      <c r="E80" s="215"/>
    </row>
    <row r="81" spans="5:5">
      <c r="E81" s="215"/>
    </row>
    <row r="82" spans="5:5">
      <c r="E82" s="215"/>
    </row>
    <row r="83" spans="5:5">
      <c r="E83" s="215"/>
    </row>
    <row r="84" spans="5:5">
      <c r="E84" s="215"/>
    </row>
    <row r="85" spans="5:5">
      <c r="E85" s="215"/>
    </row>
    <row r="86" spans="5:5">
      <c r="E86" s="215"/>
    </row>
    <row r="87" spans="5:5">
      <c r="E87" s="215"/>
    </row>
    <row r="88" spans="5:5">
      <c r="E88" s="215"/>
    </row>
    <row r="89" spans="5:5">
      <c r="E89" s="215"/>
    </row>
    <row r="90" spans="5:5">
      <c r="E90" s="215"/>
    </row>
    <row r="91" spans="5:5">
      <c r="E91" s="215"/>
    </row>
    <row r="92" spans="5:5">
      <c r="E92" s="215"/>
    </row>
    <row r="93" spans="5:5">
      <c r="E93" s="215"/>
    </row>
    <row r="94" spans="5:5">
      <c r="E94" s="215"/>
    </row>
    <row r="95" spans="5:5">
      <c r="E95" s="215"/>
    </row>
    <row r="96" spans="5:5">
      <c r="E96" s="215"/>
    </row>
    <row r="97" spans="5:5">
      <c r="E97" s="215"/>
    </row>
    <row r="98" spans="5:5">
      <c r="E98" s="215"/>
    </row>
    <row r="99" spans="5:5">
      <c r="E99" s="215"/>
    </row>
    <row r="100" spans="5:5">
      <c r="E100" s="215"/>
    </row>
    <row r="101" spans="5:5">
      <c r="E101" s="215"/>
    </row>
    <row r="102" spans="5:5">
      <c r="E102" s="215"/>
    </row>
    <row r="103" spans="5:5">
      <c r="E103" s="215"/>
    </row>
    <row r="104" spans="5:5">
      <c r="E104" s="215"/>
    </row>
    <row r="105" spans="5:5">
      <c r="E105" s="215"/>
    </row>
    <row r="106" spans="5:5">
      <c r="E106" s="215"/>
    </row>
    <row r="107" spans="5:5">
      <c r="E107" s="215"/>
    </row>
    <row r="108" spans="5:5">
      <c r="E108" s="215"/>
    </row>
    <row r="109" spans="5:5">
      <c r="E109" s="215"/>
    </row>
    <row r="110" spans="5:5">
      <c r="E110" s="215"/>
    </row>
    <row r="111" spans="5:5">
      <c r="E111" s="215"/>
    </row>
    <row r="112" spans="5:5">
      <c r="E112" s="215"/>
    </row>
    <row r="113" spans="5:5">
      <c r="E113" s="215"/>
    </row>
    <row r="114" spans="5:5">
      <c r="E114" s="215"/>
    </row>
    <row r="115" spans="5:5">
      <c r="E115" s="215"/>
    </row>
    <row r="116" spans="5:5">
      <c r="E116" s="215"/>
    </row>
    <row r="117" spans="5:5">
      <c r="E117" s="215"/>
    </row>
    <row r="118" spans="5:5">
      <c r="E118" s="215"/>
    </row>
    <row r="119" spans="5:5">
      <c r="E119" s="215"/>
    </row>
    <row r="120" spans="5:5">
      <c r="E120" s="215"/>
    </row>
    <row r="121" spans="5:5">
      <c r="E121" s="215"/>
    </row>
    <row r="122" spans="5:5">
      <c r="E122" s="215"/>
    </row>
    <row r="123" spans="5:5">
      <c r="E123" s="215"/>
    </row>
    <row r="124" spans="5:5">
      <c r="E124" s="215"/>
    </row>
    <row r="125" spans="5:5">
      <c r="E125" s="215"/>
    </row>
    <row r="126" spans="5:5">
      <c r="E126" s="215"/>
    </row>
    <row r="127" spans="5:5">
      <c r="E127" s="215"/>
    </row>
    <row r="128" spans="5:5">
      <c r="E128" s="215"/>
    </row>
    <row r="129" spans="5:5">
      <c r="E129" s="215"/>
    </row>
    <row r="130" spans="5:5">
      <c r="E130" s="215"/>
    </row>
    <row r="131" spans="5:5">
      <c r="E131" s="215"/>
    </row>
    <row r="132" spans="5:5">
      <c r="E132" s="215"/>
    </row>
    <row r="133" spans="5:5">
      <c r="E133" s="215"/>
    </row>
    <row r="134" spans="5:5">
      <c r="E134" s="215"/>
    </row>
    <row r="135" spans="5:5">
      <c r="E135" s="215"/>
    </row>
  </sheetData>
  <mergeCells count="1">
    <mergeCell ref="A1:C1"/>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411"/>
  <dimension ref="A1:F10"/>
  <sheetViews>
    <sheetView showGridLines="0" workbookViewId="0">
      <selection activeCell="C17" sqref="C17"/>
    </sheetView>
  </sheetViews>
  <sheetFormatPr baseColWidth="10" defaultRowHeight="15"/>
  <cols>
    <col min="1" max="1" width="4.83203125" bestFit="1" customWidth="1"/>
    <col min="2" max="2" width="85.6640625" bestFit="1" customWidth="1"/>
    <col min="3" max="3" width="10.5" customWidth="1"/>
    <col min="4" max="4" width="15.33203125" bestFit="1" customWidth="1"/>
    <col min="5" max="5" width="24.5" bestFit="1" customWidth="1"/>
  </cols>
  <sheetData>
    <row r="1" spans="1:6" s="33" customFormat="1" ht="16" thickBot="1">
      <c r="A1" s="32" t="s">
        <v>13</v>
      </c>
      <c r="B1" s="32" t="s">
        <v>14</v>
      </c>
      <c r="C1" s="32" t="s">
        <v>26</v>
      </c>
      <c r="D1" s="13" t="s">
        <v>31</v>
      </c>
      <c r="E1" s="13" t="s">
        <v>33</v>
      </c>
      <c r="F1" s="13" t="s">
        <v>44</v>
      </c>
    </row>
    <row r="2" spans="1:6">
      <c r="A2" s="6">
        <v>1</v>
      </c>
      <c r="B2" s="2" t="s">
        <v>4</v>
      </c>
      <c r="C2" t="s">
        <v>25</v>
      </c>
      <c r="D2" t="s">
        <v>6</v>
      </c>
      <c r="E2" s="10" t="s">
        <v>34</v>
      </c>
      <c r="F2" s="10" t="s">
        <v>45</v>
      </c>
    </row>
    <row r="3" spans="1:6">
      <c r="A3" s="6">
        <v>2</v>
      </c>
      <c r="B3" s="2" t="s">
        <v>5</v>
      </c>
      <c r="C3" t="s">
        <v>24</v>
      </c>
      <c r="D3" t="s">
        <v>32</v>
      </c>
      <c r="E3" s="11" t="s">
        <v>35</v>
      </c>
      <c r="F3" s="11" t="s">
        <v>46</v>
      </c>
    </row>
    <row r="4" spans="1:6">
      <c r="A4" s="6">
        <v>3</v>
      </c>
      <c r="B4" s="8" t="s">
        <v>7</v>
      </c>
      <c r="E4" s="12" t="s">
        <v>36</v>
      </c>
      <c r="F4" s="12"/>
    </row>
    <row r="5" spans="1:6">
      <c r="A5" s="6">
        <v>4</v>
      </c>
      <c r="B5" s="6" t="s">
        <v>8</v>
      </c>
      <c r="E5" s="12" t="s">
        <v>37</v>
      </c>
    </row>
    <row r="6" spans="1:6">
      <c r="A6" s="6">
        <v>5</v>
      </c>
      <c r="B6" s="6" t="s">
        <v>9</v>
      </c>
    </row>
    <row r="7" spans="1:6">
      <c r="A7" s="6">
        <v>6</v>
      </c>
      <c r="B7" s="6" t="s">
        <v>10</v>
      </c>
    </row>
    <row r="8" spans="1:6">
      <c r="A8" s="6">
        <v>7</v>
      </c>
      <c r="B8" s="6" t="s">
        <v>11</v>
      </c>
    </row>
    <row r="9" spans="1:6">
      <c r="A9" s="6">
        <v>8</v>
      </c>
      <c r="B9" s="6" t="s">
        <v>2</v>
      </c>
    </row>
    <row r="10" spans="1:6">
      <c r="A10" s="6">
        <v>9</v>
      </c>
      <c r="B10" s="6" t="s">
        <v>12</v>
      </c>
    </row>
  </sheetData>
  <customSheetViews>
    <customSheetView guid="{DE67EBC3-31FE-423B-B030-1FFACB67D900}" showGridLines="0" state="veryHidden">
      <selection activeCell="C17" sqref="C17"/>
      <pageMargins left="0.7" right="0.7" top="0.75" bottom="0.75" header="0.3" footer="0.3"/>
      <pageSetup scale="78" orientation="portrait" r:id="rId1"/>
    </customSheetView>
    <customSheetView guid="{098B2E87-9C52-4BA2-B1C3-E2EE72C3347E}" showGridLines="0" state="veryHidden">
      <selection activeCell="C17" sqref="C17"/>
      <pageMargins left="0.7" right="0.7" top="0.75" bottom="0.75" header="0.3" footer="0.3"/>
      <pageSetup scale="78" orientation="portrait" r:id="rId2"/>
    </customSheetView>
  </customSheetViews>
  <phoneticPr fontId="22" type="noConversion"/>
  <pageMargins left="0.7" right="0.7" top="0.75" bottom="0.75" header="0.3" footer="0.3"/>
  <pageSetup scale="78" orientation="portrait"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9">
    <tabColor theme="4" tint="0.59999389629810485"/>
    <pageSetUpPr fitToPage="1"/>
  </sheetPr>
  <dimension ref="A1:M225"/>
  <sheetViews>
    <sheetView showGridLines="0" topLeftCell="A15" zoomScaleNormal="100" zoomScaleSheetLayoutView="90" workbookViewId="0">
      <selection activeCell="A15" sqref="A1:XFD1048576"/>
    </sheetView>
  </sheetViews>
  <sheetFormatPr baseColWidth="10" defaultColWidth="0" defaultRowHeight="13" zeroHeight="1"/>
  <cols>
    <col min="1" max="1" width="1.33203125" style="81" customWidth="1"/>
    <col min="2" max="2" width="7.83203125" style="95" customWidth="1"/>
    <col min="3" max="3" width="11.5" style="95" customWidth="1"/>
    <col min="4" max="4" width="32.33203125" style="81" customWidth="1"/>
    <col min="5" max="5" width="15.6640625" style="81" bestFit="1" customWidth="1"/>
    <col min="6" max="7" width="16.1640625" style="81" customWidth="1"/>
    <col min="8" max="9" width="14.6640625" style="81" customWidth="1"/>
    <col min="10" max="10" width="11.5" style="81" customWidth="1"/>
    <col min="11" max="11" width="11.5" style="293" hidden="1" customWidth="1"/>
    <col min="12" max="13" width="11.5" style="81" customWidth="1"/>
    <col min="14" max="16384" width="11.5" style="81" hidden="1"/>
  </cols>
  <sheetData>
    <row r="1" spans="1:11" s="79" customFormat="1" ht="18">
      <c r="A1" s="76"/>
      <c r="B1" s="720" t="s">
        <v>0</v>
      </c>
      <c r="C1" s="720"/>
      <c r="D1" s="720"/>
      <c r="E1" s="720"/>
      <c r="F1" s="720"/>
      <c r="G1" s="720"/>
      <c r="H1" s="720"/>
      <c r="I1" s="720"/>
      <c r="K1" s="294"/>
    </row>
    <row r="2" spans="1:11" s="79" customFormat="1" ht="18">
      <c r="A2" s="76"/>
      <c r="B2" s="720" t="s">
        <v>1</v>
      </c>
      <c r="C2" s="720"/>
      <c r="D2" s="720"/>
      <c r="E2" s="720"/>
      <c r="F2" s="720"/>
      <c r="G2" s="720"/>
      <c r="H2" s="720"/>
      <c r="I2" s="720"/>
      <c r="K2" s="294"/>
    </row>
    <row r="3" spans="1:11" s="79" customFormat="1" ht="16">
      <c r="A3" s="76"/>
      <c r="B3" s="653" t="s">
        <v>203</v>
      </c>
      <c r="C3" s="653"/>
      <c r="D3" s="653"/>
      <c r="E3" s="653"/>
      <c r="F3" s="653"/>
      <c r="G3" s="653"/>
      <c r="H3" s="653"/>
      <c r="I3" s="653"/>
      <c r="K3" s="294"/>
    </row>
    <row r="4" spans="1:11" s="79" customFormat="1" ht="16">
      <c r="A4" s="76"/>
      <c r="B4" s="653" t="s">
        <v>199</v>
      </c>
      <c r="C4" s="653"/>
      <c r="D4" s="653"/>
      <c r="E4" s="653"/>
      <c r="F4" s="653"/>
      <c r="G4" s="653"/>
      <c r="H4" s="653"/>
      <c r="I4" s="653"/>
      <c r="K4" s="294"/>
    </row>
    <row r="5" spans="1:11" s="79" customFormat="1" ht="16">
      <c r="A5" s="76"/>
      <c r="B5" s="110"/>
      <c r="C5" s="77"/>
      <c r="D5" s="78"/>
      <c r="E5" s="80"/>
      <c r="F5" s="80"/>
      <c r="G5" s="80"/>
      <c r="K5" s="294"/>
    </row>
    <row r="6" spans="1:11" s="79" customFormat="1" ht="16">
      <c r="A6" s="76"/>
      <c r="B6" s="653" t="s">
        <v>204</v>
      </c>
      <c r="C6" s="653"/>
      <c r="D6" s="653"/>
      <c r="E6" s="653"/>
      <c r="F6" s="653"/>
      <c r="G6" s="653"/>
      <c r="H6" s="653"/>
      <c r="I6" s="653"/>
      <c r="K6" s="294"/>
    </row>
    <row r="7" spans="1:11" s="79" customFormat="1" ht="16">
      <c r="A7" s="76"/>
      <c r="B7" s="653" t="s">
        <v>291</v>
      </c>
      <c r="C7" s="653"/>
      <c r="D7" s="653"/>
      <c r="E7" s="653"/>
      <c r="F7" s="653"/>
      <c r="G7" s="653"/>
      <c r="H7" s="653"/>
      <c r="I7" s="653"/>
      <c r="K7" s="294"/>
    </row>
    <row r="8" spans="1:11" ht="16">
      <c r="B8" s="110"/>
      <c r="C8" s="77"/>
      <c r="D8" s="82"/>
      <c r="E8" s="82"/>
      <c r="F8" s="82"/>
      <c r="G8" s="82"/>
    </row>
    <row r="9" spans="1:11" ht="48.75" customHeight="1">
      <c r="B9" s="653" t="s">
        <v>606</v>
      </c>
      <c r="C9" s="653"/>
      <c r="D9" s="653"/>
      <c r="E9" s="653"/>
      <c r="F9" s="653"/>
      <c r="G9" s="653"/>
      <c r="H9" s="653"/>
      <c r="I9" s="653"/>
    </row>
    <row r="10" spans="1:11" ht="16">
      <c r="B10" s="110"/>
      <c r="C10" s="77"/>
      <c r="D10" s="82"/>
      <c r="E10" s="82"/>
      <c r="F10" s="82"/>
      <c r="G10" s="82"/>
    </row>
    <row r="11" spans="1:11" ht="16">
      <c r="B11" s="660" t="s">
        <v>955</v>
      </c>
      <c r="C11" s="660"/>
      <c r="D11" s="660"/>
      <c r="E11" s="660"/>
      <c r="F11" s="660"/>
      <c r="G11" s="660"/>
      <c r="H11" s="660"/>
      <c r="I11" s="660"/>
    </row>
    <row r="12" spans="1:11" ht="18">
      <c r="B12" s="719">
        <v>1</v>
      </c>
      <c r="C12" s="719"/>
      <c r="D12" s="719"/>
      <c r="E12" s="719"/>
      <c r="F12" s="719"/>
      <c r="G12" s="719"/>
      <c r="H12" s="719"/>
      <c r="I12" s="719"/>
    </row>
    <row r="13" spans="1:11" ht="24" thickBot="1">
      <c r="B13" s="237" t="s">
        <v>75</v>
      </c>
      <c r="C13" s="237"/>
      <c r="D13" s="264"/>
      <c r="E13" s="238"/>
      <c r="F13" s="238"/>
      <c r="G13" s="238"/>
    </row>
    <row r="14" spans="1:11" ht="24" customHeight="1" thickBot="1">
      <c r="B14" s="712" t="s">
        <v>246</v>
      </c>
      <c r="C14" s="713"/>
      <c r="D14" s="713"/>
      <c r="E14" s="713"/>
      <c r="F14" s="713"/>
      <c r="G14" s="713"/>
      <c r="H14" s="713"/>
      <c r="I14" s="714"/>
    </row>
    <row r="15" spans="1:11" ht="15" customHeight="1">
      <c r="B15" s="663" t="s">
        <v>39</v>
      </c>
      <c r="C15" s="666" t="s">
        <v>112</v>
      </c>
      <c r="D15" s="655" t="s">
        <v>16</v>
      </c>
      <c r="E15" s="715" t="s">
        <v>228</v>
      </c>
      <c r="F15" s="716" t="s">
        <v>229</v>
      </c>
      <c r="G15" s="715" t="s">
        <v>230</v>
      </c>
      <c r="H15" s="717" t="s">
        <v>275</v>
      </c>
      <c r="I15" s="717" t="s">
        <v>160</v>
      </c>
      <c r="K15" s="295"/>
    </row>
    <row r="16" spans="1:11" ht="18.75" customHeight="1">
      <c r="B16" s="663"/>
      <c r="C16" s="666"/>
      <c r="D16" s="655"/>
      <c r="E16" s="655"/>
      <c r="F16" s="666"/>
      <c r="G16" s="655"/>
      <c r="H16" s="718"/>
      <c r="I16" s="718"/>
      <c r="K16" s="295"/>
    </row>
    <row r="17" spans="2:11" ht="18.75" customHeight="1" thickBot="1">
      <c r="B17" s="664"/>
      <c r="C17" s="667"/>
      <c r="D17" s="656"/>
      <c r="E17" s="656"/>
      <c r="F17" s="667"/>
      <c r="G17" s="656"/>
      <c r="H17" s="362" t="s">
        <v>158</v>
      </c>
      <c r="I17" s="362" t="s">
        <v>158</v>
      </c>
      <c r="K17" s="295"/>
    </row>
    <row r="18" spans="2:11" ht="3" customHeight="1">
      <c r="B18" s="157"/>
      <c r="C18" s="88"/>
      <c r="D18" s="89"/>
      <c r="E18" s="156"/>
      <c r="F18" s="158"/>
      <c r="G18" s="158"/>
      <c r="H18" s="240"/>
      <c r="I18" s="240"/>
    </row>
    <row r="19" spans="2:11">
      <c r="B19" s="149">
        <v>1</v>
      </c>
      <c r="C19" s="90">
        <v>1</v>
      </c>
      <c r="D19" s="91" t="s">
        <v>293</v>
      </c>
      <c r="E19" s="96" t="s">
        <v>186</v>
      </c>
      <c r="F19" s="96" t="s">
        <v>45</v>
      </c>
      <c r="G19" s="96" t="s">
        <v>45</v>
      </c>
      <c r="H19" s="241" t="s">
        <v>45</v>
      </c>
      <c r="I19" s="241" t="s">
        <v>186</v>
      </c>
      <c r="K19" s="293" t="s">
        <v>186</v>
      </c>
    </row>
    <row r="20" spans="2:11" hidden="1">
      <c r="B20" s="150">
        <v>2</v>
      </c>
      <c r="C20" s="90" t="e">
        <v>#N/A</v>
      </c>
      <c r="D20" s="91" t="e">
        <v>#N/A</v>
      </c>
      <c r="E20" s="96" t="s">
        <v>45</v>
      </c>
      <c r="F20" s="96" t="s">
        <v>45</v>
      </c>
      <c r="G20" s="96" t="s">
        <v>45</v>
      </c>
      <c r="H20" s="241" t="e">
        <v>#N/A</v>
      </c>
      <c r="I20" s="241" t="s">
        <v>45</v>
      </c>
      <c r="K20" s="293" t="s">
        <v>45</v>
      </c>
    </row>
    <row r="21" spans="2:11">
      <c r="B21" s="149">
        <v>3</v>
      </c>
      <c r="C21" s="90">
        <v>3</v>
      </c>
      <c r="D21" s="91" t="s">
        <v>294</v>
      </c>
      <c r="E21" s="96" t="s">
        <v>45</v>
      </c>
      <c r="F21" s="96" t="s">
        <v>45</v>
      </c>
      <c r="G21" s="96" t="s">
        <v>45</v>
      </c>
      <c r="H21" s="241" t="s">
        <v>45</v>
      </c>
      <c r="I21" s="241" t="s">
        <v>45</v>
      </c>
      <c r="K21" s="293" t="s">
        <v>45</v>
      </c>
    </row>
    <row r="22" spans="2:11" hidden="1">
      <c r="B22" s="150">
        <v>4</v>
      </c>
      <c r="C22" s="90" t="e">
        <v>#N/A</v>
      </c>
      <c r="D22" s="91" t="e">
        <v>#N/A</v>
      </c>
      <c r="E22" s="96" t="s">
        <v>45</v>
      </c>
      <c r="F22" s="96" t="s">
        <v>45</v>
      </c>
      <c r="G22" s="96" t="s">
        <v>45</v>
      </c>
      <c r="H22" s="241" t="e">
        <v>#N/A</v>
      </c>
      <c r="I22" s="241" t="s">
        <v>45</v>
      </c>
      <c r="K22" s="293" t="s">
        <v>45</v>
      </c>
    </row>
    <row r="23" spans="2:11">
      <c r="B23" s="149">
        <v>5</v>
      </c>
      <c r="C23" s="90">
        <v>5</v>
      </c>
      <c r="D23" s="91" t="s">
        <v>295</v>
      </c>
      <c r="E23" s="96" t="s">
        <v>45</v>
      </c>
      <c r="F23" s="96" t="s">
        <v>45</v>
      </c>
      <c r="G23" s="96" t="s">
        <v>45</v>
      </c>
      <c r="H23" s="241" t="s">
        <v>45</v>
      </c>
      <c r="I23" s="241" t="s">
        <v>45</v>
      </c>
      <c r="K23" s="293" t="s">
        <v>45</v>
      </c>
    </row>
    <row r="24" spans="2:11">
      <c r="B24" s="150">
        <v>6</v>
      </c>
      <c r="C24" s="90">
        <v>6</v>
      </c>
      <c r="D24" s="91" t="s">
        <v>296</v>
      </c>
      <c r="E24" s="96" t="s">
        <v>45</v>
      </c>
      <c r="F24" s="96" t="s">
        <v>45</v>
      </c>
      <c r="G24" s="96" t="s">
        <v>45</v>
      </c>
      <c r="H24" s="241" t="s">
        <v>46</v>
      </c>
      <c r="I24" s="241" t="s">
        <v>46</v>
      </c>
      <c r="K24" s="293" t="s">
        <v>45</v>
      </c>
    </row>
    <row r="25" spans="2:11">
      <c r="B25" s="149">
        <v>7</v>
      </c>
      <c r="C25" s="90">
        <v>7</v>
      </c>
      <c r="D25" s="91" t="s">
        <v>297</v>
      </c>
      <c r="E25" s="96" t="s">
        <v>45</v>
      </c>
      <c r="F25" s="96" t="s">
        <v>45</v>
      </c>
      <c r="G25" s="96" t="s">
        <v>45</v>
      </c>
      <c r="H25" s="241" t="s">
        <v>46</v>
      </c>
      <c r="I25" s="241" t="s">
        <v>46</v>
      </c>
      <c r="K25" s="293" t="s">
        <v>45</v>
      </c>
    </row>
    <row r="26" spans="2:11" hidden="1">
      <c r="B26" s="150">
        <v>8</v>
      </c>
      <c r="C26" s="90" t="e">
        <v>#N/A</v>
      </c>
      <c r="D26" s="91" t="e">
        <v>#N/A</v>
      </c>
      <c r="E26" s="96" t="s">
        <v>45</v>
      </c>
      <c r="F26" s="96" t="s">
        <v>45</v>
      </c>
      <c r="G26" s="96" t="s">
        <v>45</v>
      </c>
      <c r="H26" s="241" t="e">
        <v>#N/A</v>
      </c>
      <c r="I26" s="241" t="s">
        <v>45</v>
      </c>
      <c r="K26" s="293" t="s">
        <v>45</v>
      </c>
    </row>
    <row r="27" spans="2:11" ht="26">
      <c r="B27" s="149">
        <v>9</v>
      </c>
      <c r="C27" s="90">
        <v>9</v>
      </c>
      <c r="D27" s="91" t="s">
        <v>298</v>
      </c>
      <c r="E27" s="96" t="s">
        <v>45</v>
      </c>
      <c r="F27" s="96" t="s">
        <v>45</v>
      </c>
      <c r="G27" s="96" t="s">
        <v>45</v>
      </c>
      <c r="H27" s="241" t="s">
        <v>46</v>
      </c>
      <c r="I27" s="241" t="s">
        <v>46</v>
      </c>
      <c r="K27" s="293" t="s">
        <v>45</v>
      </c>
    </row>
    <row r="28" spans="2:11" hidden="1">
      <c r="B28" s="150">
        <v>10</v>
      </c>
      <c r="C28" s="90" t="e">
        <v>#N/A</v>
      </c>
      <c r="D28" s="91" t="e">
        <v>#N/A</v>
      </c>
      <c r="E28" s="96" t="s">
        <v>45</v>
      </c>
      <c r="F28" s="96" t="s">
        <v>45</v>
      </c>
      <c r="G28" s="96" t="s">
        <v>45</v>
      </c>
      <c r="H28" s="241" t="e">
        <v>#N/A</v>
      </c>
      <c r="I28" s="241" t="s">
        <v>45</v>
      </c>
      <c r="K28" s="293" t="s">
        <v>45</v>
      </c>
    </row>
    <row r="29" spans="2:11" ht="26">
      <c r="B29" s="149">
        <v>11</v>
      </c>
      <c r="C29" s="90">
        <v>11</v>
      </c>
      <c r="D29" s="91" t="s">
        <v>299</v>
      </c>
      <c r="E29" s="96" t="s">
        <v>45</v>
      </c>
      <c r="F29" s="96" t="s">
        <v>45</v>
      </c>
      <c r="G29" s="96" t="s">
        <v>45</v>
      </c>
      <c r="H29" s="241" t="s">
        <v>45</v>
      </c>
      <c r="I29" s="241" t="s">
        <v>45</v>
      </c>
      <c r="K29" s="293" t="s">
        <v>45</v>
      </c>
    </row>
    <row r="30" spans="2:11">
      <c r="B30" s="150">
        <v>12</v>
      </c>
      <c r="C30" s="90">
        <v>12</v>
      </c>
      <c r="D30" s="91" t="s">
        <v>300</v>
      </c>
      <c r="E30" s="96" t="s">
        <v>45</v>
      </c>
      <c r="F30" s="96" t="s">
        <v>45</v>
      </c>
      <c r="G30" s="96" t="s">
        <v>45</v>
      </c>
      <c r="H30" s="241" t="s">
        <v>45</v>
      </c>
      <c r="I30" s="241" t="s">
        <v>45</v>
      </c>
      <c r="K30" s="293" t="s">
        <v>45</v>
      </c>
    </row>
    <row r="31" spans="2:11" hidden="1">
      <c r="B31" s="149">
        <v>13</v>
      </c>
      <c r="C31" s="90" t="e">
        <v>#N/A</v>
      </c>
      <c r="D31" s="91" t="e">
        <v>#N/A</v>
      </c>
      <c r="E31" s="96" t="s">
        <v>45</v>
      </c>
      <c r="F31" s="96" t="s">
        <v>45</v>
      </c>
      <c r="G31" s="96" t="s">
        <v>45</v>
      </c>
      <c r="H31" s="241" t="e">
        <v>#N/A</v>
      </c>
      <c r="I31" s="241" t="s">
        <v>45</v>
      </c>
      <c r="K31" s="293" t="s">
        <v>45</v>
      </c>
    </row>
    <row r="32" spans="2:11" hidden="1">
      <c r="B32" s="150">
        <v>14</v>
      </c>
      <c r="C32" s="90" t="e">
        <v>#N/A</v>
      </c>
      <c r="D32" s="91" t="e">
        <v>#N/A</v>
      </c>
      <c r="E32" s="96" t="s">
        <v>45</v>
      </c>
      <c r="F32" s="96" t="s">
        <v>45</v>
      </c>
      <c r="G32" s="96" t="s">
        <v>45</v>
      </c>
      <c r="H32" s="241" t="e">
        <v>#N/A</v>
      </c>
      <c r="I32" s="241" t="s">
        <v>45</v>
      </c>
      <c r="K32" s="293" t="s">
        <v>45</v>
      </c>
    </row>
    <row r="33" spans="2:11" hidden="1">
      <c r="B33" s="149">
        <v>15</v>
      </c>
      <c r="C33" s="90" t="e">
        <v>#N/A</v>
      </c>
      <c r="D33" s="91" t="e">
        <v>#N/A</v>
      </c>
      <c r="E33" s="96" t="s">
        <v>45</v>
      </c>
      <c r="F33" s="96" t="s">
        <v>45</v>
      </c>
      <c r="G33" s="96" t="s">
        <v>45</v>
      </c>
      <c r="H33" s="241" t="e">
        <v>#N/A</v>
      </c>
      <c r="I33" s="241" t="s">
        <v>45</v>
      </c>
      <c r="K33" s="293" t="s">
        <v>45</v>
      </c>
    </row>
    <row r="34" spans="2:11">
      <c r="B34" s="150">
        <v>16</v>
      </c>
      <c r="C34" s="90">
        <v>16</v>
      </c>
      <c r="D34" s="91" t="s">
        <v>301</v>
      </c>
      <c r="E34" s="96" t="s">
        <v>45</v>
      </c>
      <c r="F34" s="96" t="s">
        <v>45</v>
      </c>
      <c r="G34" s="96" t="s">
        <v>45</v>
      </c>
      <c r="H34" s="241" t="s">
        <v>46</v>
      </c>
      <c r="I34" s="241" t="s">
        <v>46</v>
      </c>
      <c r="K34" s="293" t="s">
        <v>45</v>
      </c>
    </row>
    <row r="35" spans="2:11">
      <c r="B35" s="149">
        <v>17</v>
      </c>
      <c r="C35" s="90">
        <v>17</v>
      </c>
      <c r="D35" s="91" t="s">
        <v>302</v>
      </c>
      <c r="E35" s="96" t="s">
        <v>45</v>
      </c>
      <c r="F35" s="96" t="s">
        <v>45</v>
      </c>
      <c r="G35" s="96" t="s">
        <v>45</v>
      </c>
      <c r="H35" s="241" t="s">
        <v>45</v>
      </c>
      <c r="I35" s="241" t="s">
        <v>45</v>
      </c>
      <c r="K35" s="293" t="s">
        <v>45</v>
      </c>
    </row>
    <row r="36" spans="2:11" hidden="1">
      <c r="B36" s="150">
        <v>18</v>
      </c>
      <c r="C36" s="90" t="e">
        <v>#N/A</v>
      </c>
      <c r="D36" s="91" t="e">
        <v>#N/A</v>
      </c>
      <c r="E36" s="96" t="s">
        <v>45</v>
      </c>
      <c r="F36" s="96" t="s">
        <v>45</v>
      </c>
      <c r="G36" s="96" t="s">
        <v>45</v>
      </c>
      <c r="H36" s="241" t="e">
        <v>#N/A</v>
      </c>
      <c r="I36" s="241" t="s">
        <v>45</v>
      </c>
      <c r="K36" s="293" t="s">
        <v>45</v>
      </c>
    </row>
    <row r="37" spans="2:11">
      <c r="B37" s="149">
        <v>19</v>
      </c>
      <c r="C37" s="90">
        <v>19</v>
      </c>
      <c r="D37" s="91" t="s">
        <v>303</v>
      </c>
      <c r="E37" s="96" t="s">
        <v>45</v>
      </c>
      <c r="F37" s="96" t="s">
        <v>45</v>
      </c>
      <c r="G37" s="96" t="s">
        <v>45</v>
      </c>
      <c r="H37" s="241" t="s">
        <v>45</v>
      </c>
      <c r="I37" s="241" t="s">
        <v>45</v>
      </c>
      <c r="K37" s="293" t="s">
        <v>45</v>
      </c>
    </row>
    <row r="38" spans="2:11" hidden="1">
      <c r="B38" s="150">
        <v>20</v>
      </c>
      <c r="C38" s="90" t="e">
        <v>#N/A</v>
      </c>
      <c r="D38" s="91" t="e">
        <v>#N/A</v>
      </c>
      <c r="E38" s="96" t="s">
        <v>45</v>
      </c>
      <c r="F38" s="96" t="s">
        <v>45</v>
      </c>
      <c r="G38" s="96" t="s">
        <v>45</v>
      </c>
      <c r="H38" s="241" t="e">
        <v>#N/A</v>
      </c>
      <c r="I38" s="241" t="s">
        <v>45</v>
      </c>
      <c r="K38" s="293" t="s">
        <v>45</v>
      </c>
    </row>
    <row r="39" spans="2:11" hidden="1">
      <c r="B39" s="149">
        <v>21</v>
      </c>
      <c r="C39" s="90" t="e">
        <v>#N/A</v>
      </c>
      <c r="D39" s="91" t="e">
        <v>#N/A</v>
      </c>
      <c r="E39" s="96" t="s">
        <v>45</v>
      </c>
      <c r="F39" s="96" t="s">
        <v>45</v>
      </c>
      <c r="G39" s="96" t="s">
        <v>45</v>
      </c>
      <c r="H39" s="241" t="e">
        <v>#N/A</v>
      </c>
      <c r="I39" s="241" t="s">
        <v>45</v>
      </c>
      <c r="K39" s="293" t="s">
        <v>45</v>
      </c>
    </row>
    <row r="40" spans="2:11">
      <c r="B40" s="150">
        <v>22</v>
      </c>
      <c r="C40" s="90">
        <v>22</v>
      </c>
      <c r="D40" s="91" t="s">
        <v>304</v>
      </c>
      <c r="E40" s="96" t="s">
        <v>45</v>
      </c>
      <c r="F40" s="96" t="s">
        <v>45</v>
      </c>
      <c r="G40" s="96" t="s">
        <v>45</v>
      </c>
      <c r="H40" s="241" t="s">
        <v>46</v>
      </c>
      <c r="I40" s="241" t="s">
        <v>46</v>
      </c>
      <c r="K40" s="293" t="s">
        <v>45</v>
      </c>
    </row>
    <row r="41" spans="2:11" hidden="1">
      <c r="B41" s="149">
        <v>23</v>
      </c>
      <c r="C41" s="90" t="e">
        <v>#N/A</v>
      </c>
      <c r="D41" s="91" t="e">
        <v>#N/A</v>
      </c>
      <c r="E41" s="96" t="s">
        <v>45</v>
      </c>
      <c r="F41" s="96" t="s">
        <v>45</v>
      </c>
      <c r="G41" s="96" t="s">
        <v>45</v>
      </c>
      <c r="H41" s="241" t="e">
        <v>#N/A</v>
      </c>
      <c r="I41" s="241" t="s">
        <v>45</v>
      </c>
      <c r="K41" s="293" t="s">
        <v>45</v>
      </c>
    </row>
    <row r="42" spans="2:11">
      <c r="B42" s="150">
        <v>24</v>
      </c>
      <c r="C42" s="90">
        <v>24</v>
      </c>
      <c r="D42" s="91" t="s">
        <v>305</v>
      </c>
      <c r="E42" s="96" t="s">
        <v>45</v>
      </c>
      <c r="F42" s="96" t="s">
        <v>45</v>
      </c>
      <c r="G42" s="96" t="s">
        <v>45</v>
      </c>
      <c r="H42" s="241" t="s">
        <v>45</v>
      </c>
      <c r="I42" s="241" t="s">
        <v>45</v>
      </c>
      <c r="K42" s="293" t="s">
        <v>45</v>
      </c>
    </row>
    <row r="43" spans="2:11">
      <c r="B43" s="149">
        <v>25</v>
      </c>
      <c r="C43" s="90">
        <v>25</v>
      </c>
      <c r="D43" s="91" t="s">
        <v>306</v>
      </c>
      <c r="E43" s="96" t="s">
        <v>45</v>
      </c>
      <c r="F43" s="96" t="s">
        <v>45</v>
      </c>
      <c r="G43" s="96" t="s">
        <v>45</v>
      </c>
      <c r="H43" s="241" t="s">
        <v>45</v>
      </c>
      <c r="I43" s="241" t="s">
        <v>45</v>
      </c>
      <c r="K43" s="293" t="s">
        <v>45</v>
      </c>
    </row>
    <row r="44" spans="2:11">
      <c r="B44" s="150">
        <v>26</v>
      </c>
      <c r="C44" s="90">
        <v>26</v>
      </c>
      <c r="D44" s="91" t="s">
        <v>307</v>
      </c>
      <c r="E44" s="96" t="s">
        <v>45</v>
      </c>
      <c r="F44" s="96" t="s">
        <v>45</v>
      </c>
      <c r="G44" s="96" t="s">
        <v>45</v>
      </c>
      <c r="H44" s="241" t="s">
        <v>45</v>
      </c>
      <c r="I44" s="241" t="s">
        <v>45</v>
      </c>
      <c r="K44" s="293" t="s">
        <v>45</v>
      </c>
    </row>
    <row r="45" spans="2:11" hidden="1">
      <c r="B45" s="149">
        <v>27</v>
      </c>
      <c r="C45" s="90" t="e">
        <v>#N/A</v>
      </c>
      <c r="D45" s="91" t="e">
        <v>#N/A</v>
      </c>
      <c r="E45" s="96" t="s">
        <v>45</v>
      </c>
      <c r="F45" s="96" t="s">
        <v>45</v>
      </c>
      <c r="G45" s="96" t="s">
        <v>45</v>
      </c>
      <c r="H45" s="241" t="e">
        <v>#N/A</v>
      </c>
      <c r="I45" s="241" t="s">
        <v>45</v>
      </c>
      <c r="K45" s="293" t="s">
        <v>45</v>
      </c>
    </row>
    <row r="46" spans="2:11">
      <c r="B46" s="150">
        <v>28</v>
      </c>
      <c r="C46" s="90">
        <v>28</v>
      </c>
      <c r="D46" s="91" t="s">
        <v>308</v>
      </c>
      <c r="E46" s="96" t="s">
        <v>45</v>
      </c>
      <c r="F46" s="96" t="s">
        <v>45</v>
      </c>
      <c r="G46" s="96" t="s">
        <v>45</v>
      </c>
      <c r="H46" s="241" t="s">
        <v>46</v>
      </c>
      <c r="I46" s="241" t="s">
        <v>46</v>
      </c>
      <c r="K46" s="293" t="s">
        <v>45</v>
      </c>
    </row>
    <row r="47" spans="2:11">
      <c r="B47" s="149">
        <v>29</v>
      </c>
      <c r="C47" s="90">
        <v>29</v>
      </c>
      <c r="D47" s="91" t="s">
        <v>309</v>
      </c>
      <c r="E47" s="96" t="s">
        <v>45</v>
      </c>
      <c r="F47" s="96" t="s">
        <v>45</v>
      </c>
      <c r="G47" s="96" t="s">
        <v>45</v>
      </c>
      <c r="H47" s="241" t="s">
        <v>45</v>
      </c>
      <c r="I47" s="241" t="s">
        <v>45</v>
      </c>
      <c r="K47" s="293" t="s">
        <v>45</v>
      </c>
    </row>
    <row r="48" spans="2:11" ht="4" customHeight="1" thickBot="1">
      <c r="B48" s="372" t="s">
        <v>264</v>
      </c>
      <c r="C48" s="151"/>
      <c r="D48" s="152"/>
      <c r="E48" s="153"/>
      <c r="F48" s="153"/>
      <c r="G48" s="153"/>
      <c r="H48" s="239"/>
      <c r="I48" s="239"/>
    </row>
    <row r="49" spans="2:7" ht="18" customHeight="1">
      <c r="B49" s="92"/>
      <c r="C49" s="92"/>
      <c r="D49" s="93"/>
      <c r="E49" s="94"/>
      <c r="F49" s="94"/>
      <c r="G49" s="94"/>
    </row>
    <row r="50" spans="2:7"/>
    <row r="51" spans="2:7"/>
    <row r="52" spans="2:7"/>
    <row r="53" spans="2:7"/>
    <row r="54" spans="2:7"/>
    <row r="55" spans="2:7"/>
    <row r="56" spans="2:7"/>
    <row r="57" spans="2:7"/>
    <row r="58" spans="2:7"/>
    <row r="59" spans="2:7"/>
    <row r="60" spans="2:7"/>
    <row r="61" spans="2:7"/>
    <row r="62" spans="2:7"/>
    <row r="63" spans="2:7"/>
    <row r="64" spans="2:7"/>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sheetData>
  <sheetProtection insertRows="0" deleteRows="0" selectLockedCells="1"/>
  <mergeCells count="18">
    <mergeCell ref="B9:I9"/>
    <mergeCell ref="B11:I11"/>
    <mergeCell ref="B12:I12"/>
    <mergeCell ref="B1:I1"/>
    <mergeCell ref="B2:I2"/>
    <mergeCell ref="B3:I3"/>
    <mergeCell ref="B4:I4"/>
    <mergeCell ref="B6:I6"/>
    <mergeCell ref="B7:I7"/>
    <mergeCell ref="B14:I14"/>
    <mergeCell ref="B15:B17"/>
    <mergeCell ref="C15:C17"/>
    <mergeCell ref="D15:D17"/>
    <mergeCell ref="E15:E17"/>
    <mergeCell ref="F15:F17"/>
    <mergeCell ref="I15:I16"/>
    <mergeCell ref="G15:G17"/>
    <mergeCell ref="H15:H16"/>
  </mergeCells>
  <conditionalFormatting sqref="B19:D47">
    <cfRule type="expression" dxfId="19" priority="250" stopIfTrue="1">
      <formula>MOD(ROW(),2)</formula>
    </cfRule>
  </conditionalFormatting>
  <conditionalFormatting sqref="E19:G47 I19:I47">
    <cfRule type="cellIs" dxfId="18" priority="231" stopIfTrue="1" operator="equal">
      <formula>"RECHAZO"</formula>
    </cfRule>
    <cfRule type="cellIs" dxfId="17" priority="232" stopIfTrue="1" operator="equal">
      <formula>"CUMPLE"</formula>
    </cfRule>
    <cfRule type="cellIs" dxfId="16" priority="233" stopIfTrue="1" operator="equal">
      <formula>"NO CUMPLE"</formula>
    </cfRule>
    <cfRule type="cellIs" dxfId="15" priority="234" stopIfTrue="1" operator="equal">
      <formula>"HÁBIL"</formula>
    </cfRule>
    <cfRule type="cellIs" dxfId="14" priority="235" stopIfTrue="1" operator="equal">
      <formula>"NO HÁBIL"</formula>
    </cfRule>
    <cfRule type="cellIs" dxfId="13" priority="236" stopIfTrue="1" operator="equal">
      <formula>"NO APLICA"</formula>
    </cfRule>
  </conditionalFormatting>
  <conditionalFormatting sqref="H19:H47">
    <cfRule type="cellIs" dxfId="12" priority="1" stopIfTrue="1" operator="equal">
      <formula>"RECHAZO"</formula>
    </cfRule>
    <cfRule type="cellIs" dxfId="11" priority="2" stopIfTrue="1" operator="equal">
      <formula>"CUMPLE"</formula>
    </cfRule>
    <cfRule type="cellIs" dxfId="10" priority="3" stopIfTrue="1" operator="equal">
      <formula>"NO CUMPLE"</formula>
    </cfRule>
    <cfRule type="cellIs" dxfId="9" priority="4" stopIfTrue="1" operator="equal">
      <formula>"HÁBIL"</formula>
    </cfRule>
    <cfRule type="cellIs" dxfId="8" priority="5" stopIfTrue="1" operator="equal">
      <formula>"NO HÁBIL"</formula>
    </cfRule>
    <cfRule type="cellIs" dxfId="7" priority="6" stopIfTrue="1" operator="equal">
      <formula>"NO APLICA"</formula>
    </cfRule>
  </conditionalFormatting>
  <dataValidations count="1">
    <dataValidation type="list" allowBlank="1" showInputMessage="1" showErrorMessage="1" sqref="E19:G47" xr:uid="{00000000-0002-0000-0B00-000000000000}">
      <formula1>HABILIDAD</formula1>
    </dataValidation>
  </dataValidations>
  <printOptions horizontalCentered="1"/>
  <pageMargins left="0.39370078740157483" right="0.39370078740157483" top="0.39370078740157483" bottom="1.5748031496062993" header="0" footer="0"/>
  <pageSetup scale="60" fitToHeight="0" orientation="portrait"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20">
    <tabColor rgb="FF7030A0"/>
    <pageSetUpPr fitToPage="1"/>
  </sheetPr>
  <dimension ref="A1:M225"/>
  <sheetViews>
    <sheetView showGridLines="0" tabSelected="1" topLeftCell="A16" zoomScale="90" zoomScaleNormal="90" workbookViewId="0">
      <selection activeCell="G31" sqref="G31"/>
    </sheetView>
  </sheetViews>
  <sheetFormatPr baseColWidth="10" defaultColWidth="0" defaultRowHeight="15" zeroHeight="1"/>
  <cols>
    <col min="1" max="1" width="1.5" style="168" customWidth="1"/>
    <col min="2" max="2" width="16.5" style="168" customWidth="1"/>
    <col min="3" max="3" width="15.5" style="168" hidden="1" customWidth="1"/>
    <col min="4" max="4" width="45.6640625" style="168" customWidth="1"/>
    <col min="5" max="5" width="16" style="168" customWidth="1"/>
    <col min="6" max="6" width="14.1640625" style="168" customWidth="1"/>
    <col min="7" max="7" width="18.83203125" style="168" customWidth="1"/>
    <col min="8" max="8" width="15.33203125" style="168" customWidth="1"/>
    <col min="9" max="9" width="13.1640625" style="168" customWidth="1"/>
    <col min="10" max="10" width="41.33203125" style="168" customWidth="1"/>
    <col min="11" max="11" width="11.5" style="168" hidden="1" customWidth="1"/>
    <col min="12" max="13" width="11.5" style="168" customWidth="1"/>
    <col min="14" max="16384" width="11.5" style="168" hidden="1"/>
  </cols>
  <sheetData>
    <row r="1" spans="1:10" s="4" customFormat="1" ht="15" customHeight="1">
      <c r="A1" s="160"/>
      <c r="B1" s="684" t="s">
        <v>0</v>
      </c>
      <c r="C1" s="684"/>
      <c r="D1" s="684"/>
      <c r="E1" s="684"/>
      <c r="F1" s="684"/>
      <c r="G1" s="684"/>
      <c r="H1" s="684"/>
      <c r="I1" s="684"/>
      <c r="J1" s="684"/>
    </row>
    <row r="2" spans="1:10" s="2" customFormat="1" ht="15" customHeight="1">
      <c r="A2" s="162"/>
      <c r="B2" s="684" t="s">
        <v>1</v>
      </c>
      <c r="C2" s="684"/>
      <c r="D2" s="684"/>
      <c r="E2" s="684"/>
      <c r="F2" s="684"/>
      <c r="G2" s="684"/>
      <c r="H2" s="684"/>
      <c r="I2" s="684"/>
      <c r="J2" s="684"/>
    </row>
    <row r="3" spans="1:10" s="2" customFormat="1" ht="15" customHeight="1">
      <c r="A3" s="162"/>
      <c r="B3" s="684" t="s">
        <v>203</v>
      </c>
      <c r="C3" s="684"/>
      <c r="D3" s="684"/>
      <c r="E3" s="684"/>
      <c r="F3" s="684"/>
      <c r="G3" s="684"/>
      <c r="H3" s="684"/>
      <c r="I3" s="684"/>
      <c r="J3" s="684"/>
    </row>
    <row r="4" spans="1:10" s="2" customFormat="1" ht="12.75" customHeight="1">
      <c r="A4" s="162"/>
      <c r="B4" s="684" t="s">
        <v>199</v>
      </c>
      <c r="C4" s="684"/>
      <c r="D4" s="684"/>
      <c r="E4" s="684"/>
      <c r="F4" s="684"/>
      <c r="G4" s="684"/>
      <c r="H4" s="684"/>
      <c r="I4" s="684"/>
      <c r="J4" s="684"/>
    </row>
    <row r="5" spans="1:10" s="2" customFormat="1" ht="13">
      <c r="A5" s="162"/>
      <c r="B5" s="161"/>
      <c r="C5" s="3"/>
      <c r="D5" s="163"/>
      <c r="E5" s="163"/>
      <c r="F5" s="163"/>
      <c r="G5" s="163"/>
      <c r="H5" s="163"/>
      <c r="I5" s="163"/>
      <c r="J5" s="163"/>
    </row>
    <row r="6" spans="1:10" s="2" customFormat="1" ht="13">
      <c r="A6" s="162"/>
      <c r="B6" s="684" t="s">
        <v>204</v>
      </c>
      <c r="C6" s="684"/>
      <c r="D6" s="684"/>
      <c r="E6" s="684"/>
      <c r="F6" s="684"/>
      <c r="G6" s="684"/>
      <c r="H6" s="684"/>
      <c r="I6" s="684"/>
      <c r="J6" s="684"/>
    </row>
    <row r="7" spans="1:10" s="6" customFormat="1" ht="12.75" customHeight="1">
      <c r="A7" s="162"/>
      <c r="B7" s="684" t="s">
        <v>291</v>
      </c>
      <c r="C7" s="684"/>
      <c r="D7" s="684"/>
      <c r="E7" s="684"/>
      <c r="F7" s="684"/>
      <c r="G7" s="684"/>
      <c r="H7" s="684"/>
      <c r="I7" s="684"/>
      <c r="J7" s="684"/>
    </row>
    <row r="8" spans="1:10" s="6" customFormat="1" ht="16">
      <c r="A8" s="162"/>
      <c r="B8" s="161"/>
      <c r="C8" s="166"/>
      <c r="D8" s="164"/>
      <c r="E8" s="164"/>
      <c r="F8" s="164"/>
      <c r="G8" s="164"/>
      <c r="H8" s="164"/>
      <c r="I8" s="164"/>
      <c r="J8" s="164"/>
    </row>
    <row r="9" spans="1:10" s="6" customFormat="1" ht="36" customHeight="1">
      <c r="A9" s="162"/>
      <c r="B9" s="684" t="s">
        <v>606</v>
      </c>
      <c r="C9" s="684"/>
      <c r="D9" s="684"/>
      <c r="E9" s="684"/>
      <c r="F9" s="684"/>
      <c r="G9" s="684"/>
      <c r="H9" s="684"/>
      <c r="I9" s="684"/>
      <c r="J9" s="684"/>
    </row>
    <row r="10" spans="1:10" s="6" customFormat="1" ht="16">
      <c r="A10" s="162"/>
      <c r="B10" s="161"/>
      <c r="C10" s="166"/>
      <c r="D10" s="164"/>
      <c r="E10" s="164"/>
      <c r="F10" s="164"/>
      <c r="G10" s="164"/>
      <c r="H10" s="164"/>
      <c r="I10" s="164"/>
      <c r="J10" s="164"/>
    </row>
    <row r="11" spans="1:10" s="6" customFormat="1" ht="15.75" customHeight="1">
      <c r="A11" s="162"/>
      <c r="B11" s="684" t="s">
        <v>607</v>
      </c>
      <c r="C11" s="684"/>
      <c r="D11" s="684"/>
      <c r="E11" s="684"/>
      <c r="F11" s="684"/>
      <c r="G11" s="684"/>
      <c r="H11" s="684"/>
      <c r="I11" s="684"/>
      <c r="J11" s="684"/>
    </row>
    <row r="12" spans="1:10" s="6" customFormat="1" ht="16">
      <c r="A12" s="162"/>
      <c r="B12" s="161"/>
      <c r="C12" s="166"/>
      <c r="D12" s="164"/>
      <c r="E12" s="164"/>
      <c r="F12" s="164"/>
      <c r="G12" s="164"/>
      <c r="H12" s="164"/>
      <c r="I12" s="164"/>
      <c r="J12" s="164"/>
    </row>
    <row r="13" spans="1:10" s="6" customFormat="1" ht="13">
      <c r="A13" s="162"/>
      <c r="B13" s="512" t="s">
        <v>187</v>
      </c>
      <c r="C13" s="512"/>
      <c r="D13" s="512"/>
      <c r="E13" s="512"/>
      <c r="F13" s="512"/>
      <c r="G13" s="512"/>
      <c r="H13" s="512"/>
      <c r="I13" s="512"/>
      <c r="J13" s="512"/>
    </row>
    <row r="14" spans="1:10">
      <c r="A14" s="167"/>
      <c r="B14" s="512" t="s">
        <v>188</v>
      </c>
      <c r="C14" s="512"/>
      <c r="D14" s="512"/>
      <c r="E14" s="512"/>
      <c r="F14" s="512"/>
      <c r="G14" s="512"/>
      <c r="H14" s="512"/>
      <c r="I14" s="512"/>
      <c r="J14" s="512"/>
    </row>
    <row r="15" spans="1:10" ht="16" thickBot="1"/>
    <row r="16" spans="1:10" s="197" customFormat="1" ht="15.75" customHeight="1" thickTop="1">
      <c r="B16" s="699" t="s">
        <v>38</v>
      </c>
      <c r="C16" s="702" t="s">
        <v>139</v>
      </c>
      <c r="D16" s="702" t="s">
        <v>16</v>
      </c>
      <c r="E16" s="721" t="s">
        <v>278</v>
      </c>
      <c r="F16" s="703" t="s">
        <v>140</v>
      </c>
      <c r="G16" s="704"/>
      <c r="H16" s="705"/>
      <c r="I16" s="706" t="s">
        <v>141</v>
      </c>
      <c r="J16" s="694" t="s">
        <v>142</v>
      </c>
    </row>
    <row r="17" spans="2:11" s="197" customFormat="1" ht="15" customHeight="1">
      <c r="B17" s="700"/>
      <c r="C17" s="697"/>
      <c r="D17" s="697"/>
      <c r="E17" s="722"/>
      <c r="F17" s="709" t="s">
        <v>276</v>
      </c>
      <c r="G17" s="709" t="s">
        <v>249</v>
      </c>
      <c r="H17" s="697" t="s">
        <v>143</v>
      </c>
      <c r="I17" s="707"/>
      <c r="J17" s="695"/>
    </row>
    <row r="18" spans="2:11" s="197" customFormat="1" ht="70.5" customHeight="1" thickBot="1">
      <c r="B18" s="701"/>
      <c r="C18" s="698"/>
      <c r="D18" s="698"/>
      <c r="E18" s="710"/>
      <c r="F18" s="710"/>
      <c r="G18" s="710"/>
      <c r="H18" s="698"/>
      <c r="I18" s="708"/>
      <c r="J18" s="696"/>
    </row>
    <row r="19" spans="2:11" s="198" customFormat="1" ht="8.25" customHeight="1">
      <c r="B19" s="199"/>
      <c r="C19" s="200"/>
      <c r="D19" s="201"/>
      <c r="E19" s="201"/>
      <c r="F19" s="201"/>
      <c r="G19" s="201"/>
      <c r="H19" s="202"/>
      <c r="I19" s="202"/>
      <c r="J19" s="203"/>
    </row>
    <row r="20" spans="2:11" s="198" customFormat="1">
      <c r="B20" s="204">
        <v>1</v>
      </c>
      <c r="C20" s="205">
        <v>1</v>
      </c>
      <c r="D20" s="206" t="s">
        <v>293</v>
      </c>
      <c r="E20" s="96" t="s">
        <v>186</v>
      </c>
      <c r="F20" s="368">
        <v>880.29779010000004</v>
      </c>
      <c r="G20" s="250">
        <v>10</v>
      </c>
      <c r="H20" s="249">
        <v>100</v>
      </c>
      <c r="I20" s="369">
        <v>0</v>
      </c>
      <c r="J20" s="207"/>
      <c r="K20" s="265">
        <v>1</v>
      </c>
    </row>
    <row r="21" spans="2:11" s="198" customFormat="1" ht="14" hidden="1">
      <c r="B21" s="204" t="e">
        <v>#REF!</v>
      </c>
      <c r="C21" s="205">
        <v>2</v>
      </c>
      <c r="D21" s="206" t="e">
        <v>#REF!</v>
      </c>
      <c r="E21" s="96" t="e">
        <v>#REF!</v>
      </c>
      <c r="F21" s="368" t="e">
        <v>#REF!</v>
      </c>
      <c r="G21" s="250" t="e">
        <v>#REF!</v>
      </c>
      <c r="H21" s="249" t="e">
        <v>#REF!</v>
      </c>
      <c r="I21" s="369" t="e">
        <v>#REF!</v>
      </c>
      <c r="J21" s="207"/>
      <c r="K21" s="265" t="e">
        <v>#REF!</v>
      </c>
    </row>
    <row r="22" spans="2:11" s="198" customFormat="1">
      <c r="B22" s="204">
        <v>3</v>
      </c>
      <c r="C22" s="205">
        <v>3</v>
      </c>
      <c r="D22" s="206" t="s">
        <v>294</v>
      </c>
      <c r="E22" s="96" t="s">
        <v>45</v>
      </c>
      <c r="F22" s="368">
        <v>881.0991186</v>
      </c>
      <c r="G22" s="250">
        <v>10</v>
      </c>
      <c r="H22" s="249">
        <v>100</v>
      </c>
      <c r="I22" s="369">
        <v>991.0991186</v>
      </c>
      <c r="J22" s="207"/>
      <c r="K22" s="265">
        <v>3</v>
      </c>
    </row>
    <row r="23" spans="2:11" s="198" customFormat="1" ht="14" hidden="1">
      <c r="B23" s="204" t="e">
        <v>#REF!</v>
      </c>
      <c r="C23" s="205">
        <v>4</v>
      </c>
      <c r="D23" s="206" t="e">
        <v>#REF!</v>
      </c>
      <c r="E23" s="96" t="e">
        <v>#REF!</v>
      </c>
      <c r="F23" s="368" t="e">
        <v>#REF!</v>
      </c>
      <c r="G23" s="250" t="e">
        <v>#REF!</v>
      </c>
      <c r="H23" s="249" t="e">
        <v>#REF!</v>
      </c>
      <c r="I23" s="369" t="e">
        <v>#REF!</v>
      </c>
      <c r="J23" s="207"/>
      <c r="K23" s="265" t="e">
        <v>#REF!</v>
      </c>
    </row>
    <row r="24" spans="2:11" s="198" customFormat="1">
      <c r="B24" s="204">
        <v>5</v>
      </c>
      <c r="C24" s="205">
        <v>5</v>
      </c>
      <c r="D24" s="206" t="s">
        <v>295</v>
      </c>
      <c r="E24" s="96" t="s">
        <v>45</v>
      </c>
      <c r="F24" s="368">
        <v>881.10001850000003</v>
      </c>
      <c r="G24" s="250">
        <v>10</v>
      </c>
      <c r="H24" s="249">
        <v>100</v>
      </c>
      <c r="I24" s="369">
        <v>991.10001850000003</v>
      </c>
      <c r="J24" s="207"/>
      <c r="K24" s="265">
        <v>5</v>
      </c>
    </row>
    <row r="25" spans="2:11" s="198" customFormat="1">
      <c r="B25" s="204">
        <v>6</v>
      </c>
      <c r="C25" s="205">
        <v>6</v>
      </c>
      <c r="D25" s="206" t="s">
        <v>296</v>
      </c>
      <c r="E25" s="96" t="s">
        <v>46</v>
      </c>
      <c r="F25" s="368">
        <v>0</v>
      </c>
      <c r="G25" s="250">
        <v>10</v>
      </c>
      <c r="H25" s="249">
        <v>100</v>
      </c>
      <c r="I25" s="369">
        <v>0</v>
      </c>
      <c r="J25" s="207"/>
      <c r="K25" s="265">
        <v>6</v>
      </c>
    </row>
    <row r="26" spans="2:11" s="198" customFormat="1">
      <c r="B26" s="204">
        <v>7</v>
      </c>
      <c r="C26" s="205">
        <v>7</v>
      </c>
      <c r="D26" s="206" t="s">
        <v>297</v>
      </c>
      <c r="E26" s="96" t="s">
        <v>46</v>
      </c>
      <c r="F26" s="368">
        <v>0</v>
      </c>
      <c r="G26" s="250">
        <v>10</v>
      </c>
      <c r="H26" s="249">
        <v>100</v>
      </c>
      <c r="I26" s="369">
        <v>0</v>
      </c>
      <c r="J26" s="207"/>
      <c r="K26" s="265">
        <v>7</v>
      </c>
    </row>
    <row r="27" spans="2:11" s="198" customFormat="1" ht="14" hidden="1">
      <c r="B27" s="204" t="e">
        <v>#REF!</v>
      </c>
      <c r="C27" s="205">
        <v>8</v>
      </c>
      <c r="D27" s="206" t="e">
        <v>#REF!</v>
      </c>
      <c r="E27" s="96" t="e">
        <v>#REF!</v>
      </c>
      <c r="F27" s="368" t="e">
        <v>#REF!</v>
      </c>
      <c r="G27" s="250" t="e">
        <v>#REF!</v>
      </c>
      <c r="H27" s="249" t="e">
        <v>#REF!</v>
      </c>
      <c r="I27" s="369" t="e">
        <v>#REF!</v>
      </c>
      <c r="J27" s="207"/>
      <c r="K27" s="265" t="e">
        <v>#REF!</v>
      </c>
    </row>
    <row r="28" spans="2:11" s="198" customFormat="1">
      <c r="B28" s="204">
        <v>9</v>
      </c>
      <c r="C28" s="205">
        <v>9</v>
      </c>
      <c r="D28" s="206" t="s">
        <v>298</v>
      </c>
      <c r="E28" s="96" t="s">
        <v>46</v>
      </c>
      <c r="F28" s="368">
        <v>0</v>
      </c>
      <c r="G28" s="250">
        <v>10</v>
      </c>
      <c r="H28" s="249">
        <v>100</v>
      </c>
      <c r="I28" s="369">
        <v>0</v>
      </c>
      <c r="J28" s="207"/>
      <c r="K28" s="265">
        <v>9</v>
      </c>
    </row>
    <row r="29" spans="2:11" s="198" customFormat="1" ht="14" hidden="1">
      <c r="B29" s="204" t="e">
        <v>#REF!</v>
      </c>
      <c r="C29" s="205">
        <v>10</v>
      </c>
      <c r="D29" s="206" t="e">
        <v>#REF!</v>
      </c>
      <c r="E29" s="96" t="e">
        <v>#REF!</v>
      </c>
      <c r="F29" s="368" t="e">
        <v>#REF!</v>
      </c>
      <c r="G29" s="250" t="e">
        <v>#REF!</v>
      </c>
      <c r="H29" s="249" t="e">
        <v>#REF!</v>
      </c>
      <c r="I29" s="369" t="e">
        <v>#REF!</v>
      </c>
      <c r="J29" s="207"/>
      <c r="K29" s="265" t="e">
        <v>#REF!</v>
      </c>
    </row>
    <row r="30" spans="2:11" s="198" customFormat="1">
      <c r="B30" s="204">
        <v>11</v>
      </c>
      <c r="C30" s="205">
        <v>11</v>
      </c>
      <c r="D30" s="206" t="s">
        <v>299</v>
      </c>
      <c r="E30" s="96" t="s">
        <v>45</v>
      </c>
      <c r="F30" s="368">
        <v>881.10056139999995</v>
      </c>
      <c r="G30" s="250">
        <v>10</v>
      </c>
      <c r="H30" s="249">
        <v>100</v>
      </c>
      <c r="I30" s="369">
        <v>991.10056139999995</v>
      </c>
      <c r="J30" s="207"/>
      <c r="K30" s="265">
        <v>11</v>
      </c>
    </row>
    <row r="31" spans="2:11" s="198" customFormat="1">
      <c r="B31" s="204">
        <v>12</v>
      </c>
      <c r="C31" s="205">
        <v>12</v>
      </c>
      <c r="D31" s="206" t="s">
        <v>300</v>
      </c>
      <c r="E31" s="96" t="s">
        <v>45</v>
      </c>
      <c r="F31" s="368">
        <v>889.95328040000004</v>
      </c>
      <c r="G31" s="250">
        <v>10</v>
      </c>
      <c r="H31" s="249">
        <v>100</v>
      </c>
      <c r="I31" s="369">
        <v>999.95328040000004</v>
      </c>
      <c r="J31" s="207"/>
      <c r="K31" s="265">
        <v>12</v>
      </c>
    </row>
    <row r="32" spans="2:11" s="198" customFormat="1" ht="14" hidden="1">
      <c r="B32" s="204" t="e">
        <v>#REF!</v>
      </c>
      <c r="C32" s="205">
        <v>13</v>
      </c>
      <c r="D32" s="206" t="e">
        <v>#REF!</v>
      </c>
      <c r="E32" s="96" t="e">
        <v>#REF!</v>
      </c>
      <c r="F32" s="368" t="e">
        <v>#REF!</v>
      </c>
      <c r="G32" s="250" t="e">
        <v>#REF!</v>
      </c>
      <c r="H32" s="249" t="e">
        <v>#REF!</v>
      </c>
      <c r="I32" s="369" t="e">
        <v>#REF!</v>
      </c>
      <c r="J32" s="207"/>
      <c r="K32" s="265" t="e">
        <v>#REF!</v>
      </c>
    </row>
    <row r="33" spans="2:11" s="198" customFormat="1" ht="14" hidden="1">
      <c r="B33" s="204" t="e">
        <v>#REF!</v>
      </c>
      <c r="C33" s="205">
        <v>14</v>
      </c>
      <c r="D33" s="206" t="e">
        <v>#REF!</v>
      </c>
      <c r="E33" s="96" t="e">
        <v>#REF!</v>
      </c>
      <c r="F33" s="368" t="e">
        <v>#REF!</v>
      </c>
      <c r="G33" s="250" t="e">
        <v>#REF!</v>
      </c>
      <c r="H33" s="249" t="e">
        <v>#REF!</v>
      </c>
      <c r="I33" s="369" t="e">
        <v>#REF!</v>
      </c>
      <c r="J33" s="207"/>
      <c r="K33" s="265" t="e">
        <v>#REF!</v>
      </c>
    </row>
    <row r="34" spans="2:11" s="198" customFormat="1" ht="14" hidden="1">
      <c r="B34" s="204" t="e">
        <v>#REF!</v>
      </c>
      <c r="C34" s="205">
        <v>15</v>
      </c>
      <c r="D34" s="206" t="e">
        <v>#REF!</v>
      </c>
      <c r="E34" s="96" t="e">
        <v>#REF!</v>
      </c>
      <c r="F34" s="368" t="e">
        <v>#REF!</v>
      </c>
      <c r="G34" s="250" t="e">
        <v>#REF!</v>
      </c>
      <c r="H34" s="249" t="e">
        <v>#REF!</v>
      </c>
      <c r="I34" s="369" t="e">
        <v>#REF!</v>
      </c>
      <c r="J34" s="207"/>
      <c r="K34" s="265" t="e">
        <v>#REF!</v>
      </c>
    </row>
    <row r="35" spans="2:11" s="198" customFormat="1">
      <c r="B35" s="204">
        <v>16</v>
      </c>
      <c r="C35" s="205">
        <v>16</v>
      </c>
      <c r="D35" s="206" t="s">
        <v>301</v>
      </c>
      <c r="E35" s="96" t="s">
        <v>46</v>
      </c>
      <c r="F35" s="368">
        <v>0</v>
      </c>
      <c r="G35" s="250">
        <v>10</v>
      </c>
      <c r="H35" s="249">
        <v>100</v>
      </c>
      <c r="I35" s="369">
        <v>0</v>
      </c>
      <c r="J35" s="207"/>
      <c r="K35" s="265">
        <v>16</v>
      </c>
    </row>
    <row r="36" spans="2:11" s="198" customFormat="1">
      <c r="B36" s="204">
        <v>17</v>
      </c>
      <c r="C36" s="205">
        <v>17</v>
      </c>
      <c r="D36" s="206" t="s">
        <v>302</v>
      </c>
      <c r="E36" s="96" t="s">
        <v>45</v>
      </c>
      <c r="F36" s="368">
        <v>881.09926199999995</v>
      </c>
      <c r="G36" s="250">
        <v>10</v>
      </c>
      <c r="H36" s="249">
        <v>100</v>
      </c>
      <c r="I36" s="369">
        <v>991.09926199999995</v>
      </c>
      <c r="J36" s="207"/>
      <c r="K36" s="265">
        <v>17</v>
      </c>
    </row>
    <row r="37" spans="2:11" s="198" customFormat="1" ht="14" hidden="1">
      <c r="B37" s="204" t="e">
        <v>#REF!</v>
      </c>
      <c r="C37" s="205">
        <v>18</v>
      </c>
      <c r="D37" s="206" t="e">
        <v>#REF!</v>
      </c>
      <c r="E37" s="96" t="e">
        <v>#REF!</v>
      </c>
      <c r="F37" s="368" t="e">
        <v>#REF!</v>
      </c>
      <c r="G37" s="250" t="e">
        <v>#REF!</v>
      </c>
      <c r="H37" s="249" t="e">
        <v>#REF!</v>
      </c>
      <c r="I37" s="369" t="e">
        <v>#REF!</v>
      </c>
      <c r="J37" s="207"/>
      <c r="K37" s="265" t="e">
        <v>#REF!</v>
      </c>
    </row>
    <row r="38" spans="2:11" s="198" customFormat="1">
      <c r="B38" s="204">
        <v>19</v>
      </c>
      <c r="C38" s="205">
        <v>19</v>
      </c>
      <c r="D38" s="206" t="s">
        <v>303</v>
      </c>
      <c r="E38" s="96" t="s">
        <v>45</v>
      </c>
      <c r="F38" s="368">
        <v>889.82756280000001</v>
      </c>
      <c r="G38" s="250">
        <v>10</v>
      </c>
      <c r="H38" s="249">
        <v>100</v>
      </c>
      <c r="I38" s="369">
        <v>999.82756280000001</v>
      </c>
      <c r="J38" s="207"/>
      <c r="K38" s="265">
        <v>19</v>
      </c>
    </row>
    <row r="39" spans="2:11" s="198" customFormat="1" ht="14" hidden="1">
      <c r="B39" s="204" t="e">
        <v>#REF!</v>
      </c>
      <c r="C39" s="205">
        <v>20</v>
      </c>
      <c r="D39" s="206" t="e">
        <v>#REF!</v>
      </c>
      <c r="E39" s="96" t="e">
        <v>#REF!</v>
      </c>
      <c r="F39" s="368" t="e">
        <v>#REF!</v>
      </c>
      <c r="G39" s="250" t="e">
        <v>#REF!</v>
      </c>
      <c r="H39" s="249" t="e">
        <v>#REF!</v>
      </c>
      <c r="I39" s="369" t="e">
        <v>#REF!</v>
      </c>
      <c r="J39" s="207"/>
      <c r="K39" s="265" t="e">
        <v>#REF!</v>
      </c>
    </row>
    <row r="40" spans="2:11" s="198" customFormat="1" ht="14" hidden="1">
      <c r="B40" s="204" t="e">
        <v>#REF!</v>
      </c>
      <c r="C40" s="205">
        <v>21</v>
      </c>
      <c r="D40" s="206" t="e">
        <v>#REF!</v>
      </c>
      <c r="E40" s="96" t="e">
        <v>#REF!</v>
      </c>
      <c r="F40" s="368" t="e">
        <v>#REF!</v>
      </c>
      <c r="G40" s="250" t="e">
        <v>#REF!</v>
      </c>
      <c r="H40" s="249" t="e">
        <v>#REF!</v>
      </c>
      <c r="I40" s="369" t="e">
        <v>#REF!</v>
      </c>
      <c r="J40" s="207"/>
      <c r="K40" s="265" t="e">
        <v>#REF!</v>
      </c>
    </row>
    <row r="41" spans="2:11" s="198" customFormat="1">
      <c r="B41" s="204">
        <v>22</v>
      </c>
      <c r="C41" s="205">
        <v>22</v>
      </c>
      <c r="D41" s="206" t="s">
        <v>304</v>
      </c>
      <c r="E41" s="96" t="s">
        <v>46</v>
      </c>
      <c r="F41" s="368">
        <v>0</v>
      </c>
      <c r="G41" s="250">
        <v>10</v>
      </c>
      <c r="H41" s="249">
        <v>100</v>
      </c>
      <c r="I41" s="369">
        <v>0</v>
      </c>
      <c r="J41" s="207"/>
      <c r="K41" s="265">
        <v>22</v>
      </c>
    </row>
    <row r="42" spans="2:11" s="198" customFormat="1" ht="14" hidden="1">
      <c r="B42" s="204" t="e">
        <v>#REF!</v>
      </c>
      <c r="C42" s="205">
        <v>23</v>
      </c>
      <c r="D42" s="206" t="e">
        <v>#REF!</v>
      </c>
      <c r="E42" s="96" t="e">
        <v>#REF!</v>
      </c>
      <c r="F42" s="368" t="e">
        <v>#REF!</v>
      </c>
      <c r="G42" s="250" t="e">
        <v>#REF!</v>
      </c>
      <c r="H42" s="249" t="e">
        <v>#REF!</v>
      </c>
      <c r="I42" s="369" t="e">
        <v>#REF!</v>
      </c>
      <c r="J42" s="207"/>
      <c r="K42" s="265" t="e">
        <v>#REF!</v>
      </c>
    </row>
    <row r="43" spans="2:11" s="198" customFormat="1">
      <c r="B43" s="204">
        <v>24</v>
      </c>
      <c r="C43" s="205">
        <v>24</v>
      </c>
      <c r="D43" s="206" t="s">
        <v>305</v>
      </c>
      <c r="E43" s="96" t="s">
        <v>45</v>
      </c>
      <c r="F43" s="368">
        <v>854.46701840000003</v>
      </c>
      <c r="G43" s="250">
        <v>10</v>
      </c>
      <c r="H43" s="249">
        <v>100</v>
      </c>
      <c r="I43" s="369">
        <v>964.46701840000003</v>
      </c>
      <c r="J43" s="207"/>
      <c r="K43" s="265">
        <v>24</v>
      </c>
    </row>
    <row r="44" spans="2:11" s="198" customFormat="1">
      <c r="B44" s="204">
        <v>25</v>
      </c>
      <c r="C44" s="205">
        <v>25</v>
      </c>
      <c r="D44" s="206" t="s">
        <v>306</v>
      </c>
      <c r="E44" s="96" t="s">
        <v>45</v>
      </c>
      <c r="F44" s="368">
        <v>889.66066509999996</v>
      </c>
      <c r="G44" s="250">
        <v>10</v>
      </c>
      <c r="H44" s="249">
        <v>100</v>
      </c>
      <c r="I44" s="369">
        <v>999.66066509999996</v>
      </c>
      <c r="J44" s="207"/>
      <c r="K44" s="265">
        <v>25</v>
      </c>
    </row>
    <row r="45" spans="2:11" s="198" customFormat="1">
      <c r="B45" s="204">
        <v>26</v>
      </c>
      <c r="C45" s="205">
        <v>26</v>
      </c>
      <c r="D45" s="206" t="s">
        <v>307</v>
      </c>
      <c r="E45" s="96" t="s">
        <v>45</v>
      </c>
      <c r="F45" s="368">
        <v>881.09974290000002</v>
      </c>
      <c r="G45" s="250">
        <v>10</v>
      </c>
      <c r="H45" s="249">
        <v>100</v>
      </c>
      <c r="I45" s="369">
        <v>991.09974290000002</v>
      </c>
      <c r="J45" s="207"/>
      <c r="K45" s="265">
        <v>26</v>
      </c>
    </row>
    <row r="46" spans="2:11" s="198" customFormat="1" ht="14" hidden="1">
      <c r="B46" s="204" t="e">
        <v>#REF!</v>
      </c>
      <c r="C46" s="205">
        <v>27</v>
      </c>
      <c r="D46" s="206" t="e">
        <v>#REF!</v>
      </c>
      <c r="E46" s="96" t="e">
        <v>#REF!</v>
      </c>
      <c r="F46" s="368" t="e">
        <v>#REF!</v>
      </c>
      <c r="G46" s="250" t="e">
        <v>#REF!</v>
      </c>
      <c r="H46" s="249" t="e">
        <v>#REF!</v>
      </c>
      <c r="I46" s="369" t="e">
        <v>#REF!</v>
      </c>
      <c r="J46" s="207"/>
      <c r="K46" s="265" t="e">
        <v>#REF!</v>
      </c>
    </row>
    <row r="47" spans="2:11" s="198" customFormat="1">
      <c r="B47" s="204">
        <v>28</v>
      </c>
      <c r="C47" s="205">
        <v>28</v>
      </c>
      <c r="D47" s="206" t="s">
        <v>308</v>
      </c>
      <c r="E47" s="96" t="s">
        <v>46</v>
      </c>
      <c r="F47" s="368">
        <v>0</v>
      </c>
      <c r="G47" s="250">
        <v>10</v>
      </c>
      <c r="H47" s="249">
        <v>100</v>
      </c>
      <c r="I47" s="369">
        <v>0</v>
      </c>
      <c r="J47" s="207"/>
      <c r="K47" s="265">
        <v>28</v>
      </c>
    </row>
    <row r="48" spans="2:11" s="198" customFormat="1">
      <c r="B48" s="204">
        <v>29</v>
      </c>
      <c r="C48" s="205">
        <v>29</v>
      </c>
      <c r="D48" s="206" t="s">
        <v>309</v>
      </c>
      <c r="E48" s="96" t="s">
        <v>45</v>
      </c>
      <c r="F48" s="368">
        <v>890</v>
      </c>
      <c r="G48" s="250">
        <v>10</v>
      </c>
      <c r="H48" s="249">
        <v>100</v>
      </c>
      <c r="I48" s="369">
        <v>1000</v>
      </c>
      <c r="J48" s="207"/>
      <c r="K48" s="265">
        <v>29</v>
      </c>
    </row>
    <row r="49" spans="2:10" ht="4" customHeight="1" thickBot="1">
      <c r="B49" s="373" t="s">
        <v>264</v>
      </c>
      <c r="C49" s="208"/>
      <c r="D49" s="208"/>
      <c r="E49" s="208"/>
      <c r="F49" s="208"/>
      <c r="G49" s="208"/>
      <c r="H49" s="208"/>
      <c r="I49" s="208"/>
      <c r="J49" s="209"/>
    </row>
    <row r="50" spans="2:10" ht="16" thickTop="1"/>
    <row r="51" spans="2:10"/>
    <row r="52" spans="2:10"/>
    <row r="53" spans="2:10"/>
    <row r="54" spans="2:10"/>
    <row r="55" spans="2:10"/>
    <row r="56" spans="2:10"/>
    <row r="57" spans="2:10"/>
    <row r="58" spans="2:10"/>
    <row r="59" spans="2:10"/>
    <row r="60" spans="2:10"/>
    <row r="61" spans="2:10"/>
    <row r="62" spans="2:10"/>
    <row r="63" spans="2:10"/>
    <row r="64" spans="2:10"/>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sheetData>
  <mergeCells count="20">
    <mergeCell ref="B9:J9"/>
    <mergeCell ref="B11:J11"/>
    <mergeCell ref="B13:J13"/>
    <mergeCell ref="B14:J14"/>
    <mergeCell ref="B1:J1"/>
    <mergeCell ref="B2:J2"/>
    <mergeCell ref="B3:J3"/>
    <mergeCell ref="B4:J4"/>
    <mergeCell ref="B6:J6"/>
    <mergeCell ref="B7:J7"/>
    <mergeCell ref="J16:J18"/>
    <mergeCell ref="H17:H18"/>
    <mergeCell ref="B16:B18"/>
    <mergeCell ref="C16:C18"/>
    <mergeCell ref="D16:D18"/>
    <mergeCell ref="E16:E18"/>
    <mergeCell ref="F16:H16"/>
    <mergeCell ref="I16:I18"/>
    <mergeCell ref="F17:F18"/>
    <mergeCell ref="G17:G18"/>
  </mergeCells>
  <conditionalFormatting sqref="B20:J48">
    <cfRule type="cellIs" dxfId="6" priority="97" stopIfTrue="1" operator="equal">
      <formula>"RECHAZO"</formula>
    </cfRule>
    <cfRule type="cellIs" dxfId="5" priority="98" stopIfTrue="1" operator="equal">
      <formula>"CUMPLE"</formula>
    </cfRule>
    <cfRule type="cellIs" dxfId="4" priority="99" stopIfTrue="1" operator="equal">
      <formula>"NO CUMPLE"</formula>
    </cfRule>
    <cfRule type="cellIs" dxfId="3" priority="100" stopIfTrue="1" operator="equal">
      <formula>"HÁBIL"</formula>
    </cfRule>
    <cfRule type="cellIs" dxfId="2" priority="101" stopIfTrue="1" operator="equal">
      <formula>"NO HÁBIL"</formula>
    </cfRule>
    <cfRule type="cellIs" dxfId="1" priority="102" stopIfTrue="1" operator="equal">
      <formula>"NO APLICA"</formula>
    </cfRule>
    <cfRule type="expression" dxfId="0" priority="110" stopIfTrue="1">
      <formula>MOD(ROW(),2)</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7">
    <tabColor rgb="FF0070C0"/>
  </sheetPr>
  <dimension ref="B2:L20"/>
  <sheetViews>
    <sheetView workbookViewId="0">
      <selection activeCell="G13" sqref="G13"/>
    </sheetView>
  </sheetViews>
  <sheetFormatPr baseColWidth="10" defaultRowHeight="15"/>
  <cols>
    <col min="2" max="2" width="17.5" style="97" bestFit="1" customWidth="1"/>
    <col min="3" max="3" width="15.1640625" style="97" bestFit="1" customWidth="1"/>
    <col min="5" max="5" width="31.33203125" style="97" bestFit="1" customWidth="1"/>
    <col min="6" max="6" width="17" style="97" customWidth="1"/>
    <col min="8" max="8" width="31.33203125" customWidth="1"/>
    <col min="9" max="9" width="17" customWidth="1"/>
    <col min="11" max="11" width="17.5" bestFit="1" customWidth="1"/>
  </cols>
  <sheetData>
    <row r="2" spans="2:12">
      <c r="B2" s="220" t="s">
        <v>144</v>
      </c>
      <c r="C2" s="260">
        <v>800000000</v>
      </c>
      <c r="E2" s="220" t="s">
        <v>163</v>
      </c>
      <c r="F2" s="245">
        <f>ROUND(C2/589500,3)</f>
        <v>1357.0820000000001</v>
      </c>
      <c r="H2" s="220" t="s">
        <v>155</v>
      </c>
      <c r="I2" s="245">
        <f>ROUND((((F4)*(SQRT(C8)+1))/F3),3)</f>
        <v>2.081</v>
      </c>
    </row>
    <row r="3" spans="2:12">
      <c r="B3" s="220" t="s">
        <v>145</v>
      </c>
      <c r="C3" s="248">
        <v>10.5</v>
      </c>
      <c r="E3" s="220" t="s">
        <v>164</v>
      </c>
      <c r="F3" s="246">
        <f>ROUND($F$2/$C$3,3)</f>
        <v>129.24600000000001</v>
      </c>
      <c r="H3" s="220" t="s">
        <v>168</v>
      </c>
      <c r="I3" s="246">
        <f>3*C3</f>
        <v>31.5</v>
      </c>
    </row>
    <row r="4" spans="2:12">
      <c r="B4" s="220" t="s">
        <v>161</v>
      </c>
      <c r="C4" s="261">
        <v>0.5</v>
      </c>
      <c r="E4" s="220" t="s">
        <v>165</v>
      </c>
      <c r="F4" s="246">
        <f>ROUND($C$4*$F$3,3)</f>
        <v>64.623000000000005</v>
      </c>
    </row>
    <row r="5" spans="2:12" ht="16" thickBot="1"/>
    <row r="6" spans="2:12" ht="49" thickBot="1">
      <c r="B6" s="244" t="s">
        <v>156</v>
      </c>
      <c r="C6" s="248">
        <v>200</v>
      </c>
      <c r="E6" s="723" t="s">
        <v>170</v>
      </c>
      <c r="F6" s="724"/>
      <c r="H6" s="723" t="s">
        <v>174</v>
      </c>
      <c r="I6" s="724"/>
    </row>
    <row r="8" spans="2:12">
      <c r="B8" s="220" t="s">
        <v>162</v>
      </c>
      <c r="C8" s="234">
        <f>IF(AND(0&lt;$C$6,$C$6&lt;=10),2,IF($C$6&gt;=81,10,ROUNDUP($C$6/10,0)+1))</f>
        <v>10</v>
      </c>
      <c r="E8" s="220" t="s">
        <v>169</v>
      </c>
      <c r="F8" s="248">
        <v>4</v>
      </c>
    </row>
    <row r="10" spans="2:12" ht="32">
      <c r="B10" s="244" t="s">
        <v>166</v>
      </c>
      <c r="C10" s="248">
        <v>7</v>
      </c>
      <c r="E10" s="244" t="s">
        <v>171</v>
      </c>
      <c r="F10" s="262">
        <v>10</v>
      </c>
      <c r="H10" s="244" t="s">
        <v>175</v>
      </c>
      <c r="I10" s="248">
        <v>68.623000000000005</v>
      </c>
    </row>
    <row r="12" spans="2:12" ht="32">
      <c r="B12" s="244" t="s">
        <v>167</v>
      </c>
      <c r="C12" s="248">
        <v>10.9</v>
      </c>
      <c r="E12" s="244" t="s">
        <v>172</v>
      </c>
      <c r="F12" s="234" t="str">
        <f>IF(F10&gt;=I3,"SI","NO")</f>
        <v>NO</v>
      </c>
      <c r="H12" s="244" t="s">
        <v>176</v>
      </c>
      <c r="I12" s="234" t="str">
        <f>IF(ROUND(($I$10/$F$3),3)&gt;=$I$2,"SI","NO")</f>
        <v>NO</v>
      </c>
      <c r="K12" s="244" t="s">
        <v>159</v>
      </c>
      <c r="L12" s="235">
        <f>ROUND($I$10/$F$3,3)</f>
        <v>0.53100000000000003</v>
      </c>
    </row>
    <row r="14" spans="2:12">
      <c r="B14" s="220" t="s">
        <v>179</v>
      </c>
      <c r="C14" s="247">
        <f>ROUND((((C12)+(C6*C3))/(C10+C6)),3)</f>
        <v>10.198</v>
      </c>
      <c r="E14" s="220" t="s">
        <v>173</v>
      </c>
      <c r="F14" s="247" t="str">
        <f>IF(OR(F8&lt;NUMMINCONT,F12="SI"),"NO ES HÁBIL","ES HÁBIL")</f>
        <v>ES HÁBIL</v>
      </c>
      <c r="H14" s="220" t="s">
        <v>173</v>
      </c>
      <c r="I14" s="247" t="str">
        <f>IF(OR($F$8&lt;NUMMINCONT,$I$12="SI"),"NO ES HÁBIL","ES HÁBIL")</f>
        <v>ES HÁBIL</v>
      </c>
    </row>
    <row r="15" spans="2:12" ht="16" thickBot="1"/>
    <row r="16" spans="2:12" ht="45.75" customHeight="1" thickBot="1">
      <c r="E16" s="723" t="s">
        <v>177</v>
      </c>
      <c r="F16" s="724"/>
      <c r="H16" s="723" t="s">
        <v>178</v>
      </c>
      <c r="I16" s="724"/>
    </row>
    <row r="18" spans="2:9" ht="32">
      <c r="B18" s="220" t="s">
        <v>180</v>
      </c>
      <c r="C18" s="263">
        <v>300</v>
      </c>
      <c r="E18" s="244" t="s">
        <v>182</v>
      </c>
      <c r="F18" s="234" t="str">
        <f>IF(F10&lt;$C$14,"MENOR",IF(F10=$C$14,"IGUAL","MAYOR"))</f>
        <v>MENOR</v>
      </c>
      <c r="H18" s="244" t="s">
        <v>183</v>
      </c>
      <c r="I18" s="235" t="str">
        <f>IF(I10&lt;$F$4,"MENOR",IF(I10=$F$4,"IGUAL","MAYOR"))</f>
        <v>MAYOR</v>
      </c>
    </row>
    <row r="19" spans="2:9">
      <c r="B19" s="220" t="s">
        <v>181</v>
      </c>
      <c r="C19" s="262">
        <v>600</v>
      </c>
    </row>
    <row r="20" spans="2:9" ht="16">
      <c r="E20" s="244" t="s">
        <v>85</v>
      </c>
      <c r="F20" s="246">
        <f>IF(OR(F8="",F10=""),"",IF(F14="ES HÁBIL",IF(F18="MENOR",ROUND(($C$18*($F$10/$C$14)),3),ROUND($C$18*(((3*C14)-F10)/(2*C14)),3)),0))</f>
        <v>294.17500000000001</v>
      </c>
      <c r="H20" s="244" t="s">
        <v>184</v>
      </c>
      <c r="I20" s="246">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41"/>
  <dimension ref="A1:S32"/>
  <sheetViews>
    <sheetView topLeftCell="G1" workbookViewId="0">
      <selection activeCell="S15" sqref="S15"/>
    </sheetView>
  </sheetViews>
  <sheetFormatPr baseColWidth="10" defaultColWidth="11.5" defaultRowHeight="15"/>
  <cols>
    <col min="1" max="1" width="3.6640625" style="168" bestFit="1" customWidth="1"/>
    <col min="2" max="2" width="85.6640625" style="168" customWidth="1"/>
    <col min="3" max="3" width="73.1640625" style="168" customWidth="1"/>
    <col min="4" max="4" width="56.33203125" style="168" bestFit="1" customWidth="1"/>
    <col min="5" max="5" width="22.1640625" style="168" customWidth="1"/>
    <col min="6" max="6" width="20.33203125" style="168" bestFit="1" customWidth="1"/>
    <col min="7" max="7" width="11.5" style="168"/>
    <col min="8" max="8" width="23.6640625" style="168" bestFit="1" customWidth="1"/>
    <col min="9" max="9" width="18.5" style="168" bestFit="1" customWidth="1"/>
    <col min="10" max="10" width="15.33203125" style="168" bestFit="1" customWidth="1"/>
    <col min="11" max="11" width="11.5" style="168"/>
    <col min="12" max="12" width="15.5" style="168" bestFit="1" customWidth="1"/>
    <col min="13" max="13" width="51.5" style="168" hidden="1" customWidth="1"/>
    <col min="14" max="14" width="20.33203125" style="168" bestFit="1" customWidth="1"/>
    <col min="15" max="15" width="15.5" style="168" bestFit="1" customWidth="1"/>
    <col min="16" max="16" width="18.5" style="168" bestFit="1" customWidth="1"/>
    <col min="17" max="19" width="21.33203125" style="168" bestFit="1" customWidth="1"/>
    <col min="20" max="16384" width="11.5" style="168"/>
  </cols>
  <sheetData>
    <row r="1" spans="1:19" ht="16" thickTop="1">
      <c r="A1" s="177" t="s">
        <v>13</v>
      </c>
      <c r="B1" s="178" t="s">
        <v>14</v>
      </c>
      <c r="C1" s="178" t="s">
        <v>99</v>
      </c>
      <c r="D1" s="179" t="s">
        <v>121</v>
      </c>
      <c r="E1" s="180" t="s">
        <v>31</v>
      </c>
      <c r="F1" s="180" t="s">
        <v>122</v>
      </c>
      <c r="G1" s="180" t="s">
        <v>123</v>
      </c>
      <c r="H1" s="180" t="s">
        <v>33</v>
      </c>
      <c r="I1" s="180" t="s">
        <v>150</v>
      </c>
      <c r="J1" s="180" t="s">
        <v>31</v>
      </c>
      <c r="K1" s="180" t="s">
        <v>185</v>
      </c>
      <c r="L1" s="180" t="s">
        <v>224</v>
      </c>
      <c r="M1" s="180" t="s">
        <v>217</v>
      </c>
      <c r="N1" s="180" t="s">
        <v>223</v>
      </c>
      <c r="O1" s="180" t="s">
        <v>226</v>
      </c>
      <c r="P1" s="180" t="s">
        <v>227</v>
      </c>
      <c r="Q1" s="180" t="s">
        <v>235</v>
      </c>
      <c r="R1" s="180" t="s">
        <v>282</v>
      </c>
      <c r="S1" s="180" t="s">
        <v>287</v>
      </c>
    </row>
    <row r="2" spans="1:19">
      <c r="A2" s="181">
        <v>1</v>
      </c>
      <c r="B2" s="182" t="s">
        <v>1</v>
      </c>
      <c r="C2" s="10" t="s">
        <v>124</v>
      </c>
      <c r="D2" s="183" t="s">
        <v>125</v>
      </c>
      <c r="E2" s="184" t="s">
        <v>6</v>
      </c>
      <c r="F2" s="184" t="s">
        <v>126</v>
      </c>
      <c r="G2" s="285" t="s">
        <v>127</v>
      </c>
      <c r="H2" s="285" t="s">
        <v>34</v>
      </c>
      <c r="I2" s="286" t="s">
        <v>153</v>
      </c>
      <c r="J2" s="286" t="s">
        <v>6</v>
      </c>
      <c r="K2" s="285" t="s">
        <v>45</v>
      </c>
      <c r="L2" s="285" t="s">
        <v>25</v>
      </c>
      <c r="M2" s="285" t="s">
        <v>218</v>
      </c>
      <c r="N2" s="285" t="s">
        <v>221</v>
      </c>
      <c r="O2" s="285" t="s">
        <v>25</v>
      </c>
      <c r="P2" s="285" t="s">
        <v>25</v>
      </c>
      <c r="Q2" s="285" t="s">
        <v>236</v>
      </c>
      <c r="R2" s="400" t="s">
        <v>283</v>
      </c>
      <c r="S2" s="402">
        <v>0.35</v>
      </c>
    </row>
    <row r="3" spans="1:19">
      <c r="A3" s="185">
        <v>2</v>
      </c>
      <c r="B3" s="186" t="s">
        <v>189</v>
      </c>
      <c r="C3" s="11" t="s">
        <v>128</v>
      </c>
      <c r="D3" s="187" t="s">
        <v>129</v>
      </c>
      <c r="E3" s="188" t="s">
        <v>32</v>
      </c>
      <c r="F3" s="184" t="s">
        <v>130</v>
      </c>
      <c r="G3" s="287"/>
      <c r="H3" s="288" t="s">
        <v>35</v>
      </c>
      <c r="I3" s="285" t="s">
        <v>151</v>
      </c>
      <c r="J3" s="289" t="s">
        <v>32</v>
      </c>
      <c r="K3" s="285" t="s">
        <v>46</v>
      </c>
      <c r="L3" s="285" t="s">
        <v>24</v>
      </c>
      <c r="M3" s="285" t="s">
        <v>219</v>
      </c>
      <c r="N3" s="285" t="s">
        <v>222</v>
      </c>
      <c r="O3" s="285" t="s">
        <v>24</v>
      </c>
      <c r="P3" s="285" t="s">
        <v>24</v>
      </c>
      <c r="Q3" s="285" t="s">
        <v>237</v>
      </c>
      <c r="R3" s="400" t="s">
        <v>284</v>
      </c>
      <c r="S3" s="402">
        <v>0.4</v>
      </c>
    </row>
    <row r="4" spans="1:19">
      <c r="A4" s="185">
        <v>3</v>
      </c>
      <c r="B4" s="186" t="s">
        <v>190</v>
      </c>
      <c r="C4" s="12" t="s">
        <v>131</v>
      </c>
      <c r="D4" s="187" t="s">
        <v>132</v>
      </c>
      <c r="F4" s="184" t="s">
        <v>133</v>
      </c>
      <c r="G4" s="287"/>
      <c r="H4" s="288" t="s">
        <v>36</v>
      </c>
      <c r="I4" s="285" t="s">
        <v>152</v>
      </c>
      <c r="J4" s="289" t="s">
        <v>215</v>
      </c>
      <c r="K4" s="286" t="s">
        <v>186</v>
      </c>
      <c r="L4" s="285" t="s">
        <v>225</v>
      </c>
      <c r="M4" s="285" t="s">
        <v>220</v>
      </c>
      <c r="N4" s="287"/>
      <c r="O4" s="285" t="s">
        <v>225</v>
      </c>
      <c r="P4" s="287"/>
      <c r="Q4" s="290" t="s">
        <v>238</v>
      </c>
      <c r="R4" s="401" t="s">
        <v>285</v>
      </c>
      <c r="S4" s="403">
        <v>0.45</v>
      </c>
    </row>
    <row r="5" spans="1:19">
      <c r="A5" s="185">
        <v>4</v>
      </c>
      <c r="B5" s="186" t="s">
        <v>191</v>
      </c>
      <c r="C5" s="186"/>
      <c r="D5" s="187" t="s">
        <v>134</v>
      </c>
      <c r="G5" s="287"/>
      <c r="H5" s="288" t="s">
        <v>37</v>
      </c>
      <c r="I5" s="286" t="s">
        <v>37</v>
      </c>
      <c r="J5" s="287"/>
      <c r="K5" s="287"/>
      <c r="L5" s="287"/>
      <c r="M5" s="287"/>
      <c r="N5" s="287"/>
      <c r="O5" s="287"/>
      <c r="P5" s="287"/>
      <c r="Q5" s="291" t="s">
        <v>239</v>
      </c>
      <c r="R5" s="292" t="s">
        <v>286</v>
      </c>
      <c r="S5" s="404">
        <v>0.5</v>
      </c>
    </row>
    <row r="6" spans="1:19">
      <c r="A6" s="185">
        <v>5</v>
      </c>
      <c r="B6" s="186" t="s">
        <v>192</v>
      </c>
      <c r="C6" s="186"/>
      <c r="D6" s="187" t="s">
        <v>135</v>
      </c>
      <c r="G6" s="287"/>
      <c r="H6" s="288"/>
      <c r="I6" s="288"/>
      <c r="J6" s="287"/>
      <c r="K6" s="287"/>
      <c r="L6" s="287"/>
      <c r="M6" s="287"/>
      <c r="N6" s="287"/>
      <c r="O6" s="287"/>
      <c r="P6" s="287"/>
      <c r="Q6" s="292" t="s">
        <v>241</v>
      </c>
      <c r="R6" s="292"/>
      <c r="S6" s="404"/>
    </row>
    <row r="7" spans="1:19">
      <c r="A7" s="185">
        <v>6</v>
      </c>
      <c r="B7" s="186" t="s">
        <v>193</v>
      </c>
      <c r="C7" s="186"/>
      <c r="D7" s="187" t="s">
        <v>77</v>
      </c>
      <c r="Q7" s="291" t="s">
        <v>240</v>
      </c>
      <c r="R7" s="291"/>
      <c r="S7" s="405"/>
    </row>
    <row r="8" spans="1:19">
      <c r="A8" s="185">
        <v>7</v>
      </c>
      <c r="B8" s="186" t="s">
        <v>194</v>
      </c>
      <c r="C8" s="186"/>
      <c r="D8" s="187" t="s">
        <v>136</v>
      </c>
    </row>
    <row r="9" spans="1:19">
      <c r="A9" s="185">
        <v>8</v>
      </c>
      <c r="B9" s="186" t="s">
        <v>195</v>
      </c>
      <c r="C9" s="186"/>
      <c r="D9" s="187" t="s">
        <v>137</v>
      </c>
    </row>
    <row r="10" spans="1:19">
      <c r="A10" s="185">
        <v>9</v>
      </c>
      <c r="B10" s="186" t="s">
        <v>196</v>
      </c>
      <c r="C10" s="186"/>
      <c r="D10" s="187" t="s">
        <v>138</v>
      </c>
    </row>
    <row r="11" spans="1:19">
      <c r="A11" s="185">
        <v>10</v>
      </c>
      <c r="B11" s="186" t="s">
        <v>197</v>
      </c>
      <c r="C11" s="189"/>
      <c r="D11" s="187"/>
      <c r="H11" s="190"/>
    </row>
    <row r="12" spans="1:19">
      <c r="A12" s="185">
        <v>11</v>
      </c>
      <c r="B12" s="186" t="s">
        <v>198</v>
      </c>
      <c r="C12" s="189"/>
      <c r="D12" s="187"/>
    </row>
    <row r="13" spans="1:19">
      <c r="A13" s="185">
        <v>12</v>
      </c>
      <c r="B13" s="186" t="s">
        <v>199</v>
      </c>
      <c r="C13" s="189"/>
      <c r="D13" s="187"/>
    </row>
    <row r="14" spans="1:19">
      <c r="A14" s="185">
        <v>13</v>
      </c>
      <c r="B14" s="186" t="s">
        <v>200</v>
      </c>
      <c r="C14" s="189"/>
      <c r="D14" s="187"/>
    </row>
    <row r="15" spans="1:19">
      <c r="A15" s="185">
        <v>14</v>
      </c>
      <c r="B15" s="186" t="s">
        <v>201</v>
      </c>
      <c r="C15" s="189"/>
      <c r="D15" s="187"/>
    </row>
    <row r="16" spans="1:19">
      <c r="A16" s="185">
        <v>15</v>
      </c>
      <c r="B16" s="186" t="s">
        <v>202</v>
      </c>
      <c r="C16" s="189"/>
      <c r="D16" s="187"/>
    </row>
    <row r="17" spans="1:4">
      <c r="A17" s="185">
        <v>16</v>
      </c>
      <c r="B17" s="186"/>
      <c r="C17" s="189"/>
      <c r="D17" s="187"/>
    </row>
    <row r="18" spans="1:4">
      <c r="A18" s="185">
        <v>17</v>
      </c>
      <c r="B18" s="189"/>
      <c r="C18" s="189"/>
      <c r="D18" s="187"/>
    </row>
    <row r="19" spans="1:4">
      <c r="A19" s="185">
        <v>18</v>
      </c>
      <c r="B19" s="189"/>
      <c r="C19" s="189"/>
      <c r="D19" s="187"/>
    </row>
    <row r="20" spans="1:4">
      <c r="A20" s="185">
        <v>19</v>
      </c>
      <c r="B20" s="189"/>
      <c r="C20" s="189"/>
      <c r="D20" s="187"/>
    </row>
    <row r="21" spans="1:4">
      <c r="A21" s="185">
        <v>20</v>
      </c>
      <c r="B21" s="189"/>
      <c r="C21" s="189"/>
      <c r="D21" s="187"/>
    </row>
    <row r="22" spans="1:4">
      <c r="A22" s="185">
        <v>21</v>
      </c>
      <c r="B22" s="189"/>
      <c r="C22" s="189"/>
      <c r="D22" s="187"/>
    </row>
    <row r="23" spans="1:4">
      <c r="A23" s="185">
        <v>22</v>
      </c>
      <c r="B23" s="189"/>
      <c r="C23" s="189"/>
      <c r="D23" s="187"/>
    </row>
    <row r="24" spans="1:4">
      <c r="A24" s="185">
        <v>23</v>
      </c>
      <c r="B24" s="189"/>
      <c r="C24" s="189"/>
      <c r="D24" s="187"/>
    </row>
    <row r="25" spans="1:4">
      <c r="A25" s="185">
        <v>24</v>
      </c>
      <c r="B25" s="189"/>
      <c r="C25" s="189"/>
      <c r="D25" s="187"/>
    </row>
    <row r="26" spans="1:4">
      <c r="A26" s="185">
        <v>25</v>
      </c>
      <c r="B26" s="189"/>
      <c r="C26" s="189"/>
      <c r="D26" s="187"/>
    </row>
    <row r="27" spans="1:4">
      <c r="A27" s="185">
        <v>26</v>
      </c>
      <c r="B27" s="189"/>
      <c r="C27" s="189"/>
      <c r="D27" s="187"/>
    </row>
    <row r="28" spans="1:4">
      <c r="A28" s="185">
        <v>27</v>
      </c>
      <c r="B28" s="189"/>
      <c r="C28" s="189"/>
      <c r="D28" s="187"/>
    </row>
    <row r="29" spans="1:4">
      <c r="A29" s="185">
        <v>28</v>
      </c>
      <c r="B29" s="189"/>
      <c r="C29" s="189"/>
      <c r="D29" s="187"/>
    </row>
    <row r="30" spans="1:4">
      <c r="A30" s="185">
        <v>29</v>
      </c>
      <c r="B30" s="189"/>
      <c r="C30" s="189"/>
      <c r="D30" s="187"/>
    </row>
    <row r="31" spans="1:4" ht="16" thickBot="1">
      <c r="A31" s="191">
        <v>30</v>
      </c>
      <c r="B31" s="192"/>
      <c r="C31" s="192"/>
      <c r="D31" s="193"/>
    </row>
    <row r="32" spans="1:4" ht="16" thickTop="1"/>
  </sheetData>
  <pageMargins left="0.7" right="0.7" top="0.75" bottom="0.75" header="0.3" footer="0.3"/>
  <pageSetup scale="78"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10</vt:i4>
      </vt:variant>
      <vt:variant>
        <vt:lpstr>Rangos con nombre</vt:lpstr>
      </vt:variant>
      <vt:variant>
        <vt:i4>42</vt:i4>
      </vt:variant>
    </vt:vector>
  </HeadingPairs>
  <TitlesOfParts>
    <vt:vector size="52" baseType="lpstr">
      <vt:lpstr>PRESUPUESTOS</vt:lpstr>
      <vt:lpstr>PROPONENTES</vt:lpstr>
      <vt:lpstr>INTEGRANTES</vt:lpstr>
      <vt:lpstr>EXP. ESP.</vt:lpstr>
      <vt:lpstr>PON.EXP.ESP.</vt:lpstr>
      <vt:lpstr>VIN.PERS.DISC.</vt:lpstr>
      <vt:lpstr>APOYO A IND. NAL.</vt:lpstr>
      <vt:lpstr>RESUMEN</vt:lpstr>
      <vt:lpstr>HAB.GEN.</vt:lpstr>
      <vt:lpstr>RESUMENGEN</vt:lpstr>
      <vt:lpstr>APOYONAL</vt:lpstr>
      <vt:lpstr>HAB.GEN.!Área_de_impresión</vt:lpstr>
      <vt:lpstr>PON.EXP.ESP.!Área_de_impresión</vt:lpstr>
      <vt:lpstr>RESUMEN!Área_de_impresión</vt:lpstr>
      <vt:lpstr>RESUMENGEN!Área_de_impresión</vt:lpstr>
      <vt:lpstr>CONDANCHOC</vt:lpstr>
      <vt:lpstr>CONDCUMEXP</vt:lpstr>
      <vt:lpstr>CONDVIAURBANA</vt:lpstr>
      <vt:lpstr>CONSORCIO</vt:lpstr>
      <vt:lpstr>CUMPCTONACIONAL</vt:lpstr>
      <vt:lpstr>CUMPLIMIENTO</vt:lpstr>
      <vt:lpstr>CUMPLIMIENTOPC</vt:lpstr>
      <vt:lpstr>DEPENDENCIAS</vt:lpstr>
      <vt:lpstr>DISCAPACITADOS</vt:lpstr>
      <vt:lpstr>EJECUCIONCTO</vt:lpstr>
      <vt:lpstr>Estado</vt:lpstr>
      <vt:lpstr>FechaCierre</vt:lpstr>
      <vt:lpstr>FMINEXP</vt:lpstr>
      <vt:lpstr>HABILIDAD</vt:lpstr>
      <vt:lpstr>NUMMAXCONT</vt:lpstr>
      <vt:lpstr>NUMMINCONT</vt:lpstr>
      <vt:lpstr>NUMMOD</vt:lpstr>
      <vt:lpstr>NUMPROPHAB</vt:lpstr>
      <vt:lpstr>NUMPROPMOD</vt:lpstr>
      <vt:lpstr>PLAZOMOD</vt:lpstr>
      <vt:lpstr>PMFOMOD</vt:lpstr>
      <vt:lpstr>PORCE</vt:lpstr>
      <vt:lpstr>PORCPMFOMOD</vt:lpstr>
      <vt:lpstr>PORCREQUERIDO</vt:lpstr>
      <vt:lpstr>PORCREQUERIDOINT</vt:lpstr>
      <vt:lpstr>POSMMLV</vt:lpstr>
      <vt:lpstr>PTJEEXPESP2</vt:lpstr>
      <vt:lpstr>PTJETOTAL</vt:lpstr>
      <vt:lpstr>SALACTUAL</vt:lpstr>
      <vt:lpstr>TAMAÑOEMP</vt:lpstr>
      <vt:lpstr>TIPODEVIA</vt:lpstr>
      <vt:lpstr>TIPOPAVIMENTO</vt:lpstr>
      <vt:lpstr>'APOYO A IND. NAL.'!Títulos_a_imprimir</vt:lpstr>
      <vt:lpstr>RESUMEN!Títulos_a_imprimir</vt:lpstr>
      <vt:lpstr>RESUMENGEN!Títulos_a_imprimir</vt:lpstr>
      <vt:lpstr>VIN.PERS.DISC.!Títulos_a_imprimir</vt:lpstr>
      <vt:lpstr>TOTALPTJEEXES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OLAYA</dc:creator>
  <cp:lastModifiedBy>Microsoft Office User</cp:lastModifiedBy>
  <cp:lastPrinted>2012-03-23T23:21:21Z</cp:lastPrinted>
  <dcterms:created xsi:type="dcterms:W3CDTF">2008-10-02T17:13:08Z</dcterms:created>
  <dcterms:modified xsi:type="dcterms:W3CDTF">2021-04-09T23:25:55Z</dcterms:modified>
</cp:coreProperties>
</file>