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galvarez\Desktop\GALVAREZ\DOCUMENTOS GUISELLE\2018 varios\junio\LICITACION 5 MTO BNS MUEBLES\PUBLICAR PROYECTO\"/>
    </mc:Choice>
  </mc:AlternateContent>
  <bookViews>
    <workbookView xWindow="0" yWindow="0" windowWidth="24000" windowHeight="9510" activeTab="12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Necesidades" sheetId="4" state="hidden" r:id="rId14"/>
  </sheets>
  <definedNames>
    <definedName name="_xlnm._FilterDatabase" localSheetId="0" hidden="1">'1'!$A$2:$H$78</definedName>
    <definedName name="_xlnm._FilterDatabase" localSheetId="9" hidden="1">'10'!$A$2:$H$45</definedName>
    <definedName name="_xlnm._FilterDatabase" localSheetId="10" hidden="1">'11'!$A$2:$H$23</definedName>
    <definedName name="_xlnm._FilterDatabase" localSheetId="11" hidden="1">'12'!$A$2:$H$72</definedName>
    <definedName name="_xlnm._FilterDatabase" localSheetId="12" hidden="1">'13'!$A$2:$H$50</definedName>
    <definedName name="_xlnm._FilterDatabase" localSheetId="1" hidden="1">'2'!$A$2:$H$91</definedName>
    <definedName name="_xlnm._FilterDatabase" localSheetId="2" hidden="1">'3'!$A$2:$H$45</definedName>
    <definedName name="_xlnm._FilterDatabase" localSheetId="3" hidden="1">'4'!$A$2:$H$109</definedName>
    <definedName name="_xlnm._FilterDatabase" localSheetId="4" hidden="1">'5'!$A$2:$H$104</definedName>
    <definedName name="_xlnm._FilterDatabase" localSheetId="5" hidden="1">'6'!$A$2:$H$127</definedName>
    <definedName name="_xlnm._FilterDatabase" localSheetId="6" hidden="1">'7'!$A$2:$H$83</definedName>
    <definedName name="_xlnm._FilterDatabase" localSheetId="7" hidden="1">'8'!$A$2:$H$147</definedName>
    <definedName name="_xlnm._FilterDatabase" localSheetId="8" hidden="1">'9'!$A$2:$H$46</definedName>
    <definedName name="_xlnm.Print_Area" localSheetId="0">'1'!$A$1:$H$78</definedName>
    <definedName name="_xlnm.Print_Area" localSheetId="9">'10'!$A$1:$H$46</definedName>
    <definedName name="_xlnm.Print_Area" localSheetId="10">'11'!$A$1:$H$25</definedName>
    <definedName name="_xlnm.Print_Area" localSheetId="11">'12'!$A$1:$H$74</definedName>
    <definedName name="_xlnm.Print_Area" localSheetId="12">'13'!$A$1:$H$52</definedName>
    <definedName name="_xlnm.Print_Area" localSheetId="1">'2'!$A$1:$H$93</definedName>
    <definedName name="_xlnm.Print_Area" localSheetId="2">'3'!$A$1:$H$47</definedName>
    <definedName name="_xlnm.Print_Area" localSheetId="3">'4'!$A$1:$H$111</definedName>
    <definedName name="_xlnm.Print_Area" localSheetId="4">'5'!$A$1:$H$105</definedName>
    <definedName name="_xlnm.Print_Area" localSheetId="5">'6'!$A$1:$H$129</definedName>
    <definedName name="_xlnm.Print_Area" localSheetId="6">'7'!$A$1:$H$86</definedName>
    <definedName name="_xlnm.Print_Area" localSheetId="7">'8'!$A$1:$H$150</definedName>
    <definedName name="_xlnm.Print_Area" localSheetId="8">'9'!$A$1:$H$51</definedName>
    <definedName name="_xlnm.Print_Titles" localSheetId="0">'1'!$1:$2</definedName>
    <definedName name="_xlnm.Print_Titles" localSheetId="9">'10'!$1:$2</definedName>
    <definedName name="_xlnm.Print_Titles" localSheetId="10">'11'!$1:$2</definedName>
    <definedName name="_xlnm.Print_Titles" localSheetId="11">'12'!$1:$2</definedName>
    <definedName name="_xlnm.Print_Titles" localSheetId="12">'13'!$1:$2</definedName>
    <definedName name="_xlnm.Print_Titles" localSheetId="1">'2'!$1:$2</definedName>
    <definedName name="_xlnm.Print_Titles" localSheetId="2">'3'!$1:$2</definedName>
    <definedName name="_xlnm.Print_Titles" localSheetId="3">'4'!$1:$2</definedName>
    <definedName name="_xlnm.Print_Titles" localSheetId="4">'5'!$1:$2</definedName>
    <definedName name="_xlnm.Print_Titles" localSheetId="5">'6'!$1:$2</definedName>
    <definedName name="_xlnm.Print_Titles" localSheetId="6">'7'!$1:$2</definedName>
    <definedName name="_xlnm.Print_Titles" localSheetId="7">'8'!$1:$2</definedName>
    <definedName name="_xlnm.Print_Titles" localSheetId="8">'9'!$1:$2</definedName>
  </definedNames>
  <calcPr calcId="171027"/>
</workbook>
</file>

<file path=xl/calcChain.xml><?xml version="1.0" encoding="utf-8"?>
<calcChain xmlns="http://schemas.openxmlformats.org/spreadsheetml/2006/main">
  <c r="J1" i="20" l="1"/>
  <c r="I1" i="20" l="1"/>
  <c r="K1" i="20" s="1"/>
  <c r="J1" i="19" l="1"/>
  <c r="I1" i="19" l="1"/>
  <c r="K1" i="19" s="1"/>
  <c r="I1" i="16" l="1"/>
  <c r="I1" i="13"/>
  <c r="I1" i="9"/>
  <c r="J81" i="8" l="1"/>
  <c r="J1" i="18"/>
  <c r="I1" i="18" l="1"/>
  <c r="K1" i="18" s="1"/>
  <c r="J1" i="17" l="1"/>
  <c r="I1" i="17" l="1"/>
  <c r="K1" i="17" s="1"/>
  <c r="J1" i="16"/>
  <c r="K1" i="16" l="1"/>
  <c r="D15" i="15" l="1"/>
  <c r="D5" i="15"/>
  <c r="J1" i="15"/>
  <c r="I1" i="15" l="1"/>
  <c r="K1" i="15" s="1"/>
  <c r="D13" i="14" l="1"/>
  <c r="D12" i="14"/>
  <c r="D11" i="14"/>
  <c r="D10" i="14"/>
  <c r="D9" i="14"/>
  <c r="D8" i="14"/>
  <c r="D7" i="14"/>
  <c r="D6" i="14"/>
  <c r="D5" i="14"/>
  <c r="D4" i="14"/>
  <c r="D3" i="14"/>
  <c r="J1" i="14"/>
  <c r="I1" i="14" l="1"/>
  <c r="K1" i="14" s="1"/>
  <c r="D5" i="13"/>
  <c r="J1" i="13"/>
  <c r="K1" i="13" l="1"/>
  <c r="D15" i="12" l="1"/>
  <c r="D11" i="12"/>
  <c r="D9" i="12"/>
  <c r="J1" i="12"/>
  <c r="D18" i="11"/>
  <c r="D17" i="11"/>
  <c r="D15" i="11"/>
  <c r="D12" i="11"/>
  <c r="J1" i="11"/>
  <c r="J1" i="10"/>
  <c r="D11" i="9"/>
  <c r="D8" i="9"/>
  <c r="J1" i="9"/>
  <c r="I1" i="12" l="1"/>
  <c r="K1" i="12" s="1"/>
  <c r="I1" i="11"/>
  <c r="K1" i="11" s="1"/>
  <c r="I1" i="10"/>
  <c r="K1" i="10" s="1"/>
  <c r="K1" i="9"/>
  <c r="E77" i="4"/>
  <c r="D77" i="4"/>
  <c r="D35" i="4"/>
  <c r="E51" i="4"/>
  <c r="E56" i="4"/>
  <c r="E57" i="4"/>
  <c r="E58" i="4"/>
  <c r="E59" i="4"/>
  <c r="E60" i="4"/>
  <c r="E61" i="4"/>
  <c r="E62" i="4"/>
  <c r="E63" i="4"/>
  <c r="E64" i="4"/>
  <c r="E55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2" i="4"/>
  <c r="E53" i="4"/>
  <c r="E36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" i="4"/>
  <c r="G74" i="4"/>
  <c r="D73" i="4"/>
  <c r="E73" i="4"/>
  <c r="E78" i="4" s="1"/>
  <c r="D65" i="4"/>
  <c r="D54" i="4"/>
  <c r="D74" i="4" s="1"/>
  <c r="E65" i="4" l="1"/>
  <c r="D78" i="4"/>
  <c r="E35" i="4"/>
  <c r="E54" i="4"/>
  <c r="E74" i="4" l="1"/>
</calcChain>
</file>

<file path=xl/sharedStrings.xml><?xml version="1.0" encoding="utf-8"?>
<sst xmlns="http://schemas.openxmlformats.org/spreadsheetml/2006/main" count="2243" uniqueCount="1090">
  <si>
    <t>Localidad</t>
  </si>
  <si>
    <t>Rafael Uribe</t>
  </si>
  <si>
    <t>Barrios Unidos -Teusaquillo</t>
  </si>
  <si>
    <t>San Cristóbal</t>
  </si>
  <si>
    <t>Bosa</t>
  </si>
  <si>
    <t>Santa Fe - Candelaria</t>
  </si>
  <si>
    <t>Chapinero</t>
  </si>
  <si>
    <t>Suba</t>
  </si>
  <si>
    <t>Usaquén</t>
  </si>
  <si>
    <t>INFORMACION GENERAL</t>
  </si>
  <si>
    <t>Tope fotocopias</t>
  </si>
  <si>
    <t>Cantida de equipos</t>
  </si>
  <si>
    <t>COMISARIA CANDELARIA 1</t>
  </si>
  <si>
    <t xml:space="preserve">ALBERGUE BELLO HORIZONTE  MAQUINA  QUE  ESTAN COMO ADICIONALES </t>
  </si>
  <si>
    <t>COMISARIA CHAPINERO</t>
  </si>
  <si>
    <t>COMISARIA SUBA 3</t>
  </si>
  <si>
    <t xml:space="preserve">COMISARIA SANTAFE </t>
  </si>
  <si>
    <t>COMISARIA SAN CRISTOBAL 1</t>
  </si>
  <si>
    <t xml:space="preserve">SUBDIRECCION LOCAL DE BARRIOS UNIDOS </t>
  </si>
  <si>
    <t>COMISARIA USAQUEN 2</t>
  </si>
  <si>
    <t>COMISARIA MARTIRES</t>
  </si>
  <si>
    <t>COMISARIA BARRIOS UNIDOS</t>
  </si>
  <si>
    <t>COMISARIA TEUSAQUILLO</t>
  </si>
  <si>
    <t>COMISARIA ANTONIO NARIÑO</t>
  </si>
  <si>
    <t>COMISARIA PUENTE ARANDA</t>
  </si>
  <si>
    <t>COMISARIA ENGATIVA  2</t>
  </si>
  <si>
    <t>COMISARIA CIUDAD BOLIVAR 1</t>
  </si>
  <si>
    <t>COMISARIA CANDELARIA 2 - CAVIF</t>
  </si>
  <si>
    <t xml:space="preserve">CENTRO DE ATENCION A VICTIMAS DE ABUSO SEXUAL MAQUINA QUE ESTAN COMO ADICIONALES </t>
  </si>
  <si>
    <t>COMISARIA SUBA 4</t>
  </si>
  <si>
    <t>SUBDIRECCION LOCAL DE FONTIBON</t>
  </si>
  <si>
    <t>SUBDIRECCION LOCAL DE SANTAFE - CANDELARIA</t>
  </si>
  <si>
    <t>SUBDIRECCION LOCAL DE MARTIRES</t>
  </si>
  <si>
    <t>COMISARIA USME 1</t>
  </si>
  <si>
    <t>COMISARIA KENNEDY 3</t>
  </si>
  <si>
    <t>COMISARIA KENNEDY 4</t>
  </si>
  <si>
    <t>SUBDIRECCIÓN LOCAL TUNJUELITO</t>
  </si>
  <si>
    <t>COMISARIA SUMAPAZ</t>
  </si>
  <si>
    <t>COMISARIA FONTIBON</t>
  </si>
  <si>
    <t>COMISARIA RAFAEL URIBE URIBE</t>
  </si>
  <si>
    <t>COMISARIA SAN CRISTOBAL 2</t>
  </si>
  <si>
    <t>SUBDIRECCION LOCAL DE PUENTE ARANDA - ANTONIO NARIÑO</t>
  </si>
  <si>
    <t xml:space="preserve">INVESTIGACION E INFORMACION </t>
  </si>
  <si>
    <t>COMISARIA USME 2</t>
  </si>
  <si>
    <t xml:space="preserve">SUBDIRECCION LOCAL DE KENEDY - LAGO TIMIZA </t>
  </si>
  <si>
    <t>CASA ROSADA</t>
  </si>
  <si>
    <t>COMISARIA  BOSA  2</t>
  </si>
  <si>
    <t>SUB DIRECCION LOCAL DE SAN CRISTOBAL</t>
  </si>
  <si>
    <t>COMISARIA KENNEDY 2</t>
  </si>
  <si>
    <t>COMISARIA DE FAMILIA KENNEDY 5</t>
  </si>
  <si>
    <t>COMISARIA TUNJUELITO</t>
  </si>
  <si>
    <t>COMISARIA SUBA 2</t>
  </si>
  <si>
    <t>COMISARIA  BOSA  1</t>
  </si>
  <si>
    <t>COMISARIA CIUDAD BOLIVAR 2</t>
  </si>
  <si>
    <t>SUBDIRECCION LOCAL DE RAFAEL URIBE</t>
  </si>
  <si>
    <t>COMISARIA ENGATIVA  1</t>
  </si>
  <si>
    <t>COMISARIA KENNEDY 1</t>
  </si>
  <si>
    <t>COMISARIA SUBA 1</t>
  </si>
  <si>
    <t>APOYO LOGISTICO</t>
  </si>
  <si>
    <t>CENTRO DE ATENCION PENAL INTEGRAL A VICTIMAS</t>
  </si>
  <si>
    <t>SUBDIRECCION LOCAL DE CHAPINERO</t>
  </si>
  <si>
    <t>SUBDIRECCION LOCAL DE USAQUEN</t>
  </si>
  <si>
    <t>ALBEGUE DE ANCIANOS BOSQUE POPULAR</t>
  </si>
  <si>
    <t>COMISARIA USAQUEN 1</t>
  </si>
  <si>
    <t>SUBDIRECCION LOCAL DE SUBA</t>
  </si>
  <si>
    <t>CURN</t>
  </si>
  <si>
    <t>SUBDIRECCION LOCAL DE USME</t>
  </si>
  <si>
    <t>SUBDIRECCION LOCAL DE ENGATIVA</t>
  </si>
  <si>
    <t>SUBDIRECCION LOCAL DE BOSA</t>
  </si>
  <si>
    <t>SUBDIRECCION LOCAL DE KENNEDY (BELLAVISTA)</t>
  </si>
  <si>
    <t>SUBDIRECCION LOCAL CIUDAD BOLIVAR</t>
  </si>
  <si>
    <t>DESPACHO</t>
  </si>
  <si>
    <t>CENTRO DE COPIADO - SEDE CENTRAL 5 Contratación</t>
  </si>
  <si>
    <t>CENTRO DE COPIADO - SEDE CENTRAL 6</t>
  </si>
  <si>
    <t>CENTRO DE COPIADO - SEDE CENTRAL 4</t>
  </si>
  <si>
    <t>CENTRO DE COPIADO - SEDE CENTRAL 3</t>
  </si>
  <si>
    <t>CENTRO DE COPIADO - SEDE CENTRAL 2</t>
  </si>
  <si>
    <t>CENTRO DE COPIADO - SEDE CENTRAL 1</t>
  </si>
  <si>
    <t>CONTABILIDAD Y PRESUPUESTO</t>
  </si>
  <si>
    <t>Martires</t>
  </si>
  <si>
    <t>Antonio Nariño PTE Aranda</t>
  </si>
  <si>
    <t>Engativa</t>
  </si>
  <si>
    <t>ciudad Bolivar</t>
  </si>
  <si>
    <t>fontibon</t>
  </si>
  <si>
    <t>usme</t>
  </si>
  <si>
    <t>kennedy</t>
  </si>
  <si>
    <t>tunjuelito</t>
  </si>
  <si>
    <t>Cantidad Estimada escaner</t>
  </si>
  <si>
    <t>Mínimo 35 copias por minuto, Control automático de densidad de tóner, alimentador de documentos de un solopaso, sistema de dúplex automático, ampliación y reducción de documentos, 2 bandejas para 500 hojas c/u tamaño carta y oficio, modelo mínimo del año 2013 en adelante.</t>
  </si>
  <si>
    <t>Mínimo 55 copias por minuto, control automático de densidad de tóner, alimentador de documentos de un solo paso, sistema de dúplex automático, ampliación y reducción de documentos, 2 bandejas para 500 hojas c/u tamaño carta y oficio, modelo mínimo del año 2013 en adelante.</t>
  </si>
  <si>
    <t>Mínimo 80 copias por minuto, control automático de densidad de tóner, alimentador de documentos de un solo paso, sistema de dúplex automático, ampliación y reducción de documentos, 2 bandejas para 500 hojas c/u tamaño carta y oficio con clasificador, modelo mínimo del año 2013 en adelante.</t>
  </si>
  <si>
    <t>Mínimo 80 copias por minuto, control automático de densidad de tóner, alimentador de documentos de un solo paso, sistema de dúplex automático, ampliación y reducción de documentos, 2 bandejas para 500 hojas c/u tamaño carta y oficio con clasificador, modelo mínimo del año 2013 en adelante. (se requieren 3 operarios y dos computadores)</t>
  </si>
  <si>
    <t>Caracteristicas tecnicas minimas</t>
  </si>
  <si>
    <t>Centro de copiado con operario (3)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</si>
  <si>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</si>
  <si>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</si>
  <si>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</si>
  <si>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</si>
  <si>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</si>
  <si>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</si>
  <si>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</si>
  <si>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>ref. Artículo</t>
  </si>
  <si>
    <t>UNIDAD</t>
  </si>
  <si>
    <t>PAR</t>
  </si>
  <si>
    <t>MANTENIMIENTO PREVENTIVO, CORRECTIVO INCLUIDO REPUESTOS Y AJUSTE   DE MEDICION DE BALANZAS Y BÁSCULAS  DE COCINA  (Todas las Marcas) Balanza gramera de 1000 gr.</t>
  </si>
  <si>
    <t>MANTENIMIENTO PREVENTIVO, CORRECTIVO INCLUIDO REPUESTOS Y AJUSTE   DE MEDICION DE BALANZAS Y BÁSCULAS  DE COCINA  (Todas las Marcas) Balanza gramera de 3000 gr.</t>
  </si>
  <si>
    <t>MANTENIMIENTO PREVENTIVO, CORRECTIVO INCLUIDO REPUESTOS Y AJUSTE   DE MEDICION DE BALANZAS Y BÁSCULAS  DE COCINA  (Todas las Marcas) Balanza gramera de 5000 gr.</t>
  </si>
  <si>
    <t>MANTENIMIENTO PREVENTIVO, CORRECTIVO INCLUIDO REPUESTOS Y AJUSTE   DE MEDICION DE BALANZAS Y BÁSCULAS  DE COCINA  (Todas las Marcas) Balanza Electrónica gramera 3000 - 5000 gr.</t>
  </si>
  <si>
    <t>MANTENIMIENTO PREVENTIVO, CORRECTIVO INCLUIDO REPUESTOS Y AJUSTE   DE MEDICION DE BALANZAS Y BÁSCULAS  DE COCINA  (Todas las Marcas) Balanza de mostrador y de colgar de 20 a 30 lbs.</t>
  </si>
  <si>
    <t>MANTENIMIENTO PREVENTIVO, CORRECTIVO INCLUIDO REPUESTOS Y AJUSTE   DE MEDICION DE BALANZAS Y BÁSCULAS  DE COCINA  (Todas las Marcas) Báscula de mostrador y de colgar de 20 a 40 kg.</t>
  </si>
  <si>
    <t>MANTENIMIENTO PREVENTIVO, CORRECTIVO INCLUIDO REPUESTOS Y AJUSTE   DE MEDICION DE BALANZAS Y BÁSCULAS  DE COCINA  (Todas las Marcas) Balanza electrónica de 30 a 60 lbs.</t>
  </si>
  <si>
    <t>MANTENIMIENTO PREVENTIVO, CORRECTIVO INCLUIDO REPUESTOS Y AJUSTE   DE MEDICION DE BALANZAS Y BÁSCULAS  DE COCINA  (Todas las Marcas) Báscula electrónica mayor de 30 kg a 100 kg.</t>
  </si>
  <si>
    <t>MANTENIMIENTO PREVENTIVO, CORRECTIVO INCLUIDO REPUESTOS Y AJUSTE   DE MEDICION DE BALANZAS Y BÁSCULAS  DE COCINA  (Todas las Marcas) Báscula electrónica solo peso 100 - 200 kg.</t>
  </si>
  <si>
    <t>MANTENIMIENTO PREVENTIVO, CORRECTIVO INCLUIDO REPUESTOS Y AJUSTE   DE MEDICION DE BALANZAS Y BÁSCULAS  DE COCINA  (Todas las Marcas) Báscula electrónica solo peso 300 kg.</t>
  </si>
  <si>
    <t>MANTENIMIENTO PREVENTIVO, CORRECTIVO INCLUIDO REPUESTOS Y AJUSTE   DE MEDICION DE BALANZAS Y BÁSCULAS  DE COCINA  (Todas las Marcas) Báscula de plataforma de 400 a 500kg.</t>
  </si>
  <si>
    <t>MANTENIMIENTO PREVENTIVO, CORRECTIVO INCLUIDO REPUESTOS Y AJUSTE   DE MEDICION DE  BÁSCULAS  PESA PERSONAS  (Todas las Marcas)Balanza mecánica pesa bebes hasta 20 kg</t>
  </si>
  <si>
    <t>MANTENIMIENTO PREVENTIVO, CORRECTIVO INCLUIDO REPUESTOS Y AJUSTE   DE MEDICION DE  BÁSCULAS  PESA PERSONAS  (Todas las Marcas)Balanza electrónica pesa bebes hasta 20 kg.</t>
  </si>
  <si>
    <t>MANTENIMIENTO PREVENTIVO, CORRECTIVO INCLUIDO REPUESTOS Y AJUSTE   DE MEDICION DE  BÁSCULAS  PESA PERSONAS  (Todas las Marcas)Balanza pesabebés pediátrica neonatal.</t>
  </si>
  <si>
    <t xml:space="preserve">MANTENIMIENTO PREVENTIVO, CORRECTIVO INCLUIDO REPUESTOS Y AJUSTE   DE MEDICION DE  BÁSCULAS  PESA PERSONAS  (Todas las Marcas)Báscula pesa personas hasta 150 kg.                                                      </t>
  </si>
  <si>
    <t>MANTENIMIENTO PREVENTIVO, CORRECTIVO INCLUIDO REPUESTOS Y AJUSTE   DE MEDICION DE  BÁSCULAS  PESA PERSONAS  (Todas las Marcas)Báscula pesa personas electrónica hasta 150kg.</t>
  </si>
  <si>
    <t>MANTENIMIENTO PREVENTIVO, CORRECTIVO INCLUIDO REPUESTOS Y AJUSTE   DE MEDICION DE  BÁSCULAS  PESA PERSONAS  (Todas las Marcas)Báscula pesa personas con tallimetro.</t>
  </si>
  <si>
    <t>MANTENIMIENTO PREVENTIVO, CORRECTIVO INCLUIDO REPUESTOS Y AJUSTE   DE MEDICION DE  BÁSCULAS  PESA PERSONAS  (Todas las Marcas)Báscula electrónica pesa personas con tallimetro.</t>
  </si>
  <si>
    <t>MANTENIMIENTO CORRECTIVO Y AJUSTE DE MEDICION DE TERMÓMETROS DE FRIO Y CALOR Termómetro para medición en frío</t>
  </si>
  <si>
    <t>MANTENIMIENTO CORRECTIVO Y AJUSTE DE MEDICION DE TERMÓMETROS DE FRIO Y CALOR Termómetro para medición en calor</t>
  </si>
  <si>
    <t xml:space="preserve">NEVERA (2018) MANTENIMIENTO PREVENTIVO MANO DE OBRA NEVERA </t>
  </si>
  <si>
    <t>NEVECON (2018) MANTENIMIENTO PREVENTIVO MANO DE OBRA NEVECON</t>
  </si>
  <si>
    <t>CONGELADOR VERTICAL (2018) MANTENIMIENTO PREVENTIVO MANO DE OBRA CONGELADOR VERTICAL</t>
  </si>
  <si>
    <t>CONGELADOR HORIZONTAL (2018) MANTENIMIENTO PREVENTIVO MANO DE OBRA CONGELADOR HORIZONTAL</t>
  </si>
  <si>
    <t>VITRINA CONGELADOR CINCO BANDEJAS (2018) MANTENIMIENTO PREVENTIVO MANO DE OBRA  VITRINA CONGELADOR CINCO BANDEJAS</t>
  </si>
  <si>
    <t xml:space="preserve">AIRES ACONDICIONADOS  (2018) MANTENIMIENTO PREVENTIVO MANO DE OBRA AIRES ACONDICIONADOS </t>
  </si>
  <si>
    <t>CUARTOS FRÍOS (2018) MANTENIMIENTO PREVENTIVO MANO DE OBRA CUARTOS FRÍOS</t>
  </si>
  <si>
    <t xml:space="preserve">NEVERA (2018-1) MANTENIMIENTO CORRECTIVO MANO DE OBRA NEVERA </t>
  </si>
  <si>
    <t>NEVECON  (2018-1) MANTENIMIENTO CORRECTIVO MANO DE OBRA NEVECON</t>
  </si>
  <si>
    <t>CONGELADOR VERTICAL  (2018-1)  MANTENIMIENTO CORRECTIVO MANO DE OBRA CONGELADOR VERTICAL</t>
  </si>
  <si>
    <t>CONGELADOR HORIZONTAL  (2018-1) MANTENIMIENTO CORRECTIVO MANO DE OBRA CONGELADOR HORIZONTAL</t>
  </si>
  <si>
    <t>VITRINA CONGELADOR CINCO BANDEJAS  (2018-1) MANTENIMIENTO CORRECTIVO MANO DE OBRA VITRINA CONGELADOR CINCO BANDEJAS</t>
  </si>
  <si>
    <t xml:space="preserve">AIRES ACONDICIONADOS  (2018-1) MANTENIMIENTO CORRECTIVO MANO DE OBRA AIRES ACONDICIONADOS </t>
  </si>
  <si>
    <t>CUARTOS FRÍOS (2018-1) MANTENIMIENTO CORRECTIVO MANO DE OBRA  CUARTOS FRÍOS</t>
  </si>
  <si>
    <t>REPUESTOS EQUIPOS DE CONSERVACIÓN (2018-1) UNIDAD DE 1/8 HP</t>
  </si>
  <si>
    <t>REPUESTOS EQUIPOS DE CONSERVACIÓN (2018-2) UNIDAD 1/4 HP</t>
  </si>
  <si>
    <t>REPUESTOS EQUIPOS DE CONSERVACIÓN (2018-3) UNIDAD DE 3/8 HP GAS 134 A</t>
  </si>
  <si>
    <t>REPUESTOS EQUIPOS DE CONSERVACIÓN (2018-4) UNIDAD DE 3/8 HP GAS R 404-A</t>
  </si>
  <si>
    <t>REPUESTOS EQUIPOS DE CONSERVACIÓN (2018-5) CONTROL DIGITAL DE TEMPERATURA TC 900</t>
  </si>
  <si>
    <t>REPUESTOS EQUIPOS DE CONSERVACIÓN (2018-6) CONTROL DIGITAL DE TEMPERATURA TC 512</t>
  </si>
  <si>
    <t>REPUESTOS EQUIPOS DE CONSERVACIÓN (2018-1) EMPAQUE DE PUERTA, INCLUYE IMÁN (METRO LINEAL)</t>
  </si>
  <si>
    <t>REPUESTOS EQUIPOS DE CONSERVACIÓN (2018-5) RELAY</t>
  </si>
  <si>
    <t>REPUESTOS EQUIPOS DE CONSERVACIÓN (2018-6) FILTRO 1/4"</t>
  </si>
  <si>
    <t>REPUESTOS EQUIPOS DE CONSERVACIÓN (2018-7) FILTRO 3/8" A 1/2"</t>
  </si>
  <si>
    <t xml:space="preserve">REPUESTOS EQUIPOS DE CONSERVACIÓN (2018-8) FILTRO 5/8" </t>
  </si>
  <si>
    <t>REPUESTOS EQUIPOS DE CONSERVACIÓN (2018-9) FILTRO 7/8"</t>
  </si>
  <si>
    <t xml:space="preserve">REPUESTOS EQUIPOS DE CONSERVACIÓN (2018-10) FILTRO PARA SOLDAR </t>
  </si>
  <si>
    <t>REPUESTOS EQUIPOS DE CONSERVACIÓN (2018-11) TÉRMICO DE 1/8"  -  1/4"</t>
  </si>
  <si>
    <t xml:space="preserve">REPUESTOS CUARTOS FRIOS (2018-1) CONTROL ELECTRÓNICO   BÁSICO </t>
  </si>
  <si>
    <t xml:space="preserve">REPUESTOS CUARTOS FRIOS (2018-2) CONTROL ELECTRÓNICO CON SENSOR </t>
  </si>
  <si>
    <t>REPUESTOS CUARTOS FRIOS (2018-3) TERMO CUPLAS</t>
  </si>
  <si>
    <t>REPUESTOS CUARTOS FRIOS (2018-4) MOTO VENTILADOR AXIAL 12"</t>
  </si>
  <si>
    <t>REPUESTOS CUARTOS FRIOS (2018-5) MOTO VENTILADOR AXIAL 24"</t>
  </si>
  <si>
    <t>REPUESTOS CUARTOS FRIOS (2018-6) UNIDAD DE 1/2 HP</t>
  </si>
  <si>
    <t>REPUESTOS CUARTOS FRIOS (2018-7) ASPA PLÁSTICA 8"</t>
  </si>
  <si>
    <t>REPUESTOS CUARTOS FRIOS (2018-8) ASPA PLÁSTICA 4"</t>
  </si>
  <si>
    <t xml:space="preserve">REPUESTOS CUARTOS FRIOS (2018-9) ASPA PLÁSTICA 10" </t>
  </si>
  <si>
    <t>REPUESTOS CUARTOS FRIOS (2018-10) REPARACIÓN COMPRESOR SEMIHERMETICO 2 HP</t>
  </si>
  <si>
    <t>REPUESTOS AIRES ACONDICIONADOS (2018-1) UNIDAD ROTATIVA 12000 BTU</t>
  </si>
  <si>
    <t>REPUESTOS AIRES ACONDICIONADOS (2018-2) UNIDAD ROTATIVA 24000 BTU</t>
  </si>
  <si>
    <t>REPUESTOS AIRES ACONDICIONADOS (2018-3) SENSOR DE TEMPERATURA</t>
  </si>
  <si>
    <t>REPUESTOS AIRES ACONDICIONADOS (2018-4) REFRIGERANTE R22 (KILO)</t>
  </si>
  <si>
    <t>REPUESTOS GENERALES CONSERVACIÓN DE ALIMENTOS (2018-1) CABLE ENCAUCHETADO 2 X16 - 2 X18 (METRO)</t>
  </si>
  <si>
    <t>REPUESTOS GENERALES CONSERVACIÓN DE ALIMENTOS (2018-2) CABLE ENCAUCHETADO 2 X12 - 2 X14 (METRO)</t>
  </si>
  <si>
    <t>REPUESTOS GENERALES CONSERVACIÓN DE ALIMENTOS (2018-3) INTERRUPTOR DE CODILLO 15A A 20A</t>
  </si>
  <si>
    <t>REPUESTOS GENERALES CONSERVACIÓN DE ALIMENTOS (2018-4) MOTO VENTILADOR 10 W INCLUYE ASPA Y BASE</t>
  </si>
  <si>
    <t>REPUESTOS GENERALES CONSERVACIÓN DE ALIMENTOS (2018-5) MOTO VENTILADOR 18 W INCLUYE ASPA Y BASE</t>
  </si>
  <si>
    <t>REPUESTOS GENERALES CONSERVACIÓN DE ALIMENTOS (2018-6) MOTO VENTILADOR 34 W INCLUYE ASPA Y BASE</t>
  </si>
  <si>
    <t>REPUESTOS GENERALES CONSERVACIÓN DE ALIMENTOS (2018-7) CABLE ENCAUCHETADO 3 X12 - 3X14 (METRO)</t>
  </si>
  <si>
    <t>REPUESTOS GENERALES CONSERVACIÓN DE ALIMENTOS (2018-8) CABLE ENCAUCHETADO 3 X18 - 3X16 (METRO)</t>
  </si>
  <si>
    <t>REPUESTOS GENERALES CONSERVACIÓN DE ALIMENTOS (2018-9) BARRA DE SOLDADURA COBRE</t>
  </si>
  <si>
    <t>REPUESTOS GENERALES CONSERVACIÓN DE ALIMENTOS (2018-10) CINTA FOIL (METRO)</t>
  </si>
  <si>
    <t>REPUESTOS GENERALES CONSERVACIÓN DE ALIMENTOS (2018-11) REGLETA 20 AMP</t>
  </si>
  <si>
    <t>REPUESTOS GENERALES CONSERVACIÓN DE ALIMENTOS (2018-12) TUBO DE COBRE FLEXIBLE  1/8" (METRO)</t>
  </si>
  <si>
    <t>REPUESTOS GENERALES CONSERVACIÓN DE ALIMENTOS (2018-13) TUBO DE COBRE FLEXIBLE 1/2" (METRO)</t>
  </si>
  <si>
    <t>REPUESTOS GENERALES CONSERVACIÓN DE ALIMENTOS (2018-14) TUBO DE COBRE FLEXIBLE 3/8" (METRO)</t>
  </si>
  <si>
    <t>REPUESTOS GENERALES CONSERVACIÓN DE ALIMENTOS (2018-15) TUBO DE COBRE FLEXIBLE  3/4" (METRO)</t>
  </si>
  <si>
    <t xml:space="preserve">REPUESTOS GENERALES CONSERVACIÓN DE ALIMENTOS (2018-16) CAPACITOR O CONDENSADOR DE ARRANQUE 216 MF A 259 MF </t>
  </si>
  <si>
    <t>REPUESTOS GENERALES CONSERVACIÓN DE ALIMENTOS (2018-17) CARGA GAS REFRIGERANTE R134 POR  500 GR</t>
  </si>
  <si>
    <t>REPUESTOS GENERALES CONSERVACIÓN DE ALIMENTOS (2018-18) CARGA GAS REFRIGERANTE R404 POR  500 GR</t>
  </si>
  <si>
    <t>REPUESTOS GENERALES CONSERVACIÓN DE ALIMENTOS (2018-19) CAPACITOR O CONDENSADOR DE ARRANQUE  340 MF  A 408 MF (O SIMILAR)</t>
  </si>
  <si>
    <t>REPUESTOS GENERALES CONSERVACIÓN DE ALIMENTOS (2018-20) CAPACITOR O CONDENSADOR DE MARCHA 20 MF  A 45 MF (O SIMILAR)</t>
  </si>
  <si>
    <t>REPUESTOS GENERALES CONSERVACIÓN DE ALIMENTOS (2018-21) BRAKER MATIC 110 V TRABAJO PESADO</t>
  </si>
  <si>
    <t>REPUESTOS GENERALES CONSERVACIÓN DE ALIMENTOS (2018-22) CONTACTOR ELÉCTRICO 110 VAC 25 A</t>
  </si>
  <si>
    <t>REPUESTOS GENERALES CONSERVACIÓN DE ALIMENTOS (2018-23) CONTROL MECANICO SISTEMA DE REFRIGERACIÓN</t>
  </si>
  <si>
    <t>REPUESTOS GENERALES CONSERVACIÓN DE ALIMENTOS (2018-24) GUSANILLO O RAIDER</t>
  </si>
  <si>
    <t>REPUESTOS GENERALES CONSERVACIÓN DE ALIMENTOS (2018-25) RELEVO DE ESTADO SOLIDO AC-AC   110 V  25 A  CON BASE</t>
  </si>
  <si>
    <t>REPUESTOS GENERALES CONSERVACIÓN DE ALIMENTOS (2018-26) RESISTENCIA DESHIELO EVAPORADOR</t>
  </si>
  <si>
    <t>REPUESTOS GENERALES CONSERVACIÓN DE ALIMENTOS (2018-21) POLIURETANO DOS COMPONENTES (KILO)</t>
  </si>
  <si>
    <t>REPUESTOS GENERALES CONSERVACIÓN DE ALIMENTOS (2018-27) CLAVIJA 15 AMP.</t>
  </si>
  <si>
    <t>REPUESTOS GENERALES CONSERVACIÓN DE ALIMENTOS (2018-28) TUBO DE COBRE RÍGIDO  3/8" (METRO)</t>
  </si>
  <si>
    <t>REPUESTOS GENERALES CONSERVACIÓN DE ALIMENTOS (2018-29) TUBO DE COBRE RÍGIDO  1/8" (METRO)</t>
  </si>
  <si>
    <t>REPUESTOS GENERALES CONSERVACIÓN DE ALIMENTOS (2018-30) TUBO DE COBRE RÍGIDO 1/2" (METRO)</t>
  </si>
  <si>
    <t>REPUESTOS GENERALES CONSERVACIÓN DE ALIMENTOS (2018-31) TUBO DE COBRE RÍGIDO  3/4" (METRO)</t>
  </si>
  <si>
    <t>LICUADORAS DOMESTICAS (2018) MANTENIMIENTO CORRECTIVO LICUADORAS DOMESTICAS</t>
  </si>
  <si>
    <t xml:space="preserve">LICUADORAS TIPO INDUSTRIAL (2018) MANTENIMIENTO CORRECTIVO LICUADORAS TIPO INDUSTRIAL </t>
  </si>
  <si>
    <t xml:space="preserve">EXTRACTORES DE OLORES TIPO INDUSTRIAL  (CAMPANA EXTRACTORA)  (2018) MANTENIMIENTO CORRECTIVO EXTRACTORES DE OLORES TIPO INDUSTRIAL  (CAMPANA EXTRACTORA) </t>
  </si>
  <si>
    <t xml:space="preserve">EXTRACTORES DE OLORES TIPO RESIDENCIAL (2018) MANTENIMIENTO CORRECTIVO EXTRACTORES DE OLORES TIPO RESIDENCIAL  </t>
  </si>
  <si>
    <t xml:space="preserve">GRECAS DE 60 Y 120 TINTOS (2018) MANTENIMIENTO CORRECTIVO GRECAS DE 60 Y 120 TINTOS </t>
  </si>
  <si>
    <t xml:space="preserve">BATIDORAS INDUSTRIAL (2018) MANTENIMIENTO CORRECTIVO BATIDORAS INDUSTRIAL </t>
  </si>
  <si>
    <t xml:space="preserve">BATIDORA DOMESTICA (2018) MANTENIMIENTO CORRECTIVO BATIDORA DOMESTICA </t>
  </si>
  <si>
    <t xml:space="preserve">AYUDANTE DE COCINA (2018) MANTENIMIENTO CORRECTIVO AYUDANTE DE COCINA </t>
  </si>
  <si>
    <t xml:space="preserve">CILINDRADORA (2018) MANTENIMIENTO CORRECTIVO CILINDRADORA </t>
  </si>
  <si>
    <t xml:space="preserve">CORTADORA DE PANADERÍA (2018) MANTENIMIENTO CORRECTIVO CORTADORA DE PANADERÍA </t>
  </si>
  <si>
    <t>ESTUFA ELÉCTRICA 2, 3  Y 4 PUESTOS. (2018) MANTENIMIENTO CORRECTIVO ESTUFA ELÉCTRICA 2, 3  Y 4 PUESTOS.</t>
  </si>
  <si>
    <t>HORNO MICROONDAS (2018) MANTENIMIENTO CORRECTIVO HORNO MICROONDAS</t>
  </si>
  <si>
    <t xml:space="preserve">LICUADORA DOMÉSTICA (2018-1) MOTOR LICUADORA DOMÉSTICA </t>
  </si>
  <si>
    <t xml:space="preserve">LICUADORA DOMÉSTICA (2018-2) CUCHILLAS LICUADORA DOMÉSTICA </t>
  </si>
  <si>
    <t xml:space="preserve">LICUADORA DOMÉSTICA (2018-3) VASO LICUADORA DOMÉSTICA </t>
  </si>
  <si>
    <t xml:space="preserve">LICUADORA DOMÉSTICA (2018-4) CONTROL DE VELOCIDAD LICUADORA DOMÉSTICA </t>
  </si>
  <si>
    <t xml:space="preserve">LICUADORA DOMÉSTICA (2018-5) INTERRUPTOR LICUADORA DOMÉSTICA </t>
  </si>
  <si>
    <t xml:space="preserve">LICUADORA DOMÉSTICA (2018-6) ESCOBILLAS (JUEGO) LICUADORA DOMÉSTICA </t>
  </si>
  <si>
    <t xml:space="preserve">LICUADORA DOMÉSTICA (2018-7) TAPA LICUADORA DOMÉSTICA </t>
  </si>
  <si>
    <t xml:space="preserve">LICUADORA DOMÉSTICA (2018-8) ACOPLE O CUADRANTE LICUADORA DOMÈSTICA </t>
  </si>
  <si>
    <t xml:space="preserve">LICUADORA INDUSTRIAL (2018-1) RODAMIENTOS LICUADORA INDUSTRIAL </t>
  </si>
  <si>
    <t xml:space="preserve">LICUADORA INDUSTRIAL (2018-2) CUCHILLAS LICUADORA INDUSTRIAL </t>
  </si>
  <si>
    <t xml:space="preserve">LICUADORA INDUSTRIAL (2018-3) BOBINADO DE MOTOR LICUADORA INDUSTRIAL </t>
  </si>
  <si>
    <t xml:space="preserve">LICUADORA INDUSTRIAL (2018-4) INTERRUPTOR LICUADORA INDUSTRIAL </t>
  </si>
  <si>
    <t xml:space="preserve">LICUADORA INDUSTRIAL (2018-5) BUJES LICUADORA INDUSTRIAL </t>
  </si>
  <si>
    <t xml:space="preserve">LICUADORA INDUSTRIAL (2018-6) RETENEDOR 12X37X7 - 14X35X8 -  15X26X6 (O SIMILAR) LICUADORA INDUSTRIAL </t>
  </si>
  <si>
    <t xml:space="preserve">LICUADORA INDUSTRIAL (2018-7) SELLO MECÁNICO 5/8" RC LICUADORA INDUSTRIAL </t>
  </si>
  <si>
    <t>LICUADORA INDUSTRIAL (2018-8) SOLDADURA EN ACERO INOXIDABLE O ALUMINIO  LICUADORA INDUSTRIAL</t>
  </si>
  <si>
    <t>LICUADORA INDUSTRIAL (2018-9) CAPACITOR O CONDENSADOR DE ARRANQUE 216 MF A 259 MF  LICUADORA INDUSTRIAL</t>
  </si>
  <si>
    <t xml:space="preserve">LICUADORA INDUSTRIAL (2018-10) CAPACITOR O CONDENSADOR DE ARRANQUE  340 MF  A 408 MF (O SIMILAR) LICUADORA INDUSTRIAL </t>
  </si>
  <si>
    <t xml:space="preserve">LICUADORA INDUSTRIAL (2018-11) CAPACITOR O CONDENSADOR DE MARCHA 20 MF  A 45 MF (O SIMILAR) LICUADORA INDUSTRIAL </t>
  </si>
  <si>
    <t xml:space="preserve">LICUADORA INDUSTRIAL (2018-12) CENTRÍFUGO ESTACINARIO O AUTOMÁTICO LICUADORA INDUSTRIAL </t>
  </si>
  <si>
    <t xml:space="preserve">LICUADORA INDUSTRIAL (2018-13) RECTIFICACIÓN Y/O RECONSTRUCCIÓN DE EJE DE MOTOR LICUADORA INDUSTRIAL </t>
  </si>
  <si>
    <t xml:space="preserve">LICUADORA INDUSTRIAL (2018-14) BUJE EN ACERO (INCLUYE CUADRANTE 3/8") LICUADORA INDUSTRIAL </t>
  </si>
  <si>
    <t xml:space="preserve">LICUADORA INDUSTRIAL (2018-15) CAPACITOR O CONDENSADOR DE ARRANQUE 540 MF A 648MF (O SIMILAR) LICUADORA INDUSTRIAL </t>
  </si>
  <si>
    <t xml:space="preserve">LICUADORA INDUSTRIAL (2018-16) RECTIFICACIÓN Y/O RECONSTRUCCIÓN EJE ROSCADO DE VASO LICUADORA INDUSTRIAL </t>
  </si>
  <si>
    <t xml:space="preserve">LICUADORA INDUSTRIAL (2018-17) ACOPLE O CUADRANTE LICUADORA INDUSTRIAL </t>
  </si>
  <si>
    <t xml:space="preserve">GRECA DE 60 Y 20 TINTOS (2018-1) RESISTENCIAS (2) PARA GRECA DE 60 Y 120 TINTOS </t>
  </si>
  <si>
    <t xml:space="preserve">GRECA DE 60 Y 20 TINTOS (2018-2) RECIPIENTE EN CERÁMICA PARA GRECA DE 60 Y 120 TINTOS  </t>
  </si>
  <si>
    <t xml:space="preserve">GRECA DE 60 Y 20 TINTOS (2018-3) CHUPAS PARA GRECA DE 60 Y 120 TINTOS  </t>
  </si>
  <si>
    <t>GRECA DE 60 Y 20 TINTOS (2018-4) NIVELES (INCLUYE EMPAQUES) PARA GRECA DE 60 Y 120 TINTOS  (2018)</t>
  </si>
  <si>
    <t xml:space="preserve">GRECA DE 60 Y 20 TINTOS (2018-5) LLAVES PARA GRECA DE 60 Y 120 TINTOS  </t>
  </si>
  <si>
    <t xml:space="preserve">GRECA DE 60 Y 20 TINTOS (2018-6) SOLDADURA BASE EN ACERO PARA GRECA DE 60 Y 120 TINTOS  </t>
  </si>
  <si>
    <t>GRECA DE 60 Y 20 TINTOS (2018-7) CONTROL TRES CALORES PARA GRECA DE 60 Y 120 TINTOS  (2018)</t>
  </si>
  <si>
    <t xml:space="preserve">GRECA DE 60 Y 20 TINTOS (2018-8) FILTRO PARA GRECA DE 60 Y 120 TINTOS  </t>
  </si>
  <si>
    <t xml:space="preserve">BATIDORA INDUSTRIAL (2018-1) ENGRANAJES BATIDORA INDUSTRIAL </t>
  </si>
  <si>
    <t xml:space="preserve">BATIDORA INDUSTRIAL (2018-2) BOBINADO DE MOTOR BATIDORA INDUSTRIAL </t>
  </si>
  <si>
    <t xml:space="preserve">BATIDORA INDUSTRIAL (2018-3) CONTROL DE VELOCIDAD BATIDORA INDUSTRIAL </t>
  </si>
  <si>
    <t xml:space="preserve">BATIDORA INDUSTRIAL (2018-4) INTERRUPTOR BATIDORA INDUSTRIAL </t>
  </si>
  <si>
    <t>BATIDORA INDUSTRIAL (2018-5) RODAMIENTOS BATIDORA INDUSTRIAL</t>
  </si>
  <si>
    <t xml:space="preserve">BATIDORA INDUSTRIAL (2018-6) VALVULINA (GALON) BATIDORA INDUSTRIAL </t>
  </si>
  <si>
    <t xml:space="preserve"> EXTRACTOR DE OLORES TIPO DOMÉSTICO  (2018-1) BOBINADO DE MOTOR EXTRACTOR DE OLORES TIPO DOMÉSTICO  </t>
  </si>
  <si>
    <t xml:space="preserve"> EXTRACTOR DE OLORES TIPO DOMÉSTICO  (2018-2) RODAMIENTOS EXTRACTOR DE OLORES TIPO DOMÉSTICO </t>
  </si>
  <si>
    <t xml:space="preserve"> EXTRACTOR DE OLORES TIPO DOMÉSTICO  (2018-3) VENTILADOR EXTRACTOR DE OLORES TIPO DOMÉSTICO  </t>
  </si>
  <si>
    <t xml:space="preserve"> EXTRACTOR DE OLORES TIPO DOMÉSTICO  (2018-4) INTERRUPTOR EXTRACTOR DE OLORES TIPO DOMÉSTICO </t>
  </si>
  <si>
    <t xml:space="preserve">EXTRACTOR DE OLORES TIPO INDUSTRIAL O CAMPANA EXTRACTORA (2018-1) CORREA DE 20CM A 40CM EXTRACTOR DE OLORES TIPO INDUSTRIAL O CAMPANA EXTRACTORA </t>
  </si>
  <si>
    <t xml:space="preserve">EXTRACTOR DE OLORES TIPO INDUSTRIAL O CAMPANA EXTRACTORA (2018-2) BOBINADO DE MOTOR EXTRACTOR DE OLORES TIPO INDUSTRIAL O CAMPANA EXTRACTORA </t>
  </si>
  <si>
    <t xml:space="preserve">EXTRACTOR DE OLORES TIPO INDUSTRIAL O CAMPANA EXTRACTORA (2018-3) RODAMIENTOS EXTRACTOR DE OLORES TIPO INDUSTRIAL O CAMPANA EXTRACTORA  </t>
  </si>
  <si>
    <t xml:space="preserve">EXTRACTOR DE OLORES TIPO INDUSTRIAL O CAMPANA EXTRACTORA (2018-4) VENTILADOR EXTRACTOR DE OLORES TIPO INDUSTRIAL O CAMPANA EXTRACTORA </t>
  </si>
  <si>
    <t xml:space="preserve">EXTRACTOR DE OLORES TIPO INDUSTRIAL O CAMPANA EXTRACTORA (2018-5) FILTRO ATRAPAGRASA EN ACERO EXTRACTOR DE OLORES TIPO INDUSTRIAL O CAMPANA EXTRACTORA </t>
  </si>
  <si>
    <t xml:space="preserve">EXTRACTOR DE OLORES TIPO INDUSTRIAL O CAMPANA EXTRACTORA (2018-6) MOTOR VENTILADOR DE 1/2" HP EXTRACTOR DE OLORES TIPO INDUSTRIAL O CAMPANA EXTRACTORA </t>
  </si>
  <si>
    <t xml:space="preserve">EXTRACTOR DE OLORES TIPO INDUSTRIAL O CAMPANA EXTRACTORA (2018-7) BOMBILLO BALA TORTUGA (20 W) EXTRACTOR DE OLORES TIPO INDUSTRIAL O CAMPANA EXTRACTORA </t>
  </si>
  <si>
    <t xml:space="preserve">EXTRACTOR DE OLORES TIPO INDUSTRIAL O CAMPANA EXTRACTORA (2018-8) INTERRUPTOR EXTRACTOR DE OLORES TIPO INDUSTRIAL O CAMPANA EXTRACTORA </t>
  </si>
  <si>
    <t>AYUDANTE DE COCINA (2018 -1) BOBINADO DE MOTOR AYUDANTE DE COCINA</t>
  </si>
  <si>
    <t xml:space="preserve">AYUDANTE DE COCINA (2018 -2) CUCHILLAS AYUDANTE DE COCINA </t>
  </si>
  <si>
    <t xml:space="preserve">AYUDANTE DE COCINA (2018 -3) BUJES AYUDANTE DE COCINA </t>
  </si>
  <si>
    <t xml:space="preserve">AYUDANTE DE COCINA (2018 -4) ACOPLE VASO MOTOR AYUDANTE DE COCINA </t>
  </si>
  <si>
    <t xml:space="preserve">ESTUFA ELÉCTRICA DE 2,3,4 PUESTOS (2018-1) RESISTENCIA ESTUFA ELÉCTRICA DE 2,3,4 PUESTOS </t>
  </si>
  <si>
    <t xml:space="preserve">ESTUFA ELÉCTRICA DE 2,3,4 PUESTOS (2018-2) INTERRUPTOR DE TRES CALORES ESTUFA ELÉCTRICA DE 2,3,4 PUESTOS  </t>
  </si>
  <si>
    <t xml:space="preserve">ESTUFA ELÉCTRICA DE 2,3,4 PUESTOS (2018-3) CABLE SILICONADO METRO LINEAL ESTUFA ELÉCTRICA DE 2,3,4 PUESTOS  </t>
  </si>
  <si>
    <t xml:space="preserve">HORNO MICROONDAS (2018 -1) MAGNETRÓN HORNO MICROONDAS </t>
  </si>
  <si>
    <t xml:space="preserve">HORNO MICROONDAS (2018 -2) TARJETA DE CONTROL HORNO MICROONDAS </t>
  </si>
  <si>
    <t>HORNO MICROONDAS (2018 -3) RELE 12 VDC RELAY RELEVO</t>
  </si>
  <si>
    <t xml:space="preserve">HORNO MICROONDAS (2018 -3) FUENTE HORNO MICROONDAS </t>
  </si>
  <si>
    <t xml:space="preserve">HORNO MICROONDAS (2018 -4) VENTILADOR HORNO MICROONDAS </t>
  </si>
  <si>
    <t xml:space="preserve">HORNO MICROONDAS (2018 -5) MICROSUITCH DOS POSICIONES N/A  O N/C HORNO MICROONDAS </t>
  </si>
  <si>
    <t xml:space="preserve">HORNO MICROONDAS (2018 -6) RECTIFICADOR DE DIODO DE ALTA TENSION </t>
  </si>
  <si>
    <t xml:space="preserve">HORNO MICROONDAS (2018 -7) FUSIBLE 10 AMP </t>
  </si>
  <si>
    <t xml:space="preserve">HORNO MICROONDAS (2018 -8) CAPACITOR ELECTROLÍTICO DE 80 MFD </t>
  </si>
  <si>
    <t>HORNO MICROONDAS (2018 -9) FUSIBLE TÉRMICO 216° C 216</t>
  </si>
  <si>
    <t xml:space="preserve">HORNO MICROONDAS (2018 -10) MOTOR DE GIRO DE PLATO HORNO MICROONDAS </t>
  </si>
  <si>
    <t xml:space="preserve">REPUESTOS GENERALES ELECTRODOMÉSTICOS DE COCINA (2018-1) CLAVIJA 15A REPUESTOS GENERALES </t>
  </si>
  <si>
    <t xml:space="preserve">REPUESTOS GENERALES ELECTRODOMÉSTICOS DE COCINA (2018-2) CABLE ENCAUCHETADO 2 X16 - 2 X18 (METRO) REPUESTOS GENERALES </t>
  </si>
  <si>
    <t xml:space="preserve">REPUESTOS GENERALES ELECTRODOMÉSTICOS DE COCINA (2018-3) CABLE ENCAUCHETADO 2 X12 - 2 X14 (METRO) REPUESTOS GENERALES </t>
  </si>
  <si>
    <t xml:space="preserve">REPUESTOS GENERALES ELECTRODOMÉSTICOS DE COCINA (2018-4) INTERRUPTOR DE CODILLO 15A A 20A REPUESTOS GENERALES </t>
  </si>
  <si>
    <t xml:space="preserve">REPUESTOS GENERALES ELECTRODOMÉSTICOS DE COCINA (2018-5) CABLE ENCAUCHETADO 3 X12 - 3X14 (METRO) REPUESTOS GENERALES </t>
  </si>
  <si>
    <t xml:space="preserve">REPUESTOS GENERALES ELECTRODOMÉSTICOS DE COCINA (2018-6) CABLE ENCAUCHETADO 3 X18 - 3X16 (METRO) REPUESTOS GENERALES </t>
  </si>
  <si>
    <t xml:space="preserve">REPUESTOS GENERALES ELECTRODOMÉSTICOS DE COCINA (2018-7) BORNERA  20A REPUESTOS GENERALES </t>
  </si>
  <si>
    <t>PURIFICADORES A BASE DE OZONO MANTENIMIENTO PREVENTIVO CON SUMINISTRO E INSTALACIÓN DE FILTRO AP 200 CADA 4 MESES</t>
  </si>
  <si>
    <t>PURIFICADORES A BASE DE OZONO MANTENIMIENTO CORRECTIVO – CUANDO SE REQUIERA</t>
  </si>
  <si>
    <t>PURIFICADORES A BASE DE OZONO SUMINISTRO DE PURIFICADORES DE AGUA A BASE DE OZONO CON FILTRO AP 200 INCLUYENDO 2 METROS DE CABLE CONEXIÓN.</t>
  </si>
  <si>
    <t>PURIFICADORES A BASE DE OZONO CAJA PLÁSTICO TERMO-FORMADO</t>
  </si>
  <si>
    <t xml:space="preserve">PURIFICADORES A BASE DE OZONO CIRCUITO ELECTRÓNICO </t>
  </si>
  <si>
    <t>PURIFICADORES A BASE DE OZONO CÁMARA DE OZONO EN MALLA DE ACERO INOXIDABLE</t>
  </si>
  <si>
    <t>PURIFICADORES A BASE DE OZONO DISPENSADOR</t>
  </si>
  <si>
    <t>PURIFICADORES A BASE DE OZONO INSTALACIÓN PURIFICADOR</t>
  </si>
  <si>
    <t>PURIFICADORES A BASE DE OZONO TAPA POSTERIOR OZONO</t>
  </si>
  <si>
    <t>PURIFICADORES A BASE DE OZONO MANGUERA –DIELÉCTRICO- ELECTRO VÁLVULA</t>
  </si>
  <si>
    <t>PURIFICADORES A BASE DE OZONO VENTURI</t>
  </si>
  <si>
    <t>PURIFICADORES A BASE DE OZONO BOTONES (1)</t>
  </si>
  <si>
    <t>PURIFICADORES A BASE DE OZONO ELECTRO VÁLVULA</t>
  </si>
  <si>
    <t xml:space="preserve">PURIFICADORES A BASE DE OZONO FILTRO BUJÍA AP 200 </t>
  </si>
  <si>
    <t xml:space="preserve">PURIFICADORES A BASE DE OZONO FILTRO BUJÍA AP 300 </t>
  </si>
  <si>
    <t>PURIFICADORES A BASE DE OZONO CARCASA AP 200</t>
  </si>
  <si>
    <t>PURIFICADORES A BASE DE OZONO CARCASA AP 300</t>
  </si>
  <si>
    <t>PURIFICADORES A BASE DE OZONOCABLEADO INTERNO</t>
  </si>
  <si>
    <t>PURIFICADORES A BASE DE LUZ ULTRAVIOLETA MANTENIMIENTO PREVENTIVO PURIFICADORES CON SUMINISTRO DE 1 FILTRO SEDIMENTOS DE 10 MICRAS Y UNO DE CARBÓN ACTIVADO 5 MICRAS (CADA UNO DE 10" X 2.5"), CADA 4 MESES</t>
  </si>
  <si>
    <t>PURIFICADORES A BASE DE LUZ ULTRAVIOLETA MANTENIMIENTO CORRECTIVO DE PURIFICADORES – CUANDO SE REQUIERA</t>
  </si>
  <si>
    <t>PURIFICADORES A BASE DE LUZ ULTRAVIOLETA CAJA PLÁSTICO TERMO-FORMADO</t>
  </si>
  <si>
    <t>PURIFICADORES A BASE DE LUZ ULTRAVIOLETA SUMINISTRO E INSTALACIÓN DE PURIFICADORES DE AGUA A BASE LUZ ULTRAVIOLETA TRES (3) ETAPAS. DISPENSA DE AGUA AUTOMÁTICA CON ACTIVACIÓN MANOS LIBRES CON INDICADOR DE FALLA DE LÁMPARA Y CAMBIO DE FILTRO.</t>
  </si>
  <si>
    <t xml:space="preserve">PURIFICADORES A BASE DE LUZ ULTRAVIOLETA ELECTROVÁLVULA </t>
  </si>
  <si>
    <t xml:space="preserve">PURIFICADORES A BASE DE LUZ ULTRAVIOLETA GRIFO CON SENSOR (MANOS LIBRES PARA SUPERFICIE) </t>
  </si>
  <si>
    <t xml:space="preserve">PURIFICADORES A BASE DE LUZ ULTRAVIOLETA GRIFO MANUAL </t>
  </si>
  <si>
    <t>PURIFICADORES A BASE DE LUZ ULTRAVIOLETALÁMPARA UV GERMICIDA 6 W 9000 HORAS</t>
  </si>
  <si>
    <t>PURIFICADORES A BASE DE LUZ ULTRAVIOLETA INSTALACIÓN PURIFICADOR</t>
  </si>
  <si>
    <t>PURIFICADORES A BASE DE LUZ ULTRAVIOLETA PRESOSTATO</t>
  </si>
  <si>
    <t>PURIFICADORES A BASE DE LUZ ULTRAVIOLETA TARJETA DE CONTROL ELECTRÓNICA CON INDICADOR DE FALLA LÁMPARA Y CAMBIO FILTRO</t>
  </si>
  <si>
    <t>PURIFICADORES A BASE DE LUZ ULTRAVIOLETA MANGA DE CUARZO</t>
  </si>
  <si>
    <t xml:space="preserve">PURIFICADORES A BASE DE LUZ ULTRAVIOLETA BALASTRO ELECTRÓNICO ELEVADOR </t>
  </si>
  <si>
    <t>PURIFICADORES A BASE DE LUZ ULTRAVIOLETA FILTRO DE SEDIMENTOS 10" X 2,5" DE 10 MICRAS</t>
  </si>
  <si>
    <t>PURIFICADORES A BASE DE LUZ ULTRAVIOLETA CARCASA 10 PULGADAS</t>
  </si>
  <si>
    <t xml:space="preserve">PURIFICADORES A BASE DE LUZ ULTRAVIOLETA FILTRO DE CARBÓN ACTIVADO 5 MICRAS (10" X 2.5" ) </t>
  </si>
  <si>
    <t>REPUESTOS GENERALES RACOR 3/8</t>
  </si>
  <si>
    <t>REPUESTOS GENERALES  RACOR 1/4</t>
  </si>
  <si>
    <t>REPUESTOS GENERALES  PORTA FUSIBLES, INCLUYE FUSIBLE</t>
  </si>
  <si>
    <t>REPUESTOS GENERALES  LED</t>
  </si>
  <si>
    <t>REPUESTOS GENERALES  CABLE CONEXIÓN (METRO ADICIONAL AL SUMINISTRO)</t>
  </si>
  <si>
    <t>REPUESTOS GENERALES  MANGUERA 3/8 (METRO)</t>
  </si>
  <si>
    <t>REPUESTOS GENERALES  MANGUERA 1/4 (METRO)</t>
  </si>
  <si>
    <t>REPUESTOS GENERALES  CANALETA 0,5 CM O SIMILAR (METRO LINEAL)</t>
  </si>
  <si>
    <t>FOTOCOPIADORAS (2018 - 1) MANTENIMIENTO  CORRECTIVO FOTOCOPIADORAS</t>
  </si>
  <si>
    <t>TELÉFONOS ANÁLOGOS (2018-1) MANTENIMIENTO CORRECTIVOTELÉFONOS ANÁLOGOS</t>
  </si>
  <si>
    <t>TELÉFONOS DIGITALES (2018-1) MANTENIMIENTO CORRECTIVOTELÉFONOS DIGITALES</t>
  </si>
  <si>
    <t>RELOJES DE CONTROL (2018-1) MANTENIMIENTO CORRECTIVO RELOJES DE CONTROL</t>
  </si>
  <si>
    <t>CITÓFONOS (2018-1) MANTENIMIENTO CORRECTIVO CITÓFONOS</t>
  </si>
  <si>
    <t>PLANTAS TELEFÓNICAS HASTA 24 EXT. ANÁLOGAS (PANASONIC)  (2018-1) MANTENIMIENTO CORRECTIVO PLANTAS TELEFÓNICAS HASTA 24 EXT. ANÁLOGAS (PANASONIC)</t>
  </si>
  <si>
    <t>CENTRALES TELEFÓNICAS DIGITALES HASTA 128 EXT. (PANASONIC)  (2018-1) MANTENIMIENTO CORRECTIVO CENTRALES TELEFÓNICAS DIGITALES HASTA 128 EXT. (PANASONIC)</t>
  </si>
  <si>
    <t>REPARACIONES DE LÍNEAS Y EXTENSIONES TELEFÓNICAS INTERNAS (2018-1) MANTENIMIENTO CORRECTIVO REPARACIONES DE LÍNEAS Y EXTENSIONES TELEFÓNICAS INTERNAS</t>
  </si>
  <si>
    <t>ACOMETIDA DE LINEAS Y EXTENSIONES TELEFÓNICAS INTERNAS (2018-1) MANTENIMIENTO CORRECTIVO ACOMETIDA DE LINEAS Y EXTENSIONES TELEFÓNICAS INTERNAS</t>
  </si>
  <si>
    <t>FOTOCOPIADORAS (2018-2) MANTENIMIENTO PREVENTIVO FOTOCOPIADORAS</t>
  </si>
  <si>
    <t>TELÉFONOS ANÁLOGOS (2018-2) MANTENIMIENTO PREVENTIVO TELÉFONOS ANÁLOGOS</t>
  </si>
  <si>
    <t>TELÉFONOS DIGITALES (2018-2) MANTENIMIENTO PREVENTIVO TELÉFONOS DIGITALES</t>
  </si>
  <si>
    <t>RELOJES DE CONTROL (2018-2) MANTENIMIENTO PREVENTIVO RELOJES DE CONTROL</t>
  </si>
  <si>
    <t>CITÓFONOS (2018-2) MANTENIMIENTO PREVENTIVO CITÓFONOS</t>
  </si>
  <si>
    <t>PLANTAS TELEFÓNICAS HASTA 24 EXT. ANÁLOGAS (PANASONIC)  (2018-2) MANTENIMIENTO PREVENTIVO PLANTAS TELEFÓNICAS HASTA 24 EXT. ANÁLOGAS (PANASONIC)</t>
  </si>
  <si>
    <t>CENTRALES TELEFÓNICAS DIGITALES HASTA 128 EXT. (PANASONIC)  (2018-2) MANTENIMIENTO PREVENTIVO CENTRALES TELEFÓNICAS DIGITALES HASTA 128 EXT. (PANASONIC)</t>
  </si>
  <si>
    <t>REPUESTO FOTOCOPIADORA (2018-1) RECARGA DE TONNER FOTOCOPIADORAS CANNON MODELOS 1020, MF4350D, F126500, IR2525</t>
  </si>
  <si>
    <t>REPUESTO FOTOCOPIADORA (2018-2) RECARGA DE TONNER FOTOCOPIADORAS LANIER MODELOS LD013, LD115, LD118</t>
  </si>
  <si>
    <t>REPUESTO FOTOCOPIADORA (2018-3) RECARGA DE TONNER FOTOCOPIADORAS GESTETNER MODELOS 2818Z, 2913Z</t>
  </si>
  <si>
    <t>REPUESTO FOTOCOPIADORA (2018-4) RECARGA DE TONNER FOTOCOPIADORA OLIVETTI MODELO 7025</t>
  </si>
  <si>
    <t xml:space="preserve">REPUESTO FOTOCOPIADORA (2018-5) RECARGA DE TONNER FOTOCOPIADORA TOSHIBA MODELO 2060 </t>
  </si>
  <si>
    <t>REPUESTO FOTOCOPIADORA (2018-6) RECARGA DE TONNER FOTOCOPIADORA MINOLTA MODELO EP2000</t>
  </si>
  <si>
    <t>REPUESTO FOTOCOPIADORA (2018-7) RECARGA DE TONNER FOTOCOPIADORA XEROX MODELO XC830</t>
  </si>
  <si>
    <t>REPUESTO FOTOCOPIADORA (2018-8) RECARGA DE TONNER FOTOCOPIADORA SHARP MODELO AR5220</t>
  </si>
  <si>
    <t>REPUESTO FOTOCOPIADORA (2018-9) CILINDRO FOTOCONDUCTOR PARA CANNON 1020</t>
  </si>
  <si>
    <t>REPUESTO FOTOCOPIADORA (2018-10) CILINDRO FOTOCONDUCTOR PARA CANNON MF4350D</t>
  </si>
  <si>
    <t>REPUESTO FOTOCOPIADORA (2018-11) CILINDRO FOTOCONDUCTOR PARA CANNON F126500</t>
  </si>
  <si>
    <t>REPUESTO FOTOCOPIADORA (2018-12) CILINDRO FOTOCONDUCTOR PARA LANIER LD013</t>
  </si>
  <si>
    <t>REPUESTO FOTOCOPIADORA (2018-13) CILINDRO FOTOCONDUCTOR PARA LANIER LD115</t>
  </si>
  <si>
    <t>REPUESTO FOTOCOPIADORA (2018-14) CILINDRO FOTOCONDUCTOR PARA LANIER LD118</t>
  </si>
  <si>
    <t>REPUESTO FOTOCOPIADORA (2018-15) CILINDRO FOTOCONDUCTOR PARA GESTETNER 2818Z</t>
  </si>
  <si>
    <t>REPUESTO FOTOCOPIADORA (2018-16) CILINDRO FOTOCONDUCTOR PARA GESTETNER 2913Z</t>
  </si>
  <si>
    <t>REPUESTO FOTOCOPIADORA (2018-17) CILINDRO FOTOCONDUCTOR PARA OLIVETTI 7025</t>
  </si>
  <si>
    <t>REPUESTO FOTOCOPIADORA (2018-18) CILINDRO FOTOCONDUCTOR PARA TOSHIBA 2060</t>
  </si>
  <si>
    <t>REPUESTO FOTOCOPIADORA (2018-19) CILINDRO FOTOCONDUCTOR PARA MINOLTA EP2000</t>
  </si>
  <si>
    <t>REPUESTO FOTOCOPIADORA (2018-20) CILINDRO FOTOCONDUCTOR PARA XEROX XC830</t>
  </si>
  <si>
    <t>REPUESTO FOTOCOPIADORA (2018-21) CILINDRO FOTOCONDUCTOR PARA SHARP AR5220</t>
  </si>
  <si>
    <t>REPUESTO FOTOCOPIADORA (2018-22) RODILLO FUSOR PARA CANNON 1020</t>
  </si>
  <si>
    <t>REPUESTO FOTOCOPIADORA (2018-23) RODILLO FUSOR PARA CANNON MF4350D</t>
  </si>
  <si>
    <t>REPUESTO FOTOCOPIADORA (2018-24) RODILLO FUSOR PARA CANNON F126500</t>
  </si>
  <si>
    <t>REPUESTO FOTOCOPIADORA (2018-25) RODILLO FUSOR PARA LANIER LD013</t>
  </si>
  <si>
    <t>REPUESTO FOTOCOPIADORA (2018-26) RODILLO FUSOR PARA LANIER LD115</t>
  </si>
  <si>
    <t>REPUESTO FOTOCOPIADORA (2018-27) RODILLO FUSOR PARA LANIER LD118</t>
  </si>
  <si>
    <t>REPUESTO FOTOCOPIADORA (2018-28) RODILLO FUSOR PARA GESTETNER 2818Z</t>
  </si>
  <si>
    <t>REPUESTO FOTOCOPIADORA (2018-29) RODILLO FUSOR PARA GESTETNER 2913Z</t>
  </si>
  <si>
    <t>REPUESTO FOTOCOPIADORA (2018-30) RODILLO FUSOR PARA OLIVETTI 7025</t>
  </si>
  <si>
    <t>REPUESTO FOTOCOPIADORA (2018-31) RODILLO FUSOR PARA TOSHIBA 2060</t>
  </si>
  <si>
    <t>REPUESTO FOTOCOPIADORA (2018-32) RODILLO FUSOR PARA MINOLTA EP2000</t>
  </si>
  <si>
    <t>REPUESTO FOTOCOPIADORA (2018-33) RODILLO FUSOR PARA XEROX XC830</t>
  </si>
  <si>
    <t>REPUESTO FOTOCOPIADORA (2018-34) RODILLO FUSOR PARA SHARP AR5220</t>
  </si>
  <si>
    <t>REPUESTO FOTOCOPIADORA (2018-35) CUCHILLA DE LIMPIEZA PARA CANNON 1020</t>
  </si>
  <si>
    <t>REPUESTO FOTOCOPIADORA (2018-36) CUCHILLA DE LIMPIEZA PARA CANNON MF4350D</t>
  </si>
  <si>
    <t>REPUESTO FOTOCOPIADORA (2018-37) CUCHILLA DE LIMPIEZA PARA CANNON F126500</t>
  </si>
  <si>
    <t>REPUESTO FOTOCOPIADORA (2018-38) CUCHILLA DE LIMPIEZA PARA LANIER LD013</t>
  </si>
  <si>
    <t>REPUESTO FOTOCOPIADORA (2018-39) CUCHILLA DE LIMPIEZA PARA LANIER LD115</t>
  </si>
  <si>
    <t>REPUESTO FOTOCOPIADORA (2018-40) CUCHILLA DE LIMPIEZA PARA LANIER LD118</t>
  </si>
  <si>
    <t>REPUESTO FOTOCOPIADORA (2018-41) CUCHILLA DE LIMPIEZA PARA GESTETNER 2818Z</t>
  </si>
  <si>
    <t>REPUESTO FOTOCOPIADORA (2018-42) CUCHILLA DE LIMPIEZA PARA GESTETNER 2913Z</t>
  </si>
  <si>
    <t>REPUESTO FOTOCOPIADORA (2018-43) CUCHILLA DE LIMPIEZA PARA OLIVETTI 7025</t>
  </si>
  <si>
    <t>REPUESTO FOTOCOPIADORA (2018-44) CUCHILLA DE LIMPIEZA PARA TOSHIBA 2060</t>
  </si>
  <si>
    <t>REPUESTO FOTOCOPIADORA (2018-45) CUCHILLA DE LIMPIEZA PARA MINOLTA EP2000</t>
  </si>
  <si>
    <t>REPUESTO FOTOCOPIADORA (2018-46) CUCHILLA DE LIMPIEZA PARA XEROX XC830</t>
  </si>
  <si>
    <t>REPUESTO FOTOCOPIADORA (2018-47) CUCHILLA DE LIMPIEZA PARA SHARP AR5220</t>
  </si>
  <si>
    <t>REPUESTO FOTOCOPIADORA (2018-48) MODULO DE IMAGEN PARA CANNON 1020</t>
  </si>
  <si>
    <t>REPUESTO FOTOCOPIADORA (2018-49MODULO DE IMAGEN PARA CANNON MF4350D</t>
  </si>
  <si>
    <t>REPUESTO FOTOCOPIADORA (2018-50) MODULO DE IMAGEN PARA CANNON F126500</t>
  </si>
  <si>
    <t>REPUESTO FOTOCOPIADORA (2018-51) MODULO DE IMAGEN PARA LANIER LD013</t>
  </si>
  <si>
    <t>REPUESTO FOTOCOPIADORA (2018-52) MODULO DE IMAGEN PARA LANIER LD115</t>
  </si>
  <si>
    <t>REPUESTO FOTOCOPIADORA (2018-53) MODULO DE IMAGEN PARA LANIER LD118</t>
  </si>
  <si>
    <t>REPUESTO FOTOCOPIADORA (2018-54) MODULO DE IMAGEN PARA GESTETNER 2818Z</t>
  </si>
  <si>
    <t>REPUESTO FOTOCOPIADORA (2018-55) MODULO DE IMAGEN PARA GESTETNER 2913Z</t>
  </si>
  <si>
    <t>REPUESTO FOTOCOPIADORA (2018-56) MODULO DE IMAGEN PARA OLIVETTI 7025</t>
  </si>
  <si>
    <t>REPUESTO FOTOCOPIADORA (2018-57MODULO DE IMAGEN PARA TOSHIBA 2060</t>
  </si>
  <si>
    <t>REPUESTO FOTOCOPIADORA (2018-58) MODULO DE IMAGEN PARA MINOLTA EP2000</t>
  </si>
  <si>
    <t>REPUESTO FOTOCOPIADORA (2018-59MODULO DE IMAGEN PARA XEROX XC830</t>
  </si>
  <si>
    <t>REPUESTO FOTOCOPIADORA (2018-60) MODULO DE IMAGEN PARA SHARP AR5220</t>
  </si>
  <si>
    <t>REPUESTO RELOJ DE CONTRO (2018-1) MOTOR</t>
  </si>
  <si>
    <t>REPUESTO RELOJ DE CONTRO (2018-2) TARJETA LÓGICA</t>
  </si>
  <si>
    <t>REPUESTO RELOJ DE CONTRO (2018-3) DISPLAY</t>
  </si>
  <si>
    <t>REPUESTO RELOJ DE CONTRO (2018-4) CABEZA DE IMPRESIÓN</t>
  </si>
  <si>
    <t>REPUESTO RELOJ DE CONTRO (2018-5) CINTAS</t>
  </si>
  <si>
    <t>REPUESTO RELOJ DE CONTRO (2018-6) CASETTES CINTAS</t>
  </si>
  <si>
    <t>REPUESTO RELOJ DE CONTRO (2018-7) BATERIAS RECARGABLES</t>
  </si>
  <si>
    <t>REPUESTO RELOJ DE CONTRO (2018-8) CAUCHOS DE ARRASTRE</t>
  </si>
  <si>
    <t>REPUESTOS TELÉFONO (2018-1) PULSADORES</t>
  </si>
  <si>
    <t>REPUESTOS TELÉFONO (2018-2) JAKCS</t>
  </si>
  <si>
    <t>REPUESTOS TELÉFONO (2018-3) MICRÓFONOS</t>
  </si>
  <si>
    <t>REPUESTOS TELÉFONO (2018-4) BOCINAS</t>
  </si>
  <si>
    <t>REPUESTOS TELÉFONO (2018-5) CAPSULA DEL TIMBRE</t>
  </si>
  <si>
    <t>REPUESTOS TELÉFONO (2018-6) CABLE RESORTADO</t>
  </si>
  <si>
    <t>REPUESTOS TELÉFONO (2018-7) CABLE PLANO POR METRO</t>
  </si>
  <si>
    <t>REPUESTOS TELÉFONO (2018-8) CABLE  TELEFÓNICO  ENCAUCHETADO DE 2 PARES</t>
  </si>
  <si>
    <t>REPUESTOS TELÉFONO (2018-9) CABLE TELEFÓNICO NEOPREN</t>
  </si>
  <si>
    <t xml:space="preserve">REPUESTOS TELÉFONO (2018-10) CABLE UTP CAT. 5 </t>
  </si>
  <si>
    <t>REPUESTOS TELÉFONO (2018-11) TOMA  TELÉFONO DE SOBRE PONER</t>
  </si>
  <si>
    <t>REPUESTOS TELÉFONO (2018-12) FACE PLATE  PARA JACK RJ 45</t>
  </si>
  <si>
    <t>REPUESTOS TELÉFONO (2018-13) JAKC PARA  RJ 45  CATEGORÍA 5</t>
  </si>
  <si>
    <t>REPUESTOS TELÉFONO (2018-14) PATCH PANEL DE 24 PUERTOS  CATEGORÍA 5</t>
  </si>
  <si>
    <t>REPUESTOS TELÉFONO (2018-14) PROTECTORES DE LINEA  3 LÍNEAS</t>
  </si>
  <si>
    <t>REPUESTOS TELÉFONO (2018-15) PROTECTORES DE LINEA  6 LÍNEAS</t>
  </si>
  <si>
    <t>REPUESTOS TELÉFONO (2018-16) PICO PROTECTOR PM230</t>
  </si>
  <si>
    <t>REPUESTOS TELÉFONO (2018-17) BATERIAS RECARGABLES 2.4V-300MA</t>
  </si>
  <si>
    <t>REPUESTOS TELÉFONO (2018-18) BATERIAS RECARGABLES 3.6V- 600 MA.</t>
  </si>
  <si>
    <t>REPUESTOS TELÉFONO (2018-19) REGLETA TELEFÓNICA DE 10  PARES SILICONADA</t>
  </si>
  <si>
    <t>REPUESTOS TELÉFONO (2018-20) REGLETAS TELEFONICAS SIEMON 25 PARES</t>
  </si>
  <si>
    <t>REPUESTOS TELÉFONO (2018-21) FUENTES PARA CITÓFONO</t>
  </si>
  <si>
    <t>MAQUINA DE COSER FAMILIAR (2018) MANTENIMIENTO  PREVENTIVO MAQUINA DE COSER FAMILIAR</t>
  </si>
  <si>
    <t xml:space="preserve">OJALADORA (2018) MANTENIMIENTO  PREVENTIVO OJALADORA </t>
  </si>
  <si>
    <t xml:space="preserve">BOTONADORA  (2018) MANTENIMIENTO  PREVENTIVO BOTONADORA </t>
  </si>
  <si>
    <t>CORTADORA VERTICAL (2018) MANTENIMIENTO  PREVENTIVO CORTADORA VERTICAL</t>
  </si>
  <si>
    <t>EQUIPO DE PLANCHADO (2018) MANTENIMIENTO  PREVENTIVO EQUIPO DE PLANCHADO</t>
  </si>
  <si>
    <t>MAQUINA DESVASTADORA DE PIELES (2018) MANTENIMIENTO  PREVENTIVO MAQUINA DESVASTADORA DE PIELES</t>
  </si>
  <si>
    <t>MAQUINA DE POSTE DOS AGUJAS PFAFF (2018) MANTENIMIENTO PREVENTIVO MAQUINA DE POSTE DOS AGUJAS PFAFF</t>
  </si>
  <si>
    <t>MAQUINA DE POSTE UNA AGUJA (2018) MANTENIMIENTO PREVENTIVO MAQUINA DE POSTE UNA AGUJA</t>
  </si>
  <si>
    <t>MAQUINA PLANA DE DOS AGUJAS (2018) MANTENIMIENTO  PREVENTIVO MAQUINA PLANA DE DOS AGUJAS</t>
  </si>
  <si>
    <t>MAQUINA PLANA DE UNA AGUJA (2018) MANTENIMIENTO  PREVENTIVO MAQUINA PLANA DE UNA AGUJA</t>
  </si>
  <si>
    <t>MAQUINA FILETEADORA (2018) MANTENIMIENTO PREVENTIVO DE MAQUINA FILETEADORA</t>
  </si>
  <si>
    <t>MAQUINA COLLARIN (2018) MANTENIMIENTO  PREVENTIVO MAQUINA COLLARIN</t>
  </si>
  <si>
    <t>MAQUINA PUNTADA INVISIBLE (2018) MANTENIMIENTO PREVENTIVO MAQUINA PUNTADA INVISIBLE</t>
  </si>
  <si>
    <t>MAQUINA DE CODO (2018) MANTENIMIENTO  PREVENTIVO MAQUINA DE CODO</t>
  </si>
  <si>
    <t>MAQUINA CERRADORA (2018) MANTENIMIENTO PREVENTIVO MAQUINA CERRADORA</t>
  </si>
  <si>
    <t>MAQUINA DE COSER FAMILIAR (2018-1) MANTENIMIENTO  CORRECTIVO MAQUINA DE COSER FAMILIAR</t>
  </si>
  <si>
    <t xml:space="preserve">OJALADORA (2018-1) MANTENIMIENTO  CORRECTIVO  OJALADORA </t>
  </si>
  <si>
    <t xml:space="preserve">BOTONADORA  (2018-1) MANTENIMIENTO  CORRECTIVO  BOTONADORA </t>
  </si>
  <si>
    <t>CORTADORA VERTICAL (2018-1) MANTENIMIENTO  CORRECTIVO  CORTADORA VERTICAL</t>
  </si>
  <si>
    <t>EQUIPO DE PLANCHADO (2018-1) MANTENIMIENTO  CORRECTIVO  EQUIPO DE PLANCHADO</t>
  </si>
  <si>
    <t>MAQUINA DESVASTADORA DE PIELES (2018-1) MANTENIMIENTO  CORRECTIVO  MAQUINA DESVASTADORA DE PIELES</t>
  </si>
  <si>
    <t>MAQUINA DE POSTE DOS AGUJAS PFAFF (2018-1) MANTENIMIENTO CORRECTIVO  MAQUINA DE POSTE DOS AGUJAS PFAFF</t>
  </si>
  <si>
    <t>MAQUINA DE POSTE UNA AGUJA (2018-1) MANTENIMIENTO CORRECTIVO MAQUINA DE POSTE UNA AGUJA</t>
  </si>
  <si>
    <t>MAQUINA PLANA DE DOS AGUJAS (2018-1) MANTENIMIENTO  CORRECTIVO  MAQUINA PLANA DE DOS AGUJAS</t>
  </si>
  <si>
    <t>MAQUINA PLANA DE UNA AGUJA (2018-1) MANTENIMIENTO CORRECTIVO  MAQUINA PLANA DE UNA AGUJA</t>
  </si>
  <si>
    <t>MAQUINA FILETEADORA (2018-1) MANTENIMIENTO CORRECTIVO  MAQUINA FILETEADORA</t>
  </si>
  <si>
    <t>MAQUINA COLLARIN (2018-1) MANTENIMIENTO  CORRECTIVO  MAQUINA COLLARIN</t>
  </si>
  <si>
    <t>MAQUINA PUNTADA INVISIBLE (2018-1) MANTENIMIENTO CORRECTIVO  MAQUINA PUNTADA INVISIBLE</t>
  </si>
  <si>
    <t>MAQUINA DE CODO (2018-1) MANTENIMIENTO  CORRECTIVO  MAQUINA DE CODO</t>
  </si>
  <si>
    <t>MAQUINA CERRADORA (2018-1) MANTENIMIENTO CORRECTIVO  MAQUINA CERRADORA</t>
  </si>
  <si>
    <t>REPUESTOS GENERALES MÁQUINAS DE CONFECCIÓN (2018-1) ACEITE PARA MAQUINAS (GALON)</t>
  </si>
  <si>
    <t>REPUESTOS GENERALES MÁQUINAS DE CONFECCIÓN (2018-2) VARSOL (GALÓN)</t>
  </si>
  <si>
    <t>REPUESTOS GENERALES MÁQUINAS DE CONFECCIÓN (2018-3) INTERRUPTOR</t>
  </si>
  <si>
    <t>REPUESTOS GENERALES MÁQUINAS DE CONFECCIÓN (2018-4) PLANCHUELA PARA MAQUINA FILETEADORA</t>
  </si>
  <si>
    <t>REPUESTOS GENERALES MÁQUINAS DE CONFECCIÓN (2018-5) CANALETA PARA MAQUINA FILETEADORA</t>
  </si>
  <si>
    <t>REPUESTOS GENERALES MÁQUINAS DE CONFECCIÓN (2018-6) VARILLA PEDAL</t>
  </si>
  <si>
    <t>REPUESTOS GENERALES MÁQUINAS DE CONFECCIÓN (2018-7) TENSION PARA MAQUINA PLANA</t>
  </si>
  <si>
    <t>REPUESTOS GENERALES MÁQUINAS DE CONFECCIÓN (2018-8) TENSION PARA MAQUINA FILETEADORA</t>
  </si>
  <si>
    <t>REPUESTOS GENERALES MÁQUINAS DE CONFECCIÓN (2018-9) BARRA DE AGUJA PARA MAQUINA PLANA</t>
  </si>
  <si>
    <t>REPUESTOS GENERALES MÁQUINAS DE CONFECCIÓN (2018-10) SOPORTE DE AGUJA PARA MAQUINA COLLARIN</t>
  </si>
  <si>
    <t>REPUESTOS GENERALES MÁQUINAS DE CONFECCIÓN (2018-11) L. RECUBRIDOR</t>
  </si>
  <si>
    <t>REPUESTOS GENERALES MÁQUINAS DE CONFECCIÓN (2018-12) CADENA PEDAL (METRO)</t>
  </si>
  <si>
    <t>REPUESTOS GENERALES MÁQUINAS DE CONFECCIÓN (2018-13) S. PARA PEDAL</t>
  </si>
  <si>
    <t>REPUESTOS GENERALES MÁQUINAS DE CONFECCIÓN (2018-14) LOOPER PARA MAQUINA COLLARIN</t>
  </si>
  <si>
    <t>REPUESTOS GENERALES MÁQUINAS DE CONFECCIÓN (2018-15) LOOPER PARA MAQUINA PUNTADA INVISIBLE</t>
  </si>
  <si>
    <t>REPUESTOS GENERALES MÁQUINAS DE CONFECCIÓN (2018-16) PALANCA DE POSICION DE AGUJA</t>
  </si>
  <si>
    <t>REPUESTOS GENERALES MÁQUINAS DE CONFECCIÓN (2018-17) REOSTATOS PARA MAQUINA FAMILIAR</t>
  </si>
  <si>
    <t>REPUESTOS GENERALES MÁQUINAS DE CONFECCIÓN (2018-18) LANZADERAS PARA MAQUINA FAMILIAR</t>
  </si>
  <si>
    <t>REPUESTOS GENERALES MÁQUINAS DE CONFECCIÓN (2018-19) MOTOR PARA MAQUINA FAMILIAR</t>
  </si>
  <si>
    <t>REPUESTOS GENERALES MÁQUINAS DE CONFECCIÓN (2018-20) PLANCHUELA PARA MAQUINA FAMILIAR</t>
  </si>
  <si>
    <t>REPUESTOS GENERALES MÁQUINAS DE CONFECCIÓN (2018-21) CAJABOBINA PARA MAQUINA PLANA</t>
  </si>
  <si>
    <t xml:space="preserve">REPUESTOS GENERALES MÁQUINAS DE CONFECCIÓN (2018-22) AGUJAS PARA MAQUINA PLANA </t>
  </si>
  <si>
    <t>REPUESTOS GENERALES MÁQUINAS DE CONFECCIÓN (2018-23) AGUJAS PARA FILETEADORA</t>
  </si>
  <si>
    <t>REPUESTOS GENERALES MÁQUINAS DE CONFECCIÓN (2018-24) AGUJAS PARA BOTONADORA</t>
  </si>
  <si>
    <t>REPUESTOS GENERALES MÁQUINAS DE CONFECCIÓN (2018-25) AGUJAS PARA MAQUINA COLLARIN</t>
  </si>
  <si>
    <t>REPUESTOS GENERALES MÁQUINAS DE CONFECCIÓN (2018-26) AGUJAS OJALADORA</t>
  </si>
  <si>
    <t>REPUESTOS GENERALES MÁQUINAS DE CONFECCIÓN (2018-27) KIT COMPLETO LIVIANO MAQUINA PLANA (PLANCHUELA DIENTE Y PIE) TODAS LAS MARCAS</t>
  </si>
  <si>
    <t>REPUESTOS GENERALES MÁQUINAS DE CONFECCIÓN (2018-28) CABLE ENCAUCHETADO 3X 16 (METRO)</t>
  </si>
  <si>
    <t>REPUESTOS GENERALES MÁQUINAS DE CONFECCIÓN (2018-30) CAJA BOBINA PARA OJALADORA DE TODAS LAS MARCAS</t>
  </si>
  <si>
    <t>REPUESTOS GENERALES MÁQUINAS DE CONFECCIÓN (2018-31) CAJA BOBINA PARA RIBETEADORA TODAS LAS MARCAS</t>
  </si>
  <si>
    <t>REPUESTOS GENERALES MÁQUINAS DE CONFECCIÓN (2018-32) CARRETEL  PARA MAQUINA PLANA TODAS LAS MARCAS</t>
  </si>
  <si>
    <t>REPUESTOS GENERALES MÁQUINAS DE CONFECCIÓN (2018-33) CARRETEL PARA OJALADORA TODAS LAS MARCAS</t>
  </si>
  <si>
    <t>REPUESTOS GENERALES MÁQUINAS DE CONFECCIÓN (2018-34) CLAVIJAS</t>
  </si>
  <si>
    <t>REPUESTOS GENERALES MÁQUINAS DE CONFECCIÓN (2018-35) COPA RODILLERO PARA MAQUINA PLANA TODAS LAS MARCAS</t>
  </si>
  <si>
    <t>REPUESTOS GENERALES MÁQUINAS DE CONFECCIÓN (2018-36) CORREA 41V</t>
  </si>
  <si>
    <t>REPUESTOS GENERALES MÁQUINAS DE CONFECCIÓN (2018-37) CORREA 34M FILETEADORA TODAS LAS MARCAS</t>
  </si>
  <si>
    <t>REPUESTOS GENERALES MÁQUINAS DE CONFECCIÓN (2018-38) CUCHILLA INFERIOR FILETEADORA TODAS LAS MARCAS</t>
  </si>
  <si>
    <t>REPUESTOS GENERALES MÁQUINAS DE CONFECCIÓN (2018-39) CUCHILLA SUPERIOR FILETEADORA TODAS LAS MARCAS</t>
  </si>
  <si>
    <t>REPUESTOS GENERALES MÁQUINAS DE CONFECCIÓN (2018-40) CUCHILLA DE REMATE FILETEADORA TODAS LAS MARCAS</t>
  </si>
  <si>
    <t>REPUESTOS GENERALES MÁQUINAS DE CONFECCIÓN (2018-41) CUCHILLA PARA MAQUINA DEVASTADORA DE PIELES</t>
  </si>
  <si>
    <t>REPUESTOS GENERALES MÁQUINAS DE CONFECCIÓN (2018-42) EMBOBINADO DE MOTOR</t>
  </si>
  <si>
    <t>REPUESTOS GENERALES MÁQUINAS DE CONFECCIÓN (2018-43) GANCHO PARA MAQUINA PLANA TODAS LAS MARCAS</t>
  </si>
  <si>
    <t>REPUESTOS GENERALES MÁQUINAS DE CONFECCIÓN (2018-44) GANCHO PARA RIBETEADORA TODAS LAS MARCAS</t>
  </si>
  <si>
    <t>REPUESTOS GENERALES MÁQUINAS DE CONFECCIÓN (2018-45) GUIA HILO BARRA DE AGUJA PARA MAQUINA PLANA TODAS LAS MARCAS</t>
  </si>
  <si>
    <t>REPUESTOS GENERALES MÁQUINAS DE CONFECCIÓN (2018-46) GUIA HILO SUPERIOR DEL CABEZAL PARA MAQUINA PLANA TODAS LAS MARCAS</t>
  </si>
  <si>
    <t>REPUESTOS GENERALES MÁQUINAS DE CONFECCIÓN (2018-47) GUIA HILO FRONTAL PARA MAQUINA PLANA TODAS LAS MARCAS</t>
  </si>
  <si>
    <t>REPUESTOS GENERALES MÁQUINAS DE CONFECCIÓN (2018-48) GUIA HILO PORTACONO FILETEADORA TODAS LAS MARCAS</t>
  </si>
  <si>
    <t>REPUESTOS GENERALES MÁQUINAS DE CONFECCIÓN (2018-49) GUIA HILO VARILLA DE FILETEADORA TODAS LAS MARCAS</t>
  </si>
  <si>
    <t>REPUESTOS GENERALES MÁQUINAS DE CONFECCIÓN (2018-50) GANCHOS PARA MAQUINA DE POSTE DOS AGUJAS TODAS LAS MARCAS</t>
  </si>
  <si>
    <t>REPUESTOS GENERALES MÁQUINAS DE CONFECCIÓN (2018-51) LOOPER SUPERIOR FILETEADORA TODAS LAS MARCAS</t>
  </si>
  <si>
    <t>REPUESTOS GENERALES MÁQUINAS DE CONFECCIÓN (2018-52) LOOPER INFERIOR FILETEADORA TODAS LAS MARCAS</t>
  </si>
  <si>
    <t>REPUESTOS GENERALES MÁQUINAS DE CONFECCIÓN (2018-53) LOOPER DE SEGURIDAD FILETEADORA TODAS LAS MARCAS</t>
  </si>
  <si>
    <t>REPUESTOS GENERALES MÁQUINAS DE CONFECCIÓN (2018-54) PASADOR LEVANTA PIE FILETEADORA TODAS LAS MARCAS</t>
  </si>
  <si>
    <t>REPUESTOS GENERALES MÁQUINAS DE CONFECCIÓN (2018-55) PIE LIVIANO PARA MAQUINA PLANA TODAS LAS MARCAS</t>
  </si>
  <si>
    <t>REPUESTOS GENERALES MÁQUINAS DE CONFECCIÓN (2018-56) PLACHUELA LIVIANA PARA MAQUINA PLANA TODAS LAS MARCAS</t>
  </si>
  <si>
    <t>REPUESTOS GENERALES MÁQUINAS DE CONFECCIÓN (2018-57) PLANCHUELA CORREDIZA PARA MAQUINA PLANA TODAS LAS MARCAS</t>
  </si>
  <si>
    <t>REPUESTOS GENERALES MÁQUINAS DE CONFECCIÓN (2018-58) PORTA CONO</t>
  </si>
  <si>
    <t>REPUESTOS GENERALES MÁQUINAS DE CONFECCIÓN (2018-59) PROTECTOR PALANCA TIRAHILO PARA MAQUINA PLANA TODAS LAS MARCAS</t>
  </si>
  <si>
    <t>REPUESTOS GENERALES MÁQUINAS DE CONFECCIÓN (2018-60) RESORTE TIRAHILO PARA RIBETEADORA TODAS LAS MARCAS</t>
  </si>
  <si>
    <t>REPUESTOS GENERALES MÁQUINAS DE CONFECCIÓN (2018-61) RESORTE TIRAHILO PARA MAQUINA PLANA TODAS LAS MARCAS</t>
  </si>
  <si>
    <t>REPUESTOS GENERALES MÁQUINAS DE CONFECCIÓN (2018-62) RODAMIENTO PARA MOTOR</t>
  </si>
  <si>
    <t>REPUESTOS GENERALES MÁQUINAS DE CONFECCIÓN (2018-63) TIRA HILO PARA MAQUINA PLANA TODAS LAS MARCAS</t>
  </si>
  <si>
    <t>REPUESTOS GENERALES MÁQUINAS DE CONFECCIÓN (2018-64) TORNILLO GUARDA CORREA PARA MAQUINA PLANA TODAS LAS MARCAS</t>
  </si>
  <si>
    <t>REPUESTOS GENERALES MÁQUINAS DE CONFECCIÓN (2018-65) TORNILLO SUJETADOR DIENTE PARA MAQUINA PLANA TODAS LAS MARCAS</t>
  </si>
  <si>
    <t>REPUESTOS GENERALES MÁQUINAS DE CONFECCIÓN (2018-66) TORNILLO SUJETADOR AGUJA PARA  FILETEADORA TODAS LAS MARCAS</t>
  </si>
  <si>
    <t>REPUESTOS GENERALES MÁQUINAS DE CONFECCIÓN (2018-67) TERMOSTATO PARA EQUIPO DE PLANCHADO</t>
  </si>
  <si>
    <t>REPUESTOS GENERALES MÁQUINAS DE CONFECCIÓN (2018-68) PIEDRA PARA AFILAR</t>
  </si>
  <si>
    <t>REPUESTOS GENERALES MÁQUINAS DE CONFECCIÓN (2018-69) PIE RODANTE</t>
  </si>
  <si>
    <t>REPUESTOS GENERALES MÁQUINAS DE CONFECCIÓN (2018-70) PIES PARA RIBETEADORA TODAS LAS MARCAS</t>
  </si>
  <si>
    <t>REPUESTOS GENERALES MÁQUINAS DE CONFECCIÓN (2018-71) CLUTCH PARA MOTORES</t>
  </si>
  <si>
    <t>LAVADORA DE 18 LBS. A 22 LBS. (2018 ) MANTENIMIENTO PREVENTIVO LAVADORA DE 18 LBS. A 22 LBS.</t>
  </si>
  <si>
    <t>LAVADORA SUPERIORES DE 22 LBS. HASTA 38 LBS. (2018 ) MANTENIMIENTO PREVENTIVO LAVADORA SUPERIORES DE 22 LBS. HASTA 35 LBS.</t>
  </si>
  <si>
    <t>TORRE LAVADORA Y SECADORA (2018 ) MANTENIMIENTO PREVENTIVO TORRE LAVADORA Y SECADORA</t>
  </si>
  <si>
    <t>SECADORA DOMESTICA (2018 ) MANTENIMIENTO PREVENTIVO SECADORA DOMESTICA</t>
  </si>
  <si>
    <t>LAVADORA DE 18 LBS. A 22 LBS. (2018 ) 1MANTENIMIENTO CORRECTIVO LAVADORA DE 18 LBS. A 22 LBS.</t>
  </si>
  <si>
    <t>LAVADORA SUPERIORES DE 22 LBS. HASTA 38 LBS. (2018 ) 1MANTENIMIENTO CORRECTIVO LAVADORA SUPERIORES DE 22 LBS. HASTA 35 LBS.</t>
  </si>
  <si>
    <t>TORRE LAVADORA Y SECADORA (2018 ) 1MANTENIMIENTO CORRECTIVO TORRE LAVADORA Y SECADORA</t>
  </si>
  <si>
    <t>SECADORA DOMESTICA (2018 ) 1MANTENIMIENTO CORRECTIVO SECADORA DOMESTICA</t>
  </si>
  <si>
    <t>LAVADORA WHIRPOOL 28 LBS 1 2018 AGITADOR</t>
  </si>
  <si>
    <t>LAVADORA WHIRPOOL 28 LBS 2 2018 BOBINADO MOTOR PRINCIPAL.</t>
  </si>
  <si>
    <t>LAVADORA WHIRPOOL 28 LBS 3 2018 BOMBA DE AGUA, O MOTOR DE VACIADO</t>
  </si>
  <si>
    <t>LAVADORA WHIRPOOL 28 LBS 4 2018 CAJA DE TRANSMISIÓN</t>
  </si>
  <si>
    <t>LAVADORA WHIRPOOL 28 LBS 5 2018 CORREA</t>
  </si>
  <si>
    <t>LAVADORA WHIRPOOL 28 LBS 6 2018 DRAIN MOTOR</t>
  </si>
  <si>
    <t>LAVADORA WHIRPOOL 28 LBS 7 2018 ELECTROVÁLVULA ENTRADA AGUA</t>
  </si>
  <si>
    <t>LAVADORA WHIRPOOL 28 LBS 8 2018 FILTRO ATRAPAMOTAS</t>
  </si>
  <si>
    <t>LAVADORA WHIRPOOL 28 LBS 9 2018 MANDO DEL PROGRAMADOR.</t>
  </si>
  <si>
    <t>LAVADORA WHIRPOOL 28 LBS 10 2018 MOTOR PRINCIPAL</t>
  </si>
  <si>
    <t>LAVADORA WHIRPOOL 28 LBS 11 2018 POLEA</t>
  </si>
  <si>
    <t>LAVADORA WHIRPOOL 28 LBS 12 2018 PRESOSTATO</t>
  </si>
  <si>
    <t>LAVADORA WHIRPOOL 28 LBS 13 2018 PROGRAMADOR DE CICLOS</t>
  </si>
  <si>
    <t>LAVADORA WHIRPOOL 28 LBS 14 2018 RESISTENCIA CALEFACTORA</t>
  </si>
  <si>
    <t>LAVADORA WHIRPOOL 28 LBS 15 2018 TERMOSTATO</t>
  </si>
  <si>
    <t>LAVADORA WHIRPOOL 28 LBS 16 2018 TINA CANASTA</t>
  </si>
  <si>
    <t xml:space="preserve">LAVADORA WHIRPOOL 28 LBS 17 2018 TUERCA Y ARANDELA </t>
  </si>
  <si>
    <t>LAVADORA HACEB 33 LBS 1 2018 AGITADOR</t>
  </si>
  <si>
    <t>LAVADORA HACEB 33 LBS 2 2018 BOBINADO MOTOR PRINCIPAL.</t>
  </si>
  <si>
    <t>LAVADORA HACEB 33 LBS 3 2018 BOMBA DE AGUA, O MOTOR DE VACIADO</t>
  </si>
  <si>
    <t>LAVADORA HACEB 33 LBS 4 2018 CAJA DE TRANSMISIÓN</t>
  </si>
  <si>
    <t>LAVADORA HACEB 33 LBS 5 2018 CORREA</t>
  </si>
  <si>
    <t>LAVADORA HACEB 33 LBS 6 2018 DRAIN MOTOR</t>
  </si>
  <si>
    <t>LAVADORA HACEB 33 LBS 7 2018 ELECTROVÁLVULA ENTRADA AGUA</t>
  </si>
  <si>
    <t>LAVADORA HACEB 33 LBS 8 2018 FILTRO ATRAPAMOTAS</t>
  </si>
  <si>
    <t>LAVADORA HACEB 33 LBS 9 2018 MANDO DEL PROGRAMADOR.</t>
  </si>
  <si>
    <t>LAVADORA HACEB 33 LBS 10 2018 MOTOR PRINCIPAL</t>
  </si>
  <si>
    <t>LAVADORA HACEB 33 LBS 11 2018 POLEA</t>
  </si>
  <si>
    <t>LAVADORA HACEB 33 LBS 12 2018 PRESOSTATO</t>
  </si>
  <si>
    <t>LAVADORA HACEB 33 LBS 13 2018 PROGRAMADOR DE CICLOS</t>
  </si>
  <si>
    <t>LAVADORA HACEB 33 LBS 14 2018 RESISTENCIA CALEFACTORA</t>
  </si>
  <si>
    <t>LAVADORA HACEB 33 LBS 15 2018 TERMOSTATO</t>
  </si>
  <si>
    <t>LAVADORA HACEB 33 LBS 16 2018 TINA CANASTA</t>
  </si>
  <si>
    <t>LAVADORA HACEB 33 LBS 17 2018 TARJETA DE CONTROL PRINCIPAL</t>
  </si>
  <si>
    <t>LAVADORA CENTRALES 35 LBS 1 2018 AGITADOR</t>
  </si>
  <si>
    <t>LAVADORA CENTRALES 35 LBS 2 2018 BOBINADO MOTOR PRINCIPAL.</t>
  </si>
  <si>
    <t>LAVADORA CENTRALES 35 LBS 3 2018 BOMBA DE AGUA, O MOTOR DE VACIADO</t>
  </si>
  <si>
    <t>LAVADORA CENTRALES 35 LBS 4 2018 CAJA DE TRANSMISIÓN</t>
  </si>
  <si>
    <t>LAVADORA CENTRALES 35 LBS 5 2018 CORREA</t>
  </si>
  <si>
    <t>LAVADORA CENTRALES 35 LBS 6 2018 DRAIN MOTOR</t>
  </si>
  <si>
    <t>LAVADORA CENTRALES 35 LBS 7 2018 ELECTROVÁLVULA ENTRADA AGUA</t>
  </si>
  <si>
    <t>LAVADORA CENTRALES 35 LBS 8 2018 FILTRO ATRAPAMOTAS</t>
  </si>
  <si>
    <t>LAVADORA CENTRALES 35 LBS 9 2018 MANDO DEL PROGRAMADOR.</t>
  </si>
  <si>
    <t>LAVADORA CENTRALES 35 LBS 10 2018 MOTOR PRINCIPAL</t>
  </si>
  <si>
    <t>LAVADORA CENTRALES 35 LBS 11 2018 POLEA</t>
  </si>
  <si>
    <t>LAVADORA CENTRALES 35 LBS 12 2018 PRESOSTATO</t>
  </si>
  <si>
    <t>LAVADORA CENTRALES 35 LBS 13 2018 PROGRAMADOR DE CICLOS</t>
  </si>
  <si>
    <t>LAVADORA CENTRALES 35 LBS 14 2018 RESISTENCIA CALEFACTORA</t>
  </si>
  <si>
    <t>LAVADORA CENTRALES 35 LBS 15 2018 TERMOSTATO</t>
  </si>
  <si>
    <t>LAVADORA CENTRALES 35 LBS 16 2018 TINA CANASTA</t>
  </si>
  <si>
    <t xml:space="preserve">LAVADORA CENTRALES 35 LBS 17 2018 TUERCA Y ARANDELA </t>
  </si>
  <si>
    <t>LAVADORA CENTRALES 35 LBS 18 2018 TARJETA DE CONTROL PRINCIPAL</t>
  </si>
  <si>
    <t>LAVADORA SAMSUNG 36 LBS 1 2018 AGITADOR</t>
  </si>
  <si>
    <t>LAVADORA SAMSUNG 36 LBS 2 2018 BOBINADO MOTOR PRINCIPAL.</t>
  </si>
  <si>
    <t>LAVADORA SAMSUNG 36 LBS 3 2018 BOMBA DE AGUA, O MOTOR DE VACIADO</t>
  </si>
  <si>
    <t>LAVADORA SAMSUNG 36 LBS 4 2018 CAJA DE TRANSMISIÓN</t>
  </si>
  <si>
    <t>LAVADORA SAMSUNG 36 LBS 5 2018 CORREA</t>
  </si>
  <si>
    <t>LAVADORA SAMSUNG 36 LBS 6 2018 DRAIN MOTOR</t>
  </si>
  <si>
    <t>LAVADORA SAMSUNG 36 LBS 7 2018 ELECTROVÁLVULA ENTRADA AGUA</t>
  </si>
  <si>
    <t>LAVADORA SAMSUNG 36 LBS 8 2018 FILTRO ATRAPAMOTAS</t>
  </si>
  <si>
    <t>LAVADORA SAMSUNG 36 LBS 9 2018 MANDO DEL PROGRAMADOR.</t>
  </si>
  <si>
    <t>LAVADORA SAMSUNG 36 LBS 10 2018 MOTOR PRINCIPAL</t>
  </si>
  <si>
    <t>LAVADORA SAMSUNG 36 LBS 11 2018 POLEA</t>
  </si>
  <si>
    <t>LAVADORA SAMSUNG 36 LBS 12 2018 PRESOSTATO</t>
  </si>
  <si>
    <t>LAVADORA SAMSUNG 36 LBS 13 2018 PROGRAMADOR DE CICLOS</t>
  </si>
  <si>
    <t>LAVADORA SAMSUNG 36 LBS 14 2018 RESISTENCIA CALEFACTORA</t>
  </si>
  <si>
    <t>LAVADORA SAMSUNG 36 LBS 15 2018 TERMOSTATO</t>
  </si>
  <si>
    <t>LAVADORA SAMSUNG 36 LBS 16 2018 TINA CANASTA</t>
  </si>
  <si>
    <t xml:space="preserve">LAVADORA SAMSUNG 36 LBS 17 2018 TUERCA Y ARANDELA </t>
  </si>
  <si>
    <t>LAVADORA ELECTROLUX 28 LBS 1 2018 AGITADOR</t>
  </si>
  <si>
    <t>LAVADORA ELECTROLUX 28 LBS 2 2018 BOBINADO MOTOR PRINCIPAL.</t>
  </si>
  <si>
    <t>LAVADORA ELECTROLUX 28 LBS 3 2018 BOMBA DE AGUA, O MOTOR DE VACIADO</t>
  </si>
  <si>
    <t>LAVADORA ELECTROLUX 28 LBS 4 2018 CAJA DE TRANSMISIÓN</t>
  </si>
  <si>
    <t>LAVADORA ELECTROLUX 28 LBS 5 2018 CORREA</t>
  </si>
  <si>
    <t>LAVADORA ELECTROLUX 28 LBS 6 2018 DRAIN MOTOR</t>
  </si>
  <si>
    <t>LAVADORA ELECTROLUX 28 LBS 7 2018 ELECTROVÁLVULA ENTRADA AGUA</t>
  </si>
  <si>
    <t>LAVADORA ELECTROLUX 28 LBS 8 2018 FILTRO ATRAPAMOTAS</t>
  </si>
  <si>
    <t>LAVADORA ELECTROLUX 28 LBS 9 2018 MANDO DEL PROGRAMADOR.</t>
  </si>
  <si>
    <t>LAVADORA ELECTROLUX 28 LBS 10 2018 MOTOR PRINCIPAL</t>
  </si>
  <si>
    <t>LAVADORA ELECTROLUX 28 LBS 11 2018 POLEA</t>
  </si>
  <si>
    <t>LAVADORA ELECTROLUX 28 LBS 12 2018 PRESOSTATO</t>
  </si>
  <si>
    <t>LAVADORA ELECTROLUX 28 LBS 13 2018 PROGRAMADOR DE CICLOS</t>
  </si>
  <si>
    <t>LAVADORA ELECTROLUX 28 LBS 14 2018 RESISTENCIA CALEFACTORA</t>
  </si>
  <si>
    <t>LAVADORA ELECTROLUX 28 LBS 15 2018 TERMOSTATO</t>
  </si>
  <si>
    <t>LAVADORA ELECTROLUX 28 LBS 16 2018 TINA CANASTA</t>
  </si>
  <si>
    <t>SECADORAS 1 2018 BOBINADO MOTOR PRINCIPAL.</t>
  </si>
  <si>
    <t>SECADORAS 2 2018 CORREA</t>
  </si>
  <si>
    <t>SECADORAS 3 2018 FILTRO ATRAPAMOTAS</t>
  </si>
  <si>
    <t xml:space="preserve">SECADORAS 4 2018 FLAUTA O SERPENTÍN DE GAS </t>
  </si>
  <si>
    <t>SECADORAS 5 2018 FUSIBLE TÉRMICO</t>
  </si>
  <si>
    <t>SECADORAS 6 2018 MANDO DEL PROGRAMADOR.</t>
  </si>
  <si>
    <t>SECADORAS 7 2018 MOTOR PRINCIPAL</t>
  </si>
  <si>
    <t>SECADORAS 8 2018 POLEA</t>
  </si>
  <si>
    <t>SECADORAS 9 2018 PROGRAMADOR DE CICLOS</t>
  </si>
  <si>
    <t>SECADORAS 10 2018 RESISTENCIA CALEFACTORA</t>
  </si>
  <si>
    <t>SECADORAS 11 2018 TERMOSTATO</t>
  </si>
  <si>
    <t>SECADORAS 12 2018 TINA CANASTA</t>
  </si>
  <si>
    <t>SECADORAS 13 2018 VÁLVULA ENTRADA DE GAS</t>
  </si>
  <si>
    <t xml:space="preserve">REPUESTOS GENERALES 1 2018 BASES DE CAUCHO (4) </t>
  </si>
  <si>
    <t xml:space="preserve">REPUESTOS GENERALES 2 2018 CABLE ENCAUCHETADO 2 X 12 - 2 X 14 (METRO) </t>
  </si>
  <si>
    <t xml:space="preserve">REPUESTOS GENERALES 3 2018 CABLE ENCAUCHETADO 2 X 16 - 2 X 18 (METRO) </t>
  </si>
  <si>
    <t xml:space="preserve">REPUESTOS GENERALES 4 2018 CABLE ENCAUCHETADO 3 X 12 - 3 X 14 (METRO) </t>
  </si>
  <si>
    <t xml:space="preserve">REPUESTOS GENERALES 5 2018 CABLE ENCAUCHETADO 3 X 18 - 3 X 16 (METRO) </t>
  </si>
  <si>
    <t>REPUESTOS GENERALES 6 2018 CABLEADO INTERNO</t>
  </si>
  <si>
    <t xml:space="preserve">REPUESTOS GENERALES 7 2018 CAPACITOR O CONDENSADOR DE ARRANQUE 216 MF A 259 MF (O SIMILAR) </t>
  </si>
  <si>
    <t xml:space="preserve">REPUESTOS GENERALES 8 2018 CAPACITOR O CONDENSADOR DE MARCHA 08 MF A 45 MF (O SIMILAR) </t>
  </si>
  <si>
    <t>REPUESTOS GENERALES 9 2018 CLAVIJA INDUSTRIAL 15 A 30 AMP</t>
  </si>
  <si>
    <t>REPUESTOS GENERALES 10 2018 EMPAQUE PUERTA FRONTAL</t>
  </si>
  <si>
    <t>REPUESTOS GENERALES 11 2018 FORRO MATERIAL IMPERMEABLE</t>
  </si>
  <si>
    <t>REPUESTOS GENERALES 12 2018 MANGUERA DESCARGA DE AGUA.</t>
  </si>
  <si>
    <t xml:space="preserve">REPUESTOS GENERALES 13 2018 MANGUERA ENTRADA DE AGUA </t>
  </si>
  <si>
    <t>REPUESTOS GENERALES 14 2018 MICRO-SWITCH</t>
  </si>
  <si>
    <t>REPUESTOS GENERALES 15 2018 RECONSTRUCCIÓN DE TABLERO ELECTRÓNICO DE MANDO</t>
  </si>
  <si>
    <t>REPUESTOS GENERALES 16 2018 SENSOR MOTOR VELOCIDAD EFECTO HALL</t>
  </si>
  <si>
    <t xml:space="preserve">REPUESTOS GENERALES 17 2018 KIT UÑAS LAVADORA </t>
  </si>
  <si>
    <t>REPUESTOS GENERALES 18 2018 CAPACITOR DE MARCHA 348 A 408 MDF 110V</t>
  </si>
  <si>
    <t>TELEVISOR PLASMA DE 32" A 50" MANTENIMIENTO PREVENTIVOTELEVISOR PLASMA DE 32" A 50"</t>
  </si>
  <si>
    <t>TELEVISOR LCD DE  27" A 47" MANTENIMIENTO PREVENTIVOTELEVISOR LCD DE  27" A 47"</t>
  </si>
  <si>
    <t>TELEVISOR LED DE  27" A 47" MANTENIMIENTO PREVENTIVO TELEVISOR LED DE  27" A 47"</t>
  </si>
  <si>
    <t>EQUIPO DE SONIDO TIPO DOMÉSTICO (INCLUYE BAFLES, REPRODUCTOR DE CD, CASETERAS Y RADIO). MANTENIMIENTO PREVENTIVO EQUIPO DE SONIDO TIPO DOMÉSTICO (INCLUYE BAFLES, REPRODUCTOR DE CD, CASETERAS Y RADIO).</t>
  </si>
  <si>
    <t>CÁMARA DE VIDEO MANTENIMIENTO PREVENTIVO CÁMARA DE VIDEO</t>
  </si>
  <si>
    <t>CÁMARA FOTOGRAFICA DIGITAL MANTENIMIENTO PREVENTIVO CÁMARA FOTOGRAFICA DIGITAL</t>
  </si>
  <si>
    <t>RADIO GRABADORAS MANTENIMIENTO PREVENTIVO RADIO GRABADORAS</t>
  </si>
  <si>
    <t>CABINA DE SONIDO MANTENIMIENTO PREVENTIVO CABINA DE SONIDO</t>
  </si>
  <si>
    <t>PLANTA DE SONIDO TIPO PROFESIONAL MANTENIMIENTO PREVENTIVO PLANTA DE SONIDO TIPO PROFESIONAL</t>
  </si>
  <si>
    <t>MEZCLADOR, ECUALIZADOR MANTENIMIENTO PREVENTIVO MEZCLADOR, ECUALIZADOR</t>
  </si>
  <si>
    <t xml:space="preserve">CONSOLA  MANTENIMIENTO PREVENTIVO CONSOLA </t>
  </si>
  <si>
    <t>CONTROL REMOTO MANTENIMIENTO CORRECTIVO CONTROL REMOTO</t>
  </si>
  <si>
    <t>TELEVISOR PLASMA DE 32" A 50" MANTENIMIENTO CORRECTIVO TELEVISOR PLASMA DE 32" A 50"</t>
  </si>
  <si>
    <t>TELEVISOR LCD DE  27" A 47" MANTENIMIENTO CORRECTIVO TELEVISOR LCD DE  27" A 47"</t>
  </si>
  <si>
    <t>TELEVISOR LED DE  27" A 47" MANTENIMIENTO CORRECTIVO TELEVISOR LED DE  27" A 47"</t>
  </si>
  <si>
    <t>EQUIPO DE SONIDO TIPO DOMÉSTICO (INCLUYE BAFLES, REPRODUCTOR DE CD, CASETERAS Y RADIO). MANTENIMIENTO CORRECTIVO EQUIPO DE SONIDO TIPO DOMÉSTICO (INCLUYE BAFLES, REPRODUCTOR DE CD, CASETERAS Y RADIO).</t>
  </si>
  <si>
    <t>MODULADOR TUNNER AM Y FM MANTENIMIENTO CORRECTIVO MODULADOR TUNNER AM Y FM</t>
  </si>
  <si>
    <t>CÁMARA DE VIDEO MANTENIMIENTO CORRECTIVO CÁMARA DE VIDEO</t>
  </si>
  <si>
    <t>CÁMARA FOTOGRAFICA DIGITAL MANTENIMIENTO CORRECTIVO CÁMARA FOTOGRAFICA DIGITAL</t>
  </si>
  <si>
    <t>RADIO GRABADORAS MANTENIMIENTO CORRECTIVO RADIO GRABADORAS</t>
  </si>
  <si>
    <t>CABINA DE SONIDO MANTENIMIENTO CORRECTIVO CABINA DE SONIDO</t>
  </si>
  <si>
    <t>PLANTA DE SONIDO TIPO PROFESIONAL MANTENIMIENTO CORRECTIVO PLANTA DE SONIDO TIPO PROFESIONAL</t>
  </si>
  <si>
    <t xml:space="preserve">CONSOLA  MANTENIMIENTO CORRECTIVO CONSOLA </t>
  </si>
  <si>
    <t xml:space="preserve">MICRÓFONO  MANTENIMIENTO CORRECTIVO MICRÓFONO </t>
  </si>
  <si>
    <t>MEZCLADOR, ECUALIZADOR MANTENIMIENTO CORRECTIVO MEZCLADOR, ECUALIZADOR</t>
  </si>
  <si>
    <t>FUENTE DE ALIMENTACIÓN PARA TV LCD 32", 42" Y 50" FUENTE DE ALIMENTACIÓN PARA TV LCD 32", 42" Y 50"</t>
  </si>
  <si>
    <t>FUENTE DE ALIMENTACIÓN PARA TV LED 32", 42" Y 50" FUENTE DE ALIMENTACIÓN PARA TV LED 32", 42" Y 50"</t>
  </si>
  <si>
    <t>TARJETA  PROCESADORA PRINCIPAL PARA TV LCD 32", 42" Y 50" TARJETA  PROCESADORA PRINCIPAL PARA TV LCD 32", 42" Y 50"</t>
  </si>
  <si>
    <t>TARJETA   PRINCIPAL PARA TV LED 32", 42" Y 50" TARJETA   PRINCIPAL PARA TV LED 32", 42" Y 50"</t>
  </si>
  <si>
    <t>TARJETA DE VIDEO PARA TV LCD 32", 42" Y 50" TARJETA DE VIDEO PARA TV LCD 32", 42" Y 50"</t>
  </si>
  <si>
    <t>TARJETA DE VIDEO PARA TV LED 32", 42" Y 50" TARJETA DE VIDEO PARA TV LED 32", 42" Y 50"</t>
  </si>
  <si>
    <t>SOPORTE ESCUALIZABLE DE PARED PARA TV LED O LCD (INCLUYE INSTALACIÓN ) SOPORTE ESCUALIZABLE DE PARED PARA TV LED O LCD (INCLUYE INSTALACIÓN )</t>
  </si>
  <si>
    <t xml:space="preserve">UNIDAD ÓPTICA LÁSER  UNIDAD ÓPTICA LÁSER </t>
  </si>
  <si>
    <t>TARJETA CONTROLADORA UNIDAD DE CD TARJETA CONTROLADORA UNIDAD DE CD</t>
  </si>
  <si>
    <t>CINTA FLEXIBLE 12X11X1,0 MM CINTA FLEXIBLE 12X11X1,0 MM</t>
  </si>
  <si>
    <t xml:space="preserve">CINTA FLEXIBLE 16X23X1,0MM  CINTA FLEXIBLE 16X23X1,0MM </t>
  </si>
  <si>
    <t xml:space="preserve">CINTA FLEXIBLE 24X32X0,5MM  CINTA FLEXIBLE 24X32X0,5MM </t>
  </si>
  <si>
    <t xml:space="preserve">CINTA FLEXIBLE 26X25X1,0MM  CINTA FLEXIBLE 26X25X1,0MM </t>
  </si>
  <si>
    <t xml:space="preserve">CINTA FLEXIBLE 27X25X0,5MM  CINTA FLEXIBLE 27X25X0,5MM </t>
  </si>
  <si>
    <t xml:space="preserve">INTEGRADO DE AUDIO  INTEGRADO DE AUDIO </t>
  </si>
  <si>
    <t>CONTROL DE VOLUMEN CONTROL DE VOLUMEN</t>
  </si>
  <si>
    <t>DISPLAY DISPLAY</t>
  </si>
  <si>
    <t>JUEGO DE PULSADORES PARA EQUIPO DE SONIDO JUEGO DE PULSADORES PARA EQUIPO DE SONIDO</t>
  </si>
  <si>
    <t>PARLANTES PARLANTES</t>
  </si>
  <si>
    <t xml:space="preserve">JUEGO DE PULSADORES  JUEGO DE PULSADORES </t>
  </si>
  <si>
    <t>TRANSISTORES DE POTENCIA 70413140, 70413141 TIPO MONEDA PARA PLANTA DE POTENCIA PEAVEY, YAMAHA (UNIDAD) TRANSISTORES DE POTENCIA 70413140, 70413141 TIPO MONEDA PARA PLANTA DE POTENCIA PEAVEY, YAMAHA (UNIDAD)</t>
  </si>
  <si>
    <t>FUENTES DE ALIMENTACIÓN PARA PLANTA DE POTENCIA PEAVEY 16  TRANSISTORES. FUENTES DE ALIMENTACIÓN PARA PLANTA DE POTENCIA PEAVEY 16  TRANSISTORES.</t>
  </si>
  <si>
    <t xml:space="preserve">FUENTES DE ALIMENTACIÓN PARA PLANTA DE POTENCIA YAMAHA 24 TRANSISTORES.  FUENTES DE ALIMENTACIÓN PARA PLANTA DE POTENCIA YAMAHA 24 TRANSISTORES. </t>
  </si>
  <si>
    <t>PARLANTE PROFESIONAL 12" PARLANTE PROFESIONAL 12"</t>
  </si>
  <si>
    <t>PARLANTE PROFESIONAL 15" PARLANTE PROFESIONAL 15"</t>
  </si>
  <si>
    <t>PARLANTE PROFESIONAL PESADO 18" PARLANTE PROFESIONAL PESADO 18"</t>
  </si>
  <si>
    <t>UNIDAD DE DRIVER UNIDAD DE DRIVER</t>
  </si>
  <si>
    <t>CORNETA 16CMX16CM CON DRIVER E IMÁN CORNETA 16CMX16CM CON DRIVER E IMÁN</t>
  </si>
  <si>
    <t>DIFUSOR JBL SIN UNIDAD DE DESFOGUE DIFUSOR JBL SIN UNIDAD DE DESFOGUE</t>
  </si>
  <si>
    <t xml:space="preserve">SUMINISTRO Y ADAPTACION DE MODULO DE BLUTOOTH PARA CABINA DE SONIDO  UNIDAD ÓPTICA LÁSER CÁMARA DE VIDEO DIGITAL FORMATO DVD </t>
  </si>
  <si>
    <t>CAPSULA DE MICROFONO INALAMBRICO PG58 LENTE DE VIDEO</t>
  </si>
  <si>
    <t>MALLA MICROFONO AKG TARJETA PROCESADORA</t>
  </si>
  <si>
    <t xml:space="preserve">MALLA MICROFONO C606 MICRÓFONO </t>
  </si>
  <si>
    <t xml:space="preserve">MALLA MICROFONO PG58 MECANISMO  CÁMARA DIGITAL DE VIDEO FORMATO DVD </t>
  </si>
  <si>
    <t>CONECTOR XLR DE AUDIO PARA CABLES 16 PANTALLA DE CRISTAL LIQUIDO</t>
  </si>
  <si>
    <t>CONECTOR SPEAKON DE AUDIO  CARGADOR FUENTE ALIMENTACIÓN CÁMARA DE VIDEO DIGITAL TODAS LAS MARCAS</t>
  </si>
  <si>
    <t>CONECTOR DE 1/4" DE AUDIO ( LINEA ) BATERÍA RECARGABLE</t>
  </si>
  <si>
    <t>CONECTOR DE ESTEREO RCA-1/8" LECTOR DE TARJETA</t>
  </si>
  <si>
    <t>MANO DE OBRA ( PONCHADA DE CADA CABLE ) MANO DE OBRA ( PONCHADA DE CADA CABLE)</t>
  </si>
  <si>
    <t>PLUG DE AUDIO DE LINEA  PLUG DE AUDIO DE LINEA</t>
  </si>
  <si>
    <t xml:space="preserve">UNIDAD ÓPTICA LÁSER CÁMARA DE VIDEO DIGITAL FORMATO DVD  UNIDAD ÓPTICA LÁSER CÁMARA DE VIDEO DIGITAL FORMATO DVD </t>
  </si>
  <si>
    <t>LENTE DE VIDEO LENTE DE VIDEO</t>
  </si>
  <si>
    <t>TARJETA PROCESADORA TARJETA PROCESADORA</t>
  </si>
  <si>
    <t xml:space="preserve">MICRÓFONO  MICRÓFONO </t>
  </si>
  <si>
    <t xml:space="preserve">MECANISMO  CÁMARA DIGITAL DE VIDEO FORMATO DVD  MECANISMO  CÁMARA DIGITAL DE VIDEO FORMATO DVD </t>
  </si>
  <si>
    <t>PANTALLA DE CRISTAL LIQUIDO PANTALLA DE CRISTAL LIQUIDO</t>
  </si>
  <si>
    <t>CARGADOR FUENTE ALIMENTACIÓN CÁMARA DE VIDEO DIGITAL TODAS LAS MARCAS CARGADOR FUENTE ALIMENTACIÓN CÁMARA DE VIDEO DIGITAL TODAS LAS MARCAS</t>
  </si>
  <si>
    <t>BATERÍA RECARGABLE BATERÍA RECARGABLE</t>
  </si>
  <si>
    <t>LECTOR DE TARJETA LECTOR DE TARJETA</t>
  </si>
  <si>
    <t xml:space="preserve">TARJETA DE MEMORIA TARJETA DE MEMORIA </t>
  </si>
  <si>
    <t>LAVADORA DE VARSOL MARCA CARINI 2018-1 MANTENIMIENTO PREVENTIVO LAVADORA DE VARSOL MARCA CARINI</t>
  </si>
  <si>
    <t>LAVADORAS MARCA MIC DE 50 A 100 LBS. 2018-1 MANTENIMIENTO PREVENTIVO LAVADORAS MARCA MIC DE 50 A 100 LBS.</t>
  </si>
  <si>
    <t>LAVADORA UNIMAC DE 50 A 100  LBS. 2018-1 MANTENIMIENTO PREVENTIVO LAVADORA UNIMAC DE 50 A 100  LBS.</t>
  </si>
  <si>
    <t>LAVADORA MARCA FERRARI DE 50 A 100 LBS. 2018-1  MANTENIMIENTO PREVENTIVO LAVADORA MARCA FERRARI DE 50 A 100 LBS.</t>
  </si>
  <si>
    <t>LAVADORA MARCA EQUILAV DE 50 A 100 LBS 2018-1 MANTENIMIENTO PREVENTIVO LAVADORA MARCA EQUILAV DE 50 A 100 LBS</t>
  </si>
  <si>
    <t>LAVADORA MACLEAN DE 50 A 100 LBS 2018-1 MANTENIMIENTO PREVENTIVO LAVADORA MACLEAN DE 50 A 100 LBS</t>
  </si>
  <si>
    <t>PRENSAS MARCA CARINI 2018-1 MANTENIMIENTO PREVENTIVO PRENSAS MARCA CARINI</t>
  </si>
  <si>
    <t>PRENSA CISSELL AUTOMATICA 2018-1 MANTENIMIENTO PREVENTIVO PRENSA CISSELL AUTOMATICA</t>
  </si>
  <si>
    <t>PRENSA CISSELL MANUAL 2018-1 MANTENIMIENTO PREVENTIVO PRENSA CISSELL MANUAL</t>
  </si>
  <si>
    <t>RODILLO SAMPER AMPER FINISH 2018-1 MANTENIMIENTO PREVENTIVO RODILLO SAMPER AMPER FINISH</t>
  </si>
  <si>
    <t>SECADORA MARCA FERRARI DE 50 A 66 LBS. 2018-1 MANTENIMIENTO PREVENTIVO SECADORA MARCA FERRARI DE 50 A 66 LBS.</t>
  </si>
  <si>
    <t>SECADORAS  MARCA MIC DE 50 A 66 LBS. 2018-1 MANTENIMIENTO PREVENTIVO SECADORAS  MARCA MIC DE 50 A 66 LBS.</t>
  </si>
  <si>
    <t>SECADORA MARCA UNIMAC 60  LBS 2018-1 MANTENIMIENTO PREVENTIVO SECADORA MARCA UNIMAC 60  LBS</t>
  </si>
  <si>
    <t>SECADORA MARCA EQUILAV DE 60 LBS. 2018-1 MANTENIMIENTO PREVENTIVO SECADORA MARCA EQUILAV DE 60 LBS.</t>
  </si>
  <si>
    <t>SECADORA ELÉCTRICA MARCA CICELL DE 60 LBS 2018-1 MANTENIMIENTO PREVENTIVO SECADORA ELÉCTRICA MARCA CICELL DE 60 LBS</t>
  </si>
  <si>
    <t>SECADORA MACLEAN 2018-1 MANTENIMIENTO PREVENTIVO SECADORA MACLEAN</t>
  </si>
  <si>
    <t>CENTRIFUGA UNIMAC 2018-1 MANTENIMIENTO PREVENTIVO CENTRIFUGA UNIMAC</t>
  </si>
  <si>
    <t>LAVADORA DE VARSOL MARCA CARINI 2018-2 MANTENIMIENTO CORRECTIVO LAVADORA DE VARSOL MARCA CARINI</t>
  </si>
  <si>
    <t>LAVADORAS MARCA MIC DE 50 A 100 LBS. 2018-2 MANTENIMIENTO CORRECTIVO LAVADORAS MARCA MIC DE 50 A 100 LBS.</t>
  </si>
  <si>
    <t>LAVADORA UNIMAC DE 50 A 100 LBS 2018-2 MANTENIMIENTO CORRECTIVO LAVADORA UNIMAC DE 50 A 100  LBS.</t>
  </si>
  <si>
    <t>LAVADORA MARCA FERRARI DE 50 A 100 LBS. 2018-2 MANTENIMIENTO CORRECTIVO LAVADORA MARCA FERRARI DE 50 A 100 LBS.</t>
  </si>
  <si>
    <t>LAVADORA MARCA EQUILAV DE 50 A 100 LBS 2018-2 MANTENIMIENTO CORRECTIVO LAVADORA MARCA EQUILAV DE 50 A 100 LBS</t>
  </si>
  <si>
    <t>LAVADORA MACLEAN 2018-2 MANTENIMIENTO CORRECTIVO LAVADORA MACLEAN DE 50 A 100 LBS</t>
  </si>
  <si>
    <t>PRENSAS MARCA CARINI  2018-2 MANTENIMIENTO CORRECTIVO PRENSAS MARCA CARINI</t>
  </si>
  <si>
    <t>PRENSA CISSELL AUTOMATICA  2018-2 MANTENIMIENTO CORRECTIVO PRENSA CISSELL AUTOMATICA</t>
  </si>
  <si>
    <t>PRENSA CISSELL MANUAL  2018-2 MANTENIMIENTO CORRECTIVO PRENSA CISSELL MANUAL</t>
  </si>
  <si>
    <t>RODILLO SAMPER AMPER FINISH  2018-2 MANTENIMIENTO CORRECTIVO RODILLO SAMPER AMPER FINISH</t>
  </si>
  <si>
    <t>SECADORA MARCA FERRARI DE 50 A 66 LBS.  2018-2 MANTENIMIENTO CORRECTIVO SECADORA MARCA FERRARI DE 50 A 66 LBS.</t>
  </si>
  <si>
    <t>SECADORAS  MARCA MIC DE 50 A 66 LBS.  2018-2 MANTENIMIENTO CORRECTIVO SECADORAS  MARCA MIC DE 50 A 66 LBS.</t>
  </si>
  <si>
    <t>SECADORA MARCA UNIMAC 60 LBS.  2018-2 MANTENIMIENTO CORRECTIVO SECADORA MARCA UNIMAC 60  LBS</t>
  </si>
  <si>
    <t>SECADORA MARCA EQUILAV DE 60 LBS.  2018-2 MANTENIMIENTO CORRECTIVO SECADORA MARCA EQUILAV DE 60 LBS.</t>
  </si>
  <si>
    <t>SECADORA ELÉCTRICA MARCA CICELL DE 60 LBS  2018-2 MANTENIMIENTO CORRECTIVO SECADORA ELÉCTRICA MARCA CICELL DE 60 LBS</t>
  </si>
  <si>
    <t>SECADORA MACLEAN  2018-2 MANTENIMIENTO CORRECTIVO SECADORA MACLEAN</t>
  </si>
  <si>
    <t>CENTRIFUGA UNIMAC  2018-2 MANTENIMIENTO CORRECTIVO CENTRIFUGA UNIMAC</t>
  </si>
  <si>
    <t>REPUESTOS EQUIPOS DE LAVANDERÍA 2018-1 REBOBINADO DE MOTOR DE 1 HP</t>
  </si>
  <si>
    <t xml:space="preserve">REPUESTOS EQUIPOS DE LAVANDERÍA 2018-2 VALVULA SOLENOIDE DE 1/2" A 3/4" </t>
  </si>
  <si>
    <t>REPUESTOS EQUIPOS DE LAVANDERÍA 2018-3 TRAMPA DE 1/2" A 3/4" VAPOR</t>
  </si>
  <si>
    <t>REPUESTOS EQUIPOS DE LAVANDERÍA 2018-4 VALVULA VAPOR 1/2" A 3/4"</t>
  </si>
  <si>
    <t>REPUESTOS EQUIPOS DE LAVANDERÍA 2018-5 VALVULA DE DRENAJE</t>
  </si>
  <si>
    <t>REPUESTOS EQUIPOS DE LAVANDERÍA 2018-6 RODAMIENTO DE LA CANASTA</t>
  </si>
  <si>
    <t>REPUESTOS EQUIPOS DE LAVANDERÍA 2018-7 RODAMIENTO DE MOTOR</t>
  </si>
  <si>
    <t>REPUESTOS EQUIPOS DE LAVANDERÍA 2018-8 CAMA DE PLANCHADO</t>
  </si>
  <si>
    <t>REPUESTOS EQUIPOS DE LAVANDERÍA 2018-9 ACEITE REDUCTOR ( GALON)</t>
  </si>
  <si>
    <t>REPUESTOS EQUIPOS DE LAVANDERÍA 2018-10 BANDA EN LONA REFLACTARIA DE 15X20CM.</t>
  </si>
  <si>
    <t>REPUESTOS EQUIPOS DE LAVANDERÍA 2018-11 BANDA EN LONA REFLACTARIA DE 7,556CM.</t>
  </si>
  <si>
    <t>REPUESTOS EQUIPOS DE LAVANDERÍA 2018-12 BOTÓN PARADA DE EMERGENCIA.</t>
  </si>
  <si>
    <t>REPUESTOS EQUIPOS DE LAVANDERÍA 2018-13 CABLE NO 12-7 HILOS</t>
  </si>
  <si>
    <t>REPUESTOS EQUIPOS DE LAVANDERÍA 2018-14 CABLE ENCAUCHETADO 2X10</t>
  </si>
  <si>
    <t>REPUESTOS EQUIPOS DE LAVANDERÍA 2018-15 CABLE ENCAUCHETADO 4X10</t>
  </si>
  <si>
    <t>REPUESTOS EQUIPOS DE LAVANDERÍA 2018-16 CADENA 35B CON PASADOR Y CANDADO</t>
  </si>
  <si>
    <t>REPUESTOS EQUIPOS DE LAVANDERÍA 2018-17 CAPACITOR ARRANQUE 340 A 408</t>
  </si>
  <si>
    <t>REPUESTOS EQUIPOS DE LAVANDERÍA 2018-18 CHEQUE DE 3/4" GALVANIZADO TIPO GLOBO BRONCE</t>
  </si>
  <si>
    <t>REPUESTOS EQUIPOS DE LAVANDERÍA 2018-19 CHEQUE GLOBO EN BRONCE DE 1/2"</t>
  </si>
  <si>
    <t>REPUESTOS EQUIPOS DE LAVANDERÍA 2018-20 CONTACTOR PARA TARJETA CONTROLADORA DE LAVADORA</t>
  </si>
  <si>
    <t>REPUESTOS EQUIPOS DE LAVANDERÍA 2018-21 CONTACTOR DE 18 AMP</t>
  </si>
  <si>
    <t>REPUESTOS EQUIPOS DE LAVANDERÍA 2018-22 CORREA A67</t>
  </si>
  <si>
    <t>REPUESTOS EQUIPOS DE LAVANDERÍA 2018-23 CORREA A90</t>
  </si>
  <si>
    <t>REPUESTOS EQUIPOS DE LAVANDERÍA 2018-24 CORREA A105</t>
  </si>
  <si>
    <t>REPUESTOS EQUIPOS DE LAVANDERÍA 2018-25 CORREA B66</t>
  </si>
  <si>
    <t>REPUESTOS EQUIPOS DE LAVANDERÍA 2018-26 CORRERA B32</t>
  </si>
  <si>
    <t>REPUESTOS EQUIPOS DE LAVANDERÍA 2018-27 CORRERA B62</t>
  </si>
  <si>
    <t>REPUESTOS EQUIPOS DE LAVANDERÍA 2018-28 CORRERA B68</t>
  </si>
  <si>
    <t>REPUESTOS EQUIPOS DE LAVANDERÍA 2018-29 CORREA  B90</t>
  </si>
  <si>
    <t>REPUESTOS EQUIPOS DE LAVANDERÍA 2018-30 EMBOBINADO DE ELECTROVÁLVULA</t>
  </si>
  <si>
    <t>REPUESTOS EQUIPOS DE LAVANDERÍA 2018-31 EMPAQUE PARA PUERTA LAVADORA 25MMX4MM</t>
  </si>
  <si>
    <t>REPUESTOS EQUIPOS DE LAVANDERÍA 2018-32 ESPÁRRAGO ROSCADO DE 3/8"X11</t>
  </si>
  <si>
    <t xml:space="preserve">REPUESTOS EQUIPOS DE LAVANDERÍA 2018-33 FILTRO ATRAPAMOTAS EN MALLA ALUMINIO </t>
  </si>
  <si>
    <t>REPUESTOS EQUIPOS DE LAVANDERÍA 2018-34 FILTRO DE ALTA TEMPERATURA PRENSA 1X0,4M</t>
  </si>
  <si>
    <t>REPUESTOS EQUIPOS DE LAVANDERÍA 2018-35 FILTRO ATRAPAMOTAS DE 50X50CM</t>
  </si>
  <si>
    <t>REPUESTOS EQUIPOS DE LAVANDERÍA 2018-36 INTERRUPTOR DE PEDAL</t>
  </si>
  <si>
    <t xml:space="preserve">REPUESTOS EQUIPOS DE LAVANDERÍA 2018-37 KIT HONEYWELL (MÓDULO, VÁLVULA Y ELECTRODO) </t>
  </si>
  <si>
    <t>REPUESTOS EQUIPOS DE LAVANDERÍA 2018-38 MANGUERA 3/4" VAPOR CON RACORES</t>
  </si>
  <si>
    <t>REPUESTOS EQUIPOS DE LAVANDERÍA 2018-38 MANGUERA 1/2" Y DE 3/4" VAPOR CON RACORES</t>
  </si>
  <si>
    <t>REPUESTOS EQUIPOS DE LAVANDERÍA 2018-39 MANGUERA NEUMÁTCA DE 3/8"</t>
  </si>
  <si>
    <t>REPUESTOS EQUIPOS DE LAVANDERÍA 2018-40 MICRO SWICH</t>
  </si>
  <si>
    <t>REPUESTOS EQUIPOS DE LAVANDERÍA 2018-41 MÓDULO DE CONTROL ELECTRÓNICO DE IGNICIÓN REF: M406789P</t>
  </si>
  <si>
    <t>REPUESTOS EQUIPOS DE LAVANDERÍA 2018-42 PIRÓMETRO DIGITAL</t>
  </si>
  <si>
    <t>REPUESTOS EQUIPOS DE LAVANDERÍA 2018-43 RELE TÉRMICO DE 12 A 18 AMP</t>
  </si>
  <si>
    <t>REPUESTOS EQUIPOS DE LAVANDERÍA 2018-44 REPROGRAMACIÓN PARÁMETROS PLC THINGER Y DE VARIADOR DE VELOCIDADES</t>
  </si>
  <si>
    <t>REPUESTOS EQUIPOS DE LAVANDERÍA 2018-45 VÁLVULA DE PRESIÓN DE AIRE CONTROLADORA DE NIVEL.</t>
  </si>
  <si>
    <t>REPUESTOS EQUIPOS DE LAVANDERÍA 2018-46 VÁLVULA O CHEQUE GLOBO DE 1" EN BRONCE.</t>
  </si>
  <si>
    <t>REPUESTOS EQUIPOS DE LAVANDERÍA 2018-47 VÁLVULA SOLENOIDE DE 3/8" A 220V</t>
  </si>
  <si>
    <t>REPUESTOS EQUIPOS DE LAVANDERÍA 2018-48 VÁLVULA TIPO GLOBO PARA VAPOR DE 1/2"</t>
  </si>
  <si>
    <t>REPUESTOS EQUIPOS DE LAVANDERÍA 2018-49 KILO DE GRASA 16WA</t>
  </si>
  <si>
    <t>REPUESTOS EQUIPOS DE LAVANDERÍA 2018-50 ELECTROVÁLVULA DE GAS HONEYWELL 24V</t>
  </si>
  <si>
    <t>REPUESTOS EQUIPOS DE LAVANDERÍA 2018-51 RODAMIENTO 6205 (REDUCTOR)</t>
  </si>
  <si>
    <t>REPUESTOS EQUIPOS DE LAVANDERÍA 2018-52 RODAMIENTO 6010 (REDUCTOR)</t>
  </si>
  <si>
    <t>REPUESTOS EQUIPOS DE LAVANDERÍA 2018-53 RODAMIENTO 30306 J2/Q (REDUCTOR)</t>
  </si>
  <si>
    <t>REPUESTOS EQUIPOS DE LAVANDERÍA 2018-54 RODAMIENTO BT 1B329270/Q (REDUCTOR)</t>
  </si>
  <si>
    <t>REPUESTOS EQUIPOS DE LAVANDERÍA 2018-55 PIÑON B7240</t>
  </si>
  <si>
    <t>REPUESTOS EQUIPOS DE LAVANDERÍA 2018-56 PIÑON B1040</t>
  </si>
  <si>
    <t>REPUESTOS EQUIPOS DE LAVANDERÍA 2018-57 CADENA 40B</t>
  </si>
  <si>
    <t>REPUESTOS EQUIPOS DE LAVANDERÍA 2018-58 ELECTROVÁLVULA DE DRENADO DE 3" A 220V</t>
  </si>
  <si>
    <t>REPUESTOS EQUIPOS DE LAVANDERÍA 2018-59 ABRAZADERA METALICA 2"</t>
  </si>
  <si>
    <t>REPUESTOS EQUIPOS DE LAVANDERÍA 2018-60 ACOPLE MANGUERA DE 1/2"</t>
  </si>
  <si>
    <t>REPUESTOS EQUIPOS DE LAVANDERÍA 2018-61 ADAPTADOR HEMBRA PVC DE 3/4 PRESION</t>
  </si>
  <si>
    <t>REPUESTOS EQUIPOS DE LAVANDERÍA 2018-62 ADAPTADOR MACHO 1 1/2" PVC PRESION</t>
  </si>
  <si>
    <t>REPUESTOS EQUIPOS DE LAVANDERÍA 2018-63 ADAPTADOR MACHO PVC 2" PRESION</t>
  </si>
  <si>
    <t>REPUESTOS EQUIPOS DE LAVANDERÍA 2018-64 BREAKER 22 AMP TRIFASICO DE SOBREPONER</t>
  </si>
  <si>
    <t>REPUESTOS EQUIPOS DE LAVANDERÍA 2018-65 BREAKRE 12 AMP TRIFASICO DE SOBREPONER</t>
  </si>
  <si>
    <t>REPUESTOS EQUIPOS DE LAVANDERÍA 2018-66 BREAKRE 30 AMP TRIFASICO DE SOBREPONER</t>
  </si>
  <si>
    <t>REPUESTOS EQUIPOS DE LAVANDERÍA 2018-67 BUCHIN DE 3/4" A 1/2" ACERO INOXIDABLE</t>
  </si>
  <si>
    <t>REPUESTOS EQUIPOS DE LAVANDERÍA 2018-68 BUJE PVC 2" A 1 1/2" PRESION</t>
  </si>
  <si>
    <t>REPUESTOS EQUIPOS DE LAVANDERÍA 2018-69 CABLE # 18 THW</t>
  </si>
  <si>
    <t>REPUESTOS EQUIPOS DE LAVANDERÍA 2018-70 CANALETA RANURADA 20 X 40</t>
  </si>
  <si>
    <t>REPUESTOS EQUIPOS DE LAVANDERÍA 2018-71 CINTA FOIL DE ALUMINIO</t>
  </si>
  <si>
    <t>REPUESTOS EQUIPOS DE LAVANDERÍA 2018-72 CODO 1/2" ACERO AL CARBON</t>
  </si>
  <si>
    <t>REPUESTOS EQUIPOS DE LAVANDERÍA 2018-73 CODO DE 1/2" ACERO INOXIDABLE</t>
  </si>
  <si>
    <t>REPUESTOS EQUIPOS DE LAVANDERÍA 2018-74 CODO DE PVC DE 1/2" PRESION</t>
  </si>
  <si>
    <t>REPUESTOS EQUIPOS DE LAVANDERÍA 2018-75 CONTACTOR DE 32 AMP 110 VOLTIOS</t>
  </si>
  <si>
    <t>REPUESTOS EQUIPOS DE LAVANDERÍA 2018-76 DUCTO 6 X 1/2"</t>
  </si>
  <si>
    <t>REPUESTOS EQUIPOS DE LAVANDERÍA 2018-77 FUENTE 220 V A 24 V REF 43378</t>
  </si>
  <si>
    <t>REPUESTOS EQUIPOS DE LAVANDERÍA 2018-78 INTERFASE PLC REF: XC - PC / PLC - HMI</t>
  </si>
  <si>
    <t>REPUESTOS EQUIPOS DE LAVANDERÍA 2018-79 MOTOVENTILADOR 25 * 25 220V</t>
  </si>
  <si>
    <t>REPUESTOS EQUIPOS DE LAVANDERÍA 2018-80 PANTALLA TACTIL HMI XINJE REF: 4.3" TFT USB</t>
  </si>
  <si>
    <t>REPUESTOS EQUIPOS DE LAVANDERÍA 2018-81 PILOTO 220V 22 MM</t>
  </si>
  <si>
    <t>REPUESTOS EQUIPOS DE LAVANDERÍA 2018-82 PIÑON 35B 100</t>
  </si>
  <si>
    <t>REPUESTOS EQUIPOS DE LAVANDERÍA 2018-83 PIÑON 35B 13</t>
  </si>
  <si>
    <t>REPUESTOS EQUIPOS DE LAVANDERÍA 2018-84 PLC XINJE REF:18 IN 14 SALIDAS RELE</t>
  </si>
  <si>
    <t>REPUESTOS EQUIPOS DE LAVANDERÍA 2018-85 PRENSA CABLE PG 11</t>
  </si>
  <si>
    <t>REPUESTOS EQUIPOS DE LAVANDERÍA 2018-86 PRESOSTATO DE 80 A 110PSI</t>
  </si>
  <si>
    <t>REPUESTOS EQUIPOS DE LAVANDERÍA 2018-87 RACOR NEUMATICO DE 3/8"</t>
  </si>
  <si>
    <t>REPUESTOS EQUIPOS DE LAVANDERÍA 2018-88 RELEVO 8 PINES 220V - CON BASE</t>
  </si>
  <si>
    <t>REPUESTOS EQUIPOS DE LAVANDERÍA 2018-89 RIEL OMEGA</t>
  </si>
  <si>
    <t>REPUESTOS EQUIPOS DE LAVANDERÍA 2018-90 ROSCAS (2) PARA NIPLE TUBERI ACERO AL CARBON Y PARA ACERO INOXIDABLE
CAL:40</t>
  </si>
  <si>
    <t>REPUESTOS EQUIPOS DE LAVANDERÍA 2018-91 SELECTOR DE MULETILLA DOS POSICIONES</t>
  </si>
  <si>
    <t>REPUESTOS EQUIPOS DE LAVANDERÍA 2018-92 SOPORTE DE TUBERIA DE 1/2</t>
  </si>
  <si>
    <t>REPUESTOS EQUIPOS DE LAVANDERÍA 2018-93 TAPA MICROSWICH 5*6 EN ACERO INOXIDABLE</t>
  </si>
  <si>
    <t>REPUESTOS EQUIPOS DE LAVANDERÍA 2018-94 TEE 1/2" ACERO AL CARBON</t>
  </si>
  <si>
    <t>REPUESTOS EQUIPOS DE LAVANDERÍA 2018-95 TEE 1/2" ACERO INOXIDABLE</t>
  </si>
  <si>
    <t>REPUESTOS EQUIPOS DE LAVANDERÍA 2018-96 TEE 3/4" ACERO INOXIDABLE</t>
  </si>
  <si>
    <t>REPUESTOS EQUIPOS DE LAVANDERÍA 2018-97 TEMPORIZADOR</t>
  </si>
  <si>
    <t>REPUESTOS EQUIPOS DE LAVANDERÍA 2018-98 TERMINAL PARA CABLE</t>
  </si>
  <si>
    <t>REPUESTOS EQUIPOS DE LAVANDERÍA 2018-99 TUBERIA ACERO AL CARBÓN DE 1" CAL.40</t>
  </si>
  <si>
    <t>REPUESTOS EQUIPOS DE LAVANDERÍA 2018-100 TUBERIA ACERO AL CARBÓN DE 1/2" CAL.40</t>
  </si>
  <si>
    <t>REPUESTOS EQUIPOS DE LAVANDERÍA 2018-101 TUBERIA ACERO AL CARBÓN DE 3/4" CAL.40</t>
  </si>
  <si>
    <t>REPUESTOS EQUIPOS DE LAVANDERÍA 2018-102 TUBO DE PVC DE 1/2 PRESION</t>
  </si>
  <si>
    <t>REPUESTOS EQUIPOS DE LAVANDERÍA 2018-103 TUBO DE PVC DE 3/4 PRESION</t>
  </si>
  <si>
    <t>REPUESTOS EQUIPOS DE LAVANDERÍA 2018-104 TUBO PVC 1 1/2" PRESION</t>
  </si>
  <si>
    <t>REPUESTOS EQUIPOS DE LAVANDERÍA 2018-105 TUBO PVC 2 1/2" PARA DESAGUE SANITARIO</t>
  </si>
  <si>
    <t>REPUESTOS EQUIPOS DE LAVANDERÍA 2018-106 TUERCA PVC 1 1/2</t>
  </si>
  <si>
    <t>REPUESTOS EQUIPOS DE LAVANDERÍA 2018-107 UNIVERSAL ACERO CARBON 1/2"</t>
  </si>
  <si>
    <t>REPUESTOS EQUIPOS DE LAVANDERÍA 2018-108 UNIVERSAL DE 3/4 PVC PRESION</t>
  </si>
  <si>
    <t>REPUESTOS EQUIPOS DE LAVANDERÍA 2018-109 VARIADOR DELTA VDF 17 AM S23ANSAA-VFD 3,7 KW 5 HP</t>
  </si>
  <si>
    <t>BOLSA DE REPUESTOS E IMPREVISTOS DE MANTENIMIENTOS CORRECTIVOS (Valor Fijo)</t>
  </si>
  <si>
    <t>ESCRITORIO EJECUTIVO EN MADERA (2018) PELADO Y PINTURA ESCRITORIO EJECUTIVO EN MADERA</t>
  </si>
  <si>
    <t>MESA EN MADERA RECTANGULAR PARA JUNTAS (2018) PELADO Y PINTURA MESA EN MADERA RECTANGULAR PARA JUNTAS</t>
  </si>
  <si>
    <t xml:space="preserve">BIBLIOTECA EN MADERA UNO Y DOS CUERPOS (2018)  PELADO Y PINTURA BIBLIOTECA EN MADERA UNO Y DOS CUERPOS </t>
  </si>
  <si>
    <t xml:space="preserve">SILLA FIJA EN MADERA CON Y SIN BRAZOS (2018) CAMBIO TAPICERÍA EN CORDOBÁN O PAÑO PARA ASIENTO Y ESPALDAR DE SILLA FIJA EN MADERA CON Y SIN BRAZOS </t>
  </si>
  <si>
    <t>SILLA GIRATORIA MECÁNICA Y NEUMÁTICA CON O SIN BRAZOS (2018) CAMBIO DE TAPICERÍA EN PAÑO, CORDOBÁN PARA ASIENTO Y ESPALDAR DE SILLA GIRATORIA MECÁNICA Y NEUMÁTICA CON O SIN BRAZOS</t>
  </si>
  <si>
    <t>SILLA FIJA METÁLICA INTERLOCUTORA CON BRAZOS (2018) SUMINISTRO E INSTALACIÓN DE ESPALDAR PARA SILLA FIJA METÁLICA INTERLOCUTORA CON BRAZOS</t>
  </si>
  <si>
    <t>SILLA FIJA METÁLICA INTERLOCUTORA CON BRAZOS (2018) 1 SUMINISTRO E INSTALACIÓN DE ASIENTO PARA SILLA FIJA METÁLICA INTERLOCUTORA CON BRAZOS</t>
  </si>
  <si>
    <t>SILLA GIRATORIA (2018) SUMINISTRO E INSTALACIÓN DE BRAZO GRADUABLE PARA SILLA GIRATORIA</t>
  </si>
  <si>
    <t>SILLA GIRATORIA (2018) 1 TAPIZADO DE ESPALDAR DE SILLA GIRATORIA</t>
  </si>
  <si>
    <t>SILLA GIRATORIA (2018) 2 TAPIZADO DE ASIENTO DE SILLA GIRATORIA</t>
  </si>
  <si>
    <t>SILLA GIRATORIA (2018) 3 SUMINISTRO E INSTALACIÓN CILINDRO NEUMÁTICO PARA SILLA GIRATORIA</t>
  </si>
  <si>
    <t>SILLA GIRATORIA (2018) 4 SUMINISTRO E INSTALACIÓN DE PERILLA DE AJUSTE DE SILLA GIRATORIA</t>
  </si>
  <si>
    <t>SILLA GIRATORIA (2018) 5 SUMINISTRO E INSTALACIÓN BASE GIRATORIA</t>
  </si>
  <si>
    <t>SILLA GIRATORIA (2018) 6 SUMINISTRO E INSTALACIÓN DE RODACHINAS BASE GIRATORIA</t>
  </si>
  <si>
    <t xml:space="preserve">SILLA GIRATORIA (2018) 7 SUMINISTRO E INSTALACIÓN DE ESPALDAR PARA SILLA GIRATORIA </t>
  </si>
  <si>
    <t>SILLA GIRATORIA (2018) 8 SUMINISTRO E INSTALACIÓN DE ASIENTO PARA SILLA GIRATORIA</t>
  </si>
  <si>
    <t>SILLA TÁNDEM TRES PUESTOS (2018)  CAMBIO DE TAPICERÍA EN PAÑO, CORDOBÁN SILLA TÁNDEM TRES PUESTOS</t>
  </si>
  <si>
    <t>SILLA TÁNDEM DE DOS PUESTOS (2018)  CAMBIO DE TAPICERÍA EN PAÑO, CORDOBÁN SILLA TÁNDEM DE DOS PUESTOS</t>
  </si>
  <si>
    <t xml:space="preserve">SILLA TÁNDEM DE TRES PUESTOS (2018) 1 SOLDADURA, PINTURA Y SUMINISTRO DE PLATINAS SILLA TÁNDEM DE TRES PUESTOS </t>
  </si>
  <si>
    <t xml:space="preserve">SILLA TÁNDEM DE DOS PUESTOS (2018) 1 SOLDADURA, PINTURA Y SUMINISTRO DE PLATINAS SILLA TÁNDEM DE DOS PUESTOS </t>
  </si>
  <si>
    <t>SOFÁ TRES PUESTOS (2018) TAPIZADO EN MICROFIBRA SOFÁ TRES PUESTOS</t>
  </si>
  <si>
    <t xml:space="preserve">SOFÁ DOS PUESTOS (2018) TAPIZADO EN MICROFIBRA SOFÁ DOS PUESTOS </t>
  </si>
  <si>
    <t xml:space="preserve">POLTRONA (2018) TAPIZADO EN MICROFIBRA POLTRONA </t>
  </si>
  <si>
    <t>GABINETE METÁLICO (2018) SUMINISTRO E INSTALACIÓN DE RIELES PARA PUERTA CORREDIZA GABINETE METÁLICO</t>
  </si>
  <si>
    <t>GABINETE METÁLICO (2018) 1 SUMINISTRO E INSTALACIÓN DE CILINDROS NEUMÁTICOS PARA PUERTA GABINETE METÁLICO</t>
  </si>
  <si>
    <t>ARCHIVADOR METÁLICO (2018)  SUMINISTRO E INSTALACIÓN RIELES POR CAJÓN PARA ARCHIVADOR METÁLICO</t>
  </si>
  <si>
    <t>ESTRUCTURAS METÁLICAS MESA O ESCRITORIO (2018) ENDEREZADO, SOLDADURA Y PINTURA DE ESTRUCTURAS METÁLICAS MESA O ESCRITORIO</t>
  </si>
  <si>
    <t>ARCHIVADOR RODANTE DE TRES A CUATRO CUERPOS (2018) DESMONTE, TRASLADO Y ARMADO DE ARCHIVADOR RODANTE DE TRES A CUATRO CUERPOS</t>
  </si>
  <si>
    <t>ARCHIVADOR RODANTE DE TRES A CUATRO CUERPOS (2018) 2 ARMADO ADICIONAL DE UN CUERPO CON DOBLE UNIDAD DE CONSULTA PARA ARCHIVADOR RODANTE</t>
  </si>
  <si>
    <t>CUNAS EN MADERA (2018) PELADO Y PINTURA DE CUNAS EN MADERA</t>
  </si>
  <si>
    <t>CAMA EN MADERA (2018) PELADO Y PINTURA GENERAL PARA CAMA EN MADERA</t>
  </si>
  <si>
    <t>CAMA HOSPITALARIA (2018) PINTURA GENERAL DE CAMA HOSPITALARIA</t>
  </si>
  <si>
    <t>CAMA HOSPITALARIA (2018) 1 SUMINISTRO E INSTALACIÓN DE TORNILLO ELEVADOR DE TENDIDOS</t>
  </si>
  <si>
    <t>CAMA HOSPITALARIA (2018) 2 SUMINISTRO E INSTALACIÓN DE MANIVELA (1) PARA MOVIMIENTO DE TENDIDOS</t>
  </si>
  <si>
    <t xml:space="preserve">CAMA HOSPITALARIA (2018) 3 SUMINISTRO DE BARANDA ESCUALIZABLE EN TUBO REDONDO DE 7/8 CALIBRE 18, ALTURA 30 CM, LARGO 120 CM. DE MOVIMIENTO VERTICAL, ARRIBA PROTECCIÓN, ABAJO ZONA LIBRE TERMINACIÓN EN CROMO O EN PINTURA. </t>
  </si>
  <si>
    <t>CAMA HOSPITALARIA (2018) 4 SUMINISTRO E INSTALACIÓN DE CUATRO (4) RUEDAS PARA CAMA HOSPITALARIA</t>
  </si>
  <si>
    <t>CAMILLA (2018)  PINTURA GENERAL DE CAMILLA</t>
  </si>
  <si>
    <t>CAMILLA (2018) 1 TAPIZADO GENERAL DE CAMILLA</t>
  </si>
  <si>
    <t>SILLA DE RUEDAS (2018) 1 TAPICERÍA COMPLETA SILLA DE RUEDAS</t>
  </si>
  <si>
    <t>SILLA DE RUEDAS (2018) 2 SUMINISTRO E INSTALACIÓN DE RUEDAS DE 8” MACIZAS PARA SILLA DE RUEDAS</t>
  </si>
  <si>
    <t>SILLA DE RUEDAS (2018) 3 SUMINISTRO E INSTALACIÓN DE APOYA PIE PARA SILLA DE RUEDAS</t>
  </si>
  <si>
    <t>SILLA DE RUEDAS (2018) 4 SUMINISTRO E INSTALACIÓN DE APOYA BRAZO PARA SILLA DE RUEDAS</t>
  </si>
  <si>
    <t>SILLA DE RUEDAS (2018) 5 RECUPERACIÓN DE PULIDA Y CROMADO GENERAL ESTRUCTURA SILLA DE RUEDAS</t>
  </si>
  <si>
    <t>SILLA DE RUEDAS (2018) 6 SUMINISTRO E INSTALACIÓN DE RUEDAS (2) DELANTERAS PARA SILLA DE RUEDAS</t>
  </si>
  <si>
    <t>CERRADURAS PARA MUEBLE (2018) .1 SUMINISTRO E INSTALACIÓN CERRADURA PARA ESCRITORIO ARCHIVADOR.</t>
  </si>
  <si>
    <t>CERRADURAS PARA MUEBLE (2018) .2 SUMINISTRO E INSTALACIÓN CERRADURA PARA GABINETE DE PARED</t>
  </si>
  <si>
    <t>CERRADURAS PARA MUEBLE (2018) .3 SUMINISTRO E INSTALACIÓN CERRADURA DE 4 CMS PARA MUEBLE</t>
  </si>
  <si>
    <t>CERRADURAS PARA MUEBLE (2018) .4 CAMBIO DE GUARDAS PARA CERRADURA MUEBLE (INCLUYE DOS COPIAS DE LLAVE)</t>
  </si>
  <si>
    <t>CERRADURAS PARA MUEBLE (2018) .5 APERTURA CERRADURA PARA MUEBLE</t>
  </si>
  <si>
    <t>CERRADURAS PARA MUEBLE (2018) .6 DUPLICADO DE LLAVE DE UN DENTADO PARA MUEBLE</t>
  </si>
  <si>
    <t>CERRADURAS PARA MUEBLE (2018) .7 DUPLICADO DE LLAVE DE DOBLE DENTADO PARA MUEBLE</t>
  </si>
  <si>
    <t>CERRADURAS PARA MUEBLE (2018) .8 ARREGLO MECANISMO DE TRAMPA LATERAL O TRASERA</t>
  </si>
  <si>
    <t>CERRADURAS PARA MUEBLE (2018) .9 SUMINISTRO E INSTALACIÓN SEGURO TIPO BORNE</t>
  </si>
  <si>
    <t>CERRADURAS PARA PUERTA (2018) .1 SUMINISTRO E INSTALACIÓN CERRADURA MULTIPUNTO</t>
  </si>
  <si>
    <t>CERRADURAS PARA PUERTA (2018) .2 DUPLICADO DE LLAVE CERRADURA MULTIPUNTO</t>
  </si>
  <si>
    <t>CERRADURAS PARA PUERTA (2018) .3 SUMINISTRO E INSTALACIÓN CERRADURA TIPO MANIJA</t>
  </si>
  <si>
    <t>CERRADURAS PARA PUERTA (2018) .4 SUMINISTRO E INSTALACIÓN CERRADURA PICOLORO</t>
  </si>
  <si>
    <t>CERRADURAS PARA PUERTA (2018) .5 SUMINISTRO E INSTALACIÓN CERRADURA PERILLA</t>
  </si>
  <si>
    <t>CERRADURAS PARA PUERTA (2018) .6 SUMINISTRO E INSTALACIÓN CERRADURA PLANCHÓN</t>
  </si>
  <si>
    <t>CERRADURAS PARA PUERTA (2018) .7 SUMINISTRO E INSTALACIÓN CERRADURA TIPO PASADOR</t>
  </si>
  <si>
    <t>CERRADURAS PARA PUERTA (2018) .8 SUMINISTRO E INSTALACIÓN CERRADURA L42 PAPAIZ</t>
  </si>
  <si>
    <t>CERRADURAS PARA PUERTA (2018) .9 SUMINISTRO E INSTALACIÓN DE CILINDRO CERRADURA YALE CON TRES (3) LLAVES</t>
  </si>
  <si>
    <t>CERRADURAS PARA PUERTA (2018) .10 SUMINISTRO E INSTALACIÓN DE CILINDRO CERRADURA INAFER CON TRES (3) LLAVES</t>
  </si>
  <si>
    <t>CERRADURAS PARA PUERTA (2018) .11 SUMINISTRO E INSTALACIÓN CERRADURA 170 ¼ YALE</t>
  </si>
  <si>
    <t>CERRADURAS PARA PUERTA (2018) .12 SUMINISTRO E INSTALACIÓN DE CERRADURA TETRA</t>
  </si>
  <si>
    <t>CERRADURAS PARA PUERTA (2018) .13 DUPLICADO DE LLAVE DE CERRADURA TETRA</t>
  </si>
  <si>
    <t>CERRADURAS PARA PUERTA (2018) .14 CAMBIO DE GUARDAS Y LUBRICACIÓN CERRADURA PLANCHÓN INCLUYE TRES COPIAS DE LLAVES</t>
  </si>
  <si>
    <t>CERRADURAS PARA PUERTA (2018) .15 CAMBIO DE GUARDAS Y LUBRICACIÓN CERRADURA PERILLA INCLUYE TRES COPIAS DE LLAVES</t>
  </si>
  <si>
    <t>CERRADURAS PARA PUERTA (2018) .16 APERTURA CERRADURA DE PERILLA</t>
  </si>
  <si>
    <t>CERRADURAS PARA PUERTA (2018) .17 APERTURA CERRADURA DE PLANCHÓN</t>
  </si>
  <si>
    <t>CERRADURAS PARA PUERTA (2018) .18 DUPLICADO LLAVE NORMAL (CERRADURA PLANCHÓN, PERILLA, PAPAIZ Y PICOLORO)</t>
  </si>
  <si>
    <t>CAJAS FUERTES (2018) .1 APERTURA DE CAJAS FUERTES (TALADRANDO)</t>
  </si>
  <si>
    <t>CAJAS FUERTES (2018) .2 CAMBIO DE CLAVE DE CAJAS FUERTES</t>
  </si>
  <si>
    <t>CAJAS FUERTES (2018) .3 REPARACIÓN DE MECANISMO DE CAJA FUERTE</t>
  </si>
  <si>
    <t>ELEMENTOS ADICIONALES (2018) .1 REPARACIÓN DE BRAZO HIDRÁULICO, INCLUYE MATERIALES</t>
  </si>
  <si>
    <t>ELEMENTOS ADICIONALES (2018) .2 SUMINISTRO E INSTALACIÓN DE FALLEBA DE 4 CMS</t>
  </si>
  <si>
    <t xml:space="preserve">ELEMENTOS ADICIONALES (2018) .3 SUMINISTRO E INSTALACIÓN DE CERRADURA ELECTROMAGNÉTICA TRÁFICO PESADO, INCLUYE MATERIALES </t>
  </si>
  <si>
    <t>ELEMENTOS ADICIONALES (2018) .4 SUMINISTRO E INSTALACIÓN DE CANTONERA ELÉCTRICA TRÁFICO PESADO, INCLUYE PASADOR Y CABLE DE 10 MTS.</t>
  </si>
  <si>
    <t>ELEMENTOS ADICIONALES (2018) .5 SUMINISTRO E INSTALACIÓN DE COFRE ORGANIZADOR DE 36 LLAVES CON CERRADURA DE CLAVE</t>
  </si>
  <si>
    <t>ELEMENTOS ADICIONALES (2018) .6 SUMINISTRO E INSTALACIÓN DE COFRE ORGANIZADOR DE 48 LLAVES CON CERRADURA DE LLAVE</t>
  </si>
  <si>
    <t>ELEMENTOS ADICIONALES (2018) .7 SUMINISTRO E INSTALACIÓN DE BRAZO HIDRÁULICO (CIERRA PUERTA AÉREO), TRÁFICO PESADO.</t>
  </si>
  <si>
    <t>ELEMENTOS ADICIONALES (2018) .8 SUMINISTRO DE CANDADO PARA PUERTA DE 70 MM</t>
  </si>
  <si>
    <t>ELEMENTOS ADICIONALES (2018) .9 SUMINISTRO DE CANDADO PARA PUERTA DE 50 MM</t>
  </si>
  <si>
    <t>ELEMENTOS ADICIONALES (2018) .10 SUMINISTRO DE CANDADO PARA LOCKER DE 30 MM</t>
  </si>
  <si>
    <t>ELEMENTOS ADICIONALES (2018) .11 SUMINISTRO E INSTALACIÓN DE PASADOR DE 6 CM A 8 CM</t>
  </si>
  <si>
    <t>BAÑOS MARIA Y ESTERILIZADORES TIPO INDUSTRIAL MANTENIMIENTO PREVENTIVO BAÑOS MARÍA Y ESTERILIZADORES TIPO INDUSTRIAL</t>
  </si>
  <si>
    <t>BAÑOS MARIA Y ESTERILIZADORES TIPO INDUSTRIAL MANTENIMIENTO CORRECTIVO BAÑOS MARÍA Y ESTERILIZADORES TIPO INDUSTRIAL</t>
  </si>
  <si>
    <t xml:space="preserve">BAÑOS MARIA Y ESTERILIZADORES TIPO INDUSTRIAL FLAUTA </t>
  </si>
  <si>
    <t xml:space="preserve">BAÑOS MARIA Y ESTERILIZADORES TIPO INDUSTRIAL QUEMADOR </t>
  </si>
  <si>
    <t xml:space="preserve">BAÑOS MARIA Y ESTERILIZADORES TIPO INDUSTRIAL TERMOSTATO </t>
  </si>
  <si>
    <t xml:space="preserve">CALENTADOR A GAS DE ACUMULACIÓN MANTENIMIENTO PREVENTIVO CALENTADOR A GAS DE ACUMULACIÓN </t>
  </si>
  <si>
    <t xml:space="preserve">CALENTADOR A GAS DE ACUMULACIÓN MANTENIMIENTO CORRECTIVO CALENTADOR A GAS DE ACUMULACIÓN </t>
  </si>
  <si>
    <t xml:space="preserve">CALENTADOR A GAS DE ACUMULACIÓN TERMOSTATO </t>
  </si>
  <si>
    <t>CALENTADOR A GAS DE ACUMULACIÓN VÁLVULA DE SEGURIDAD</t>
  </si>
  <si>
    <t>CALENTADOR A GAS DE PASOMANTENIMIENTO PREVENTIVO CALENTADOR A GAS DE PASO</t>
  </si>
  <si>
    <t>CALENTADOR A GAS DE PASOMANTENIMIENTO CORRECTIVO CALENTADOR A GAS DE PASO</t>
  </si>
  <si>
    <t>CALENTADOR A GAS DE PASOCHEQUE VERTICAL</t>
  </si>
  <si>
    <t>CALENTADOR A GAS DE PASODIAFRAGMA</t>
  </si>
  <si>
    <t>CALENTADOR A GAS DE PASOPILA TIPO D 1.5 V</t>
  </si>
  <si>
    <t xml:space="preserve">CALENTADOR A GAS DE PASOVÁLVULA DE SEGURIDAD </t>
  </si>
  <si>
    <t xml:space="preserve">ESTUFA A GAS TIPO DOMESTICO MANTENIMIENTO PREVENTIVO ESTUFA TIPO DOMESTICO (INCLUYE FISTOS  O INYECTORES EN CU) </t>
  </si>
  <si>
    <t>ESTUFA A GAS TIPO DOMESTICO MANTENIMIENTO CORRECTIVO ESTUFA TIPO DOMESTICO</t>
  </si>
  <si>
    <t xml:space="preserve">ESTUFA A GAS TIPO DOMESTICO FISTO O INYECTOR </t>
  </si>
  <si>
    <t xml:space="preserve">ESTUFA A GAS TIPO DOMESTICO MANGUERA 1,5 MT </t>
  </si>
  <si>
    <t xml:space="preserve">ESTUFA A GAS TIPO DOMESTICO QUEMADOR </t>
  </si>
  <si>
    <t xml:space="preserve">ESTUFA A GAS TIPO DOMESTICO VÁLVULA </t>
  </si>
  <si>
    <t xml:space="preserve">ESTUFA A GAS TIPO INDUSTRIAL MANTENIMIENTO PREVENTIVO ESTUFA TIPO INDUSTRIAL (INCLUYE FISTOS  O INYECTORES EN CU) </t>
  </si>
  <si>
    <t>ESTUFA A GAS TIPO INDUSTRIAL MANTENIMIENTO CORRECTIVO ESTUFA TIPO INDUSTRIAL</t>
  </si>
  <si>
    <t>ESTUFA A GAS TIPO INDUSTRIAL REGULADOR DE AIRE PARA QUEMADOR</t>
  </si>
  <si>
    <t>ESTUFA A GAS TIPO INDUSTRIAL COPA INYECTOR MACHO O HEMBRA EN CU</t>
  </si>
  <si>
    <t>ESTUFA A GAS TIPO INDUSTRIAL EXTENSOR EN CU</t>
  </si>
  <si>
    <t xml:space="preserve">ESTUFA A GAS TIPO INDUSTRIAL FISTO  O INYECTOR EN CU  </t>
  </si>
  <si>
    <t>ESTUFA A GAS TIPO INDUSTRIAL MANGUERA 1,5 MT</t>
  </si>
  <si>
    <t xml:space="preserve">ESTUFA A GAS TIPO INDUSTRIAL PALANCA EN ALUMINIO O PERILLA PLÁSTICA </t>
  </si>
  <si>
    <t xml:space="preserve">ESTUFA A GAS TIPO INDUSTRIAL QUEMADOR   </t>
  </si>
  <si>
    <t xml:space="preserve">ESTUFA A GAS TIPO INDUSTRIAL QUEMADOR ESTUFA ENANA   </t>
  </si>
  <si>
    <t xml:space="preserve">ESTUFA A GAS TIPO INDUSTRIAL REGISTRO  (VÁLVULA) </t>
  </si>
  <si>
    <t>HORNO A GAS TIPO DOMESTICO MANTENIMIENTO PREVENTIVO HORNO TIPO DOMESTICO</t>
  </si>
  <si>
    <t>HORNO A GAS TIPO DOMESTICO MANTENIMIENTO CORRECTIVO HORNO TIPO DOMESTICO</t>
  </si>
  <si>
    <t>HORNO A GAS TIPO DOMESTICO QUEMADOR</t>
  </si>
  <si>
    <t xml:space="preserve">HORNO A GAS TIPO DOMESTICO TERMOSTATO </t>
  </si>
  <si>
    <t xml:space="preserve">HORNO A GAS TIPO DOMESTICO VÁLVULA </t>
  </si>
  <si>
    <t>HORNO A GAS TIPO INDUSTRIAL MANTENIMIENTO PREVENTIVO HORNO TIPO INDUSTRIAL</t>
  </si>
  <si>
    <t>HORNO A GAS TIPO INDUSTRIAL MANTENIMIENTO CORRECTIVO HORNO TIPO INDUSTRIAL</t>
  </si>
  <si>
    <t>HORNO A GAS TIPO INDUSTRIAL VÁLVULA CON TERMOSTATO  (KIT SENCILLO)</t>
  </si>
  <si>
    <t>HORNO A GAS TIPO INDUSTRIAL VÁLVULA CON TERMOSTATO  TERMOCUPLA + PERILLA (KIT COMPLETO)</t>
  </si>
  <si>
    <t xml:space="preserve">HORNO A GAS TIPO INDUSTRIAL VÁLVULA </t>
  </si>
  <si>
    <t>REPUESTOS GENERALESFLAUTA EN TUBERÍA 3/4"   MT</t>
  </si>
  <si>
    <t xml:space="preserve">REPUESTOS GENERALESQUEMADOR </t>
  </si>
  <si>
    <t>REPUESTOS GENERALESTERMOSTATO</t>
  </si>
  <si>
    <t>REPUESTOS GENERALESTUBERÍA FLEXIBLE EN CU 3/8 MT</t>
  </si>
  <si>
    <t>REPUESTOS GENERALESRACOR DE 3/8</t>
  </si>
  <si>
    <t>REPUESTOS GENERALESTUBO DE COBRE FLEXIBLE DE 1/4" MT LINEAL</t>
  </si>
  <si>
    <t>REPUESTOS GENERALESCODO GALVANIZADO DE 3/8" O DE 1/2"</t>
  </si>
  <si>
    <t>REPUESTOS GENERALESNIPLE GALVANIZADO DE  1/2"</t>
  </si>
  <si>
    <t>REPUESTOS GENERALESACCESORIO GALVANIZADO DE 1/2" (TEE, CODO, UNION), (UNIDAD)</t>
  </si>
  <si>
    <t xml:space="preserve">REPUESTOS GENERALESREGISTRO (VÁLVULA) DE 1/2" </t>
  </si>
  <si>
    <t>REPUESTOS GENERALESREDUCCIÓN O BUCHIN  DE 1/2  A 3/8  GALVANIZADO</t>
  </si>
  <si>
    <t>REPUESTOS GENERALESREDUCCIÓN O BUCHIN  DE 3/4  A 1/2  GALVANIZADO</t>
  </si>
  <si>
    <t>REPUESTOS GENERALESADAPTADOR HEMBRA O MACHO EN CU DE 1/2</t>
  </si>
  <si>
    <t>REPUESTOS GENERALESTUBO DE COBRE FLEXIBLE DE 1/2"  MT LINEAL</t>
  </si>
  <si>
    <t>REPUESTOS GENERALESCOPA EN CU DE 3/4 A 1/2</t>
  </si>
  <si>
    <t>REPUESTOS GENERALESCODO GALVANIZADO DE 3/4"</t>
  </si>
  <si>
    <t>REPUESTOS GENERALESNIPLE GALVANIZADO DE  3/4"</t>
  </si>
  <si>
    <t>REPUESTOS GENERALESACCESORIO GALVANIZADO DE 3/4" (TEE, CODO, UNION), (UNIDAD)</t>
  </si>
  <si>
    <t xml:space="preserve">REPUESTOS GENERALESREGISTRO (VÁLVULA) DE 3/4" </t>
  </si>
  <si>
    <t>REPUESTOS GENERALESCINTA FOIL METALICA   METRO LINEAL</t>
  </si>
  <si>
    <t>REPUESTOS GENERALESTUBERÍA FLEXIBLE EN CU 3/4 MT</t>
  </si>
  <si>
    <t xml:space="preserve">REPUESTOS GENERALESCODO EN CU DE 3/4 </t>
  </si>
  <si>
    <t>REPUESTOS GENERALESAGUA FLEX (MANGUERA) ML</t>
  </si>
  <si>
    <t>REPUESTOS GENERALESACOPLE BRONCE MACHO PARA MANGUERA</t>
  </si>
  <si>
    <t>REPUESTOS GENERALESREGULADOR GAS PROPANO DE 100 LBS.</t>
  </si>
  <si>
    <t>REPUESTOS GENERALESREGULADOR DE GAS PROPANO 18 A 35 MLBARES</t>
  </si>
  <si>
    <t>PLANTA ELECTRICA MODANSA ( Motores Diesel andinos S.A ) (1)34,4 KVA Mantenimiento Preventivo sin insumos : incluye limpieza, ajuste, verificación de los parámetros eléctricos , mecánicos y fungibles ( estopa, amarres, elementos de limpieza, etc.), entre otras</t>
  </si>
  <si>
    <t xml:space="preserve">PLANTA ELECTRICA MODANSA ( Motores Diesel andinos S.A ) (2)34,4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</si>
  <si>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MODANSA ( Motores Diesel andinos S.A ) (3)34,4 KVA Mantenimiento correctivo : busca corregir las situaciones generadas por fallas de las piezas; incluye el remplazo de los elementos que afecten el funcionamiento del equipo, sea por daño o deterioro, no incluye la pieza o repuesto</t>
  </si>
  <si>
    <t>PLANTA ELECTRICA ENERMAX (ENERGIA Y POTENCIA )(1)6,5 KVA  Mantenimiento Preventivo sin insumos : incluye limpieza, ajuste, verificación de los parámetros eléctricos , mecánicos y fungibles ( estopa, amarres, elementos de limpieza, etc.), entre otras</t>
  </si>
  <si>
    <t xml:space="preserve">PLANTA ELECTRICA ENERMAX (ENERGIA Y POTENCIA )(2)6,5 KVA 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</si>
  <si>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ENERMAX (ENERGIA Y POTENCIA )(3)6,5 KVA  Mantenimiento correctivo : busca corregir las situaciones generadas por fallas de las piezas; incluye el remplazo de los elementos que afecten el funcionamiento del equipo, sea por daño o deterioro, no incluye la pieza o repuesto</t>
  </si>
  <si>
    <t>PLANTA ELECTRICA NO SE REGISTRA MARCA MOTOR PERKINS AH35075 / GENERADOR STAMFORD UCDI224E1 (1)75 KVA Mantenimiento Preventivo sin insumos : incluye limpieza, ajuste, verificación de los parámetros eléctricos , mecánicos y fungibles ( estopa, amarres, elementos de limpieza, etc.), entre otras</t>
  </si>
  <si>
    <t xml:space="preserve">PLANTA ELECTRICA NO SE REGISTRA MARCA MOTOR PERKINS AH35075 / GENERADOR STAMFORD UCDI224E1 (2)75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</si>
  <si>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NO SE REGISTRA MARCA MOTOR PERKINS AH35075 / GENERADOR STAMFORD UCDI224E1 (3)75 KVA Mantenimiento correctivo : busca corregir las situaciones generadas por fallas de las piezas; incluye el remplazo de los elementos que afecten el funcionamiento del equipo, sea por daño o deterioro, no incluye la pieza o repuesto</t>
  </si>
  <si>
    <t>PLANTA ELECTRICA POWER MOTORS (1)53 KVA Mantenimiento Preventivo sin insumos : incluye limpieza, ajuste, verificación de los parámetros eléctricos , mecánicos y fungibles ( estopa, amarres, elementos de limpieza, etc.), entre otras</t>
  </si>
  <si>
    <t xml:space="preserve">PLANTA ELECTRICA POWER MOTORS (2)53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</si>
  <si>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POWER MOTORS (3)53 KVA Mantenimiento correctivo : busca corregir las situaciones generadas por fallas de las piezas; incluye el remplazo de los elementos que afecten el funcionamiento del equipo, sea por daño o deterioro, no incluye la pieza o repuesto</t>
  </si>
  <si>
    <t>PLANTA ELECTRICA MOTORES Y GENERADORES DE POTENCIA LA SUPERIOR  GENERADOR STAMFORD (1)167,5 KVA Mantenimiento Preventivo sin insumos : incluye limpieza, ajuste, verificación de los parámetros eléctricos , mecánicos y fungibles ( estopa, amarres, elementos de limpieza, etc.), entre otras</t>
  </si>
  <si>
    <t xml:space="preserve">PLANTA ELECTRICA MOTORES Y GENERADORES DE POTENCIA LA SUPERIOR  GENERADOR STAMFORD (2)167,5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</si>
  <si>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MOTORES Y GENERADORES DE POTENCIA LA SUPERIOR  GENERADOR STAMFORD (3)167,5 KVA Mantenimiento correctivo : busca corregir las situaciones generadas por fallas de las piezas; incluye el remplazo de los elementos que afecten el funcionamiento del equipo, sea por daño o deterioro, no incluye la pieza o repuesto</t>
  </si>
  <si>
    <t>PLANTA ELECTRICA KIPOR (1)17,5 KVA Mantenimiento Preventivo sin insumos : incluye limpieza, ajuste, verificación de los parámetros eléctricos , mecánicos y fungibles ( estopa, amarres, elementos de limpieza, etc.), entre otras</t>
  </si>
  <si>
    <t xml:space="preserve">PLANTA ELECTRICA KIPOR (2)17,5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</si>
  <si>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KIPOR (3)17,5 KVA Mantenimiento correctivo : busca corregir las situaciones generadas por fallas de las piezas; incluye el remplazo de los elementos que afecten el funcionamiento del equipo, sea por daño o deterioro, no incluye la pieza o repuesto</t>
  </si>
  <si>
    <t>PLANTAS ELECTRICA FG WILSON  (1)100 KVA Mantenimiento Preventivo sin insumos : incluye limpieza, ajuste, verificación de los parámetros eléctricos , mecánicos y fungibles ( estopa, amarres, elementos de limpieza, etc.), entre otras</t>
  </si>
  <si>
    <t xml:space="preserve">PLANTAS ELECTRICA FG WILSON  (2)100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</si>
  <si>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PLANTAS ELECTRICA FG WILSON  (3)100 KVA Mantenimiento correctivo : busca corregir las situaciones generadas por fallas de las piezas; incluye el remplazo de los elementos que afecten el funcionamiento del equipo, sea por daño o deterioro, no incluye la pieza o repuesto</t>
  </si>
  <si>
    <t>PLANTA ELECTRICA POWER RINK (1)52,5 KVA Mantenimiento Preventivo sin insumos : incluye limpieza, ajuste, verificación de los parámetros eléctricos , mecánicos y fungibles ( estopa, amarres, elementos de limpieza, etc.), entre otras</t>
  </si>
  <si>
    <t xml:space="preserve">PLANTA ELECTRICA POWER RINK (2)52,5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</si>
  <si>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POWER RINK (3)52,5 KVA Mantenimiento correctivo : busca corregir las situaciones generadas por fallas de las piezas; incluye el remplazo de los elementos que afecten el funcionamiento del equipo, sea por daño o deterioro, no incluye la pieza o repuesto</t>
  </si>
  <si>
    <t>PLANTA ELECTRICA STEWAR-STEVENSON  (1)55 KVA Mantenimiento Preventivo sin insumos : incluye limpieza, ajuste, verificación de los parámetros eléctricos , mecánicos y fungibles ( estopa, amarres, elementos de limpieza, etc.), entre otras</t>
  </si>
  <si>
    <t xml:space="preserve">PLANTA ELECTRICA STEWAR-STEVENSON  (2)55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</si>
  <si>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STEWAR-STEVENSON  (3)55 KVA Mantenimiento correctivo : busca corregir las situaciones generadas por fallas de las piezas; incluye el remplazo de los elementos que afecten el funcionamiento del equipo, sea por daño o deterioro, no incluye la pieza o repuesto</t>
  </si>
  <si>
    <t>PLANTA ELECTRICA JI20V  (1)131 KVA Mantenimiento Preventivo sin insumos : incluye limpieza, ajuste, verificación de los parámetros eléctricos , mecánicos y fungibles ( estopa, amarres, elementos de limpieza, etc.), entre otras</t>
  </si>
  <si>
    <t xml:space="preserve">PLANTA ELECTRICA JI20V  (2)131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</si>
  <si>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ELECTRICA JI20V  (3)131 KVA Mantenimiento correctivo : busca corregir las situaciones generadas por fallas de las piezas; incluye el remplazo de los elementos que afecten el funcionamiento del equipo, sea por daño o deterioro, no incluye la pieza o repuesto</t>
  </si>
  <si>
    <t xml:space="preserve"> Planta Eléctrica SDMO   133 KVA133 KVA Mantenimiento Preventivo sin insumos : incluye limpieza, ajuste, verificación de los parámetros eléctricos , mecánicos y fungibles ( estopa, amarres, elementos de limpieza, etc.), entre otras</t>
  </si>
  <si>
    <t xml:space="preserve">Planta Eléctrica SDMO   133 KVA133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</si>
  <si>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Eléctrica SDMO   133 KVA133 KVA Mantenimiento correctivo : busca corregir las situaciones generadas por fallas de las piezas; incluye el remplazo de los elementos que afecten el funcionamiento del equipo, sea por daño o deterioro, no incluye la pieza o repuesto</t>
  </si>
  <si>
    <t>Planta Eléctrica Motor Cummins  Generador Stamford 45 KVA45 KVA Mantenimiento Preventivo sin insumos : incluye limpieza, ajuste, verificación de los parámetros eléctricos , mecánicos y fungibles ( estopa, amarres, elementos de limpieza, etc.), entre otras</t>
  </si>
  <si>
    <t xml:space="preserve">Planta Eléctrica Motor Cummins  Generador Stamford 45 KVA45 KVA Mantenimiento Preventivo con insumos : es el mantenimiento preventivo que requiere el suministro de insumos, estos comprenden los lubricantes, refrigerantes, filtros, bujías y fungibles ( estopa , amares , elementos de limpieza, etc.), entre otras </t>
  </si>
  <si>
    <t>Planta Eléctrica Motor Cummins  Generador Stamford 45 KVA45 KVA Mantenimiento correctivo : busca corregir las situaciones generadas por fallas de las piezas; incluye el remplazo de los elementos que afecten el funcionamiento del equipo, sea por daño o deterioro, no incluye la pieza o repuesto</t>
  </si>
  <si>
    <t>REPUESTOS PLANTAS ELECTRICASNABateria 12 V Dc 1200 Amp  ( Champion-Mac )</t>
  </si>
  <si>
    <t>REPUESTOS PLANTAS ELECTRICASNACargado De Bateria 12 V Dc Gladiador Power)</t>
  </si>
  <si>
    <t xml:space="preserve">REPUESTOS PLANTAS ELECTRICASNABateria 12 V Dc Ns 40 540 Amp Mac </t>
  </si>
  <si>
    <t>REPUESTOS PLANTAS ELECTRICASNABateria Mac 40 12 V 1350 A</t>
  </si>
  <si>
    <t>REPUESTOS PLANTAS ELECTRICASNABateria 12 V Dc 1200 Amp</t>
  </si>
  <si>
    <t xml:space="preserve">REPUESTOS PLANTAS ELECTRICASNAPrecalentador De 1500 W </t>
  </si>
  <si>
    <t xml:space="preserve">REPUESTOS PLANTAS ELECTRICASNAKit De Mangeras 5/8 Alta Presion Sistema De Refrigeracion </t>
  </si>
  <si>
    <t xml:space="preserve">REPUESTOS PLANTAS ELECTRICASNAAbrazadera De 1 1/4 Industrial </t>
  </si>
  <si>
    <t>REPUESTOS PLANTAS ELECTRICASNAContactor  220 V</t>
  </si>
  <si>
    <t xml:space="preserve">REPUESTOS PLANTAS ELECTRICASNASensor De Temperatura De Aceite </t>
  </si>
  <si>
    <r>
      <rPr>
        <b/>
        <sz val="20"/>
        <rFont val="Arial"/>
        <family val="2"/>
      </rPr>
      <t>1.3.1 OFERTA ECONOMICA GRUPO 3 PURIFICADORES DE AGUA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</si>
  <si>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6 LAVADORAS Y SECADORAS DOMESTICAS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</si>
  <si>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8 EQUIPOS DE LAVANDERÍA INDUSTRIAL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</si>
  <si>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13 PLANTAS ELÉCTRICAS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</si>
  <si>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12 GASODOMÉSTICOS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</si>
  <si>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11 EQUIPOS DE MEDICIÓN DE PESO Y TEMPERATURA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</si>
  <si>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10 CERRADURAS PARA PUERTAS Y BIENES MUEBLES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</si>
  <si>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9 MUEBLES DE OFICINA, HOSPITALARIOS, DOMÉSTICOS Y ESCOLARES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</si>
  <si>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7 EQUIPOS DE AUDIO Y VIDEO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</si>
  <si>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5 MÁQUINAS DE CONFECCIÓN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</si>
  <si>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 GRUPO 4 EQUIPOS DE OFICINAOFERTA ECONOMICA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</si>
  <si>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2 ELECTRODOMÉSTICOS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
</t>
    </r>
  </si>
  <si>
    <r>
      <rPr>
        <b/>
        <sz val="20"/>
        <rFont val="Arial"/>
        <family val="2"/>
      </rPr>
      <t>1.3.1 OFERTA ECONOMICA GRUPO 1 EQUIPOS DE CONSERACIÓN DE ALIMENTOS Y AIRES ACONDICIONADOS</t>
    </r>
    <r>
      <rPr>
        <b/>
        <sz val="11"/>
        <rFont val="Arial"/>
        <family val="2"/>
      </rPr>
      <t xml:space="preserve">
LOS VALORES REGISTRADOS EN “PRECIO UNITARIO ESTIMADO” CORRESPONDEN AL VALOR DE REFERENCIA DE CADA ÍTEM CON IVA, EL CUAL NO PODRÁ EXCEDERSE SO PENA DEL RECHAZO DE LA PROPUESTA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</si>
</sst>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_ ;_ * \-#,##0_ ;_ * &quot;-&quot;_ ;_ @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.00\ _€_-;\-* #,##0.00\ _€_-;_-* \-??\ _€_-;_-@_-"/>
    <numFmt numFmtId="170" formatCode="_ * #,##0_ ;_ * \-#,##0_ ;_ * \-_ ;_ @_ "/>
    <numFmt numFmtId="171" formatCode="_(\$* #,##0.00_);_(\$* \(#,##0.00\);_(\$* \-??_);_(@_)"/>
    <numFmt numFmtId="172" formatCode="_ &quot;$ &quot;* #,##0.00_ ;_ &quot;$ &quot;* \-#,##0.00_ ;_ &quot;$ &quot;* \-??_ ;_ @_ "/>
    <numFmt numFmtId="173" formatCode="_ * #,##0.00_ ;_ * \-#,##0.00_ ;_ * \-??_ ;_ @_ "/>
    <numFmt numFmtId="174" formatCode="* #,##0\ ;* \-#,##0\ ;* &quot;- &quot;;@\ "/>
    <numFmt numFmtId="175" formatCode="* #,##0.00&quot;    &quot;;\-* #,##0.00&quot;    &quot;;* \-#&quot;    &quot;;@\ "/>
    <numFmt numFmtId="176" formatCode="&quot; $&quot;* #,##0.00\ ;&quot; $&quot;* \(#,##0.00\);&quot; $&quot;* \-#\ ;@\ "/>
    <numFmt numFmtId="177" formatCode="&quot; $ &quot;* #,##0.00\ ;&quot; $ &quot;* \-#,##0.00\ ;&quot; $ &quot;* \-#\ ;@\ "/>
    <numFmt numFmtId="178" formatCode="* #,##0.00\ ;* \-#,##0.00\ ;* \-#\ ;@\ "/>
    <numFmt numFmtId="179" formatCode="_-* #,##0.0_-;\-* #,##0.0_-;_-* &quot;-&quot;??_-;_-@_-"/>
    <numFmt numFmtId="180" formatCode="[$$-240A]\ #,##0.00"/>
    <numFmt numFmtId="181" formatCode="_-* #,##0_-;\-* #,##0_-;_-* &quot;-&quot;??_-;_-@_-"/>
  </numFmts>
  <fonts count="4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i/>
      <u/>
      <sz val="8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8"/>
      <color indexed="8"/>
      <name val="Cambria"/>
      <family val="2"/>
    </font>
    <font>
      <b/>
      <sz val="15"/>
      <color indexed="8"/>
      <name val="Calibri"/>
      <family val="2"/>
    </font>
    <font>
      <b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u/>
      <sz val="8"/>
      <color rgb="FFFF0000"/>
      <name val="Calibri"/>
      <family val="2"/>
      <scheme val="minor"/>
    </font>
    <font>
      <u/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7"/>
      <name val="Arial"/>
      <family val="2"/>
    </font>
    <font>
      <b/>
      <sz val="7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5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23"/>
      </patternFill>
    </fill>
    <fill>
      <patternFill patternType="solid">
        <fgColor indexed="63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3D7DB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9">
    <xf numFmtId="0" fontId="0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4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4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1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0" fontId="10" fillId="10" borderId="1" applyNumberFormat="0" applyAlignment="0" applyProtection="0"/>
    <xf numFmtId="0" fontId="11" fillId="17" borderId="2" applyNumberFormat="0" applyAlignment="0" applyProtection="0"/>
    <xf numFmtId="0" fontId="11" fillId="17" borderId="2" applyNumberFormat="0" applyAlignment="0" applyProtection="0"/>
    <xf numFmtId="0" fontId="11" fillId="17" borderId="2" applyNumberFormat="0" applyAlignment="0" applyProtection="0"/>
    <xf numFmtId="0" fontId="11" fillId="17" borderId="2" applyNumberFormat="0" applyAlignment="0" applyProtection="0"/>
    <xf numFmtId="0" fontId="11" fillId="17" borderId="2" applyNumberFormat="0" applyAlignment="0" applyProtection="0"/>
    <xf numFmtId="0" fontId="11" fillId="17" borderId="2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5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14" fillId="5" borderId="1" applyNumberFormat="0" applyAlignment="0" applyProtection="0"/>
    <xf numFmtId="0" fontId="14" fillId="5" borderId="1" applyNumberFormat="0" applyAlignment="0" applyProtection="0"/>
    <xf numFmtId="0" fontId="14" fillId="5" borderId="1" applyNumberFormat="0" applyAlignment="0" applyProtection="0"/>
    <xf numFmtId="0" fontId="14" fillId="5" borderId="1" applyNumberFormat="0" applyAlignment="0" applyProtection="0"/>
    <xf numFmtId="0" fontId="14" fillId="5" borderId="1" applyNumberFormat="0" applyAlignment="0" applyProtection="0"/>
    <xf numFmtId="0" fontId="14" fillId="5" borderId="1" applyNumberFormat="0" applyAlignment="0" applyProtection="0"/>
    <xf numFmtId="0" fontId="14" fillId="5" borderId="1" applyNumberFormat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43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0" fontId="7" fillId="0" borderId="0" applyFill="0" applyBorder="0" applyAlignment="0" applyProtection="0"/>
    <xf numFmtId="174" fontId="7" fillId="0" borderId="0" applyFill="0" applyBorder="0" applyAlignment="0" applyProtection="0"/>
    <xf numFmtId="166" fontId="6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7" fillId="0" borderId="0" applyFill="0" applyBorder="0" applyAlignment="0" applyProtection="0"/>
    <xf numFmtId="175" fontId="7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8" fontId="7" fillId="0" borderId="0" applyFill="0" applyBorder="0" applyAlignment="0" applyProtection="0"/>
    <xf numFmtId="178" fontId="7" fillId="0" borderId="0" applyFill="0" applyBorder="0" applyAlignment="0" applyProtection="0"/>
    <xf numFmtId="178" fontId="7" fillId="0" borderId="0" applyFill="0" applyBorder="0" applyAlignment="0" applyProtection="0"/>
    <xf numFmtId="178" fontId="7" fillId="0" borderId="0" applyFill="0" applyBorder="0" applyAlignment="0" applyProtection="0"/>
    <xf numFmtId="44" fontId="27" fillId="0" borderId="0" applyFont="0" applyFill="0" applyBorder="0" applyAlignment="0" applyProtection="0"/>
    <xf numFmtId="176" fontId="7" fillId="0" borderId="0" applyFill="0" applyBorder="0" applyAlignment="0" applyProtection="0"/>
    <xf numFmtId="171" fontId="7" fillId="0" borderId="0" applyFill="0" applyBorder="0" applyAlignment="0" applyProtection="0"/>
    <xf numFmtId="172" fontId="7" fillId="0" borderId="0" applyFill="0" applyBorder="0" applyAlignment="0" applyProtection="0"/>
    <xf numFmtId="177" fontId="7" fillId="0" borderId="0" applyFill="0" applyBorder="0" applyAlignment="0" applyProtection="0"/>
    <xf numFmtId="164" fontId="7" fillId="0" borderId="0" applyFont="0" applyFill="0" applyBorder="0" applyAlignment="0" applyProtection="0"/>
    <xf numFmtId="172" fontId="7" fillId="0" borderId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5" fillId="0" borderId="0"/>
    <xf numFmtId="0" fontId="5" fillId="0" borderId="0"/>
    <xf numFmtId="0" fontId="30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27" fillId="0" borderId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5" fillId="8" borderId="4" applyNumberFormat="0" applyFont="0" applyAlignment="0" applyProtection="0"/>
    <xf numFmtId="0" fontId="7" fillId="8" borderId="4" applyNumberFormat="0" applyFont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7" fillId="10" borderId="5" applyNumberFormat="0" applyAlignment="0" applyProtection="0"/>
    <xf numFmtId="0" fontId="17" fillId="10" borderId="5" applyNumberFormat="0" applyAlignment="0" applyProtection="0"/>
    <xf numFmtId="0" fontId="17" fillId="10" borderId="5" applyNumberFormat="0" applyAlignment="0" applyProtection="0"/>
    <xf numFmtId="0" fontId="17" fillId="10" borderId="5" applyNumberFormat="0" applyAlignment="0" applyProtection="0"/>
    <xf numFmtId="0" fontId="17" fillId="10" borderId="5" applyNumberFormat="0" applyAlignment="0" applyProtection="0"/>
    <xf numFmtId="0" fontId="17" fillId="10" borderId="5" applyNumberFormat="0" applyAlignment="0" applyProtection="0"/>
    <xf numFmtId="0" fontId="17" fillId="10" borderId="5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5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6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13" fillId="0" borderId="9" applyNumberFormat="0" applyFill="0" applyAlignment="0" applyProtection="0"/>
    <xf numFmtId="0" fontId="23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2" applyNumberFormat="0" applyFill="0" applyAlignment="0" applyProtection="0"/>
    <xf numFmtId="9" fontId="27" fillId="0" borderId="0" applyFont="0" applyFill="0" applyBorder="0" applyAlignment="0" applyProtection="0"/>
  </cellStyleXfs>
  <cellXfs count="100">
    <xf numFmtId="0" fontId="0" fillId="0" borderId="0" xfId="0"/>
    <xf numFmtId="0" fontId="31" fillId="0" borderId="0" xfId="0" applyFont="1" applyFill="1"/>
    <xf numFmtId="0" fontId="31" fillId="0" borderId="0" xfId="0" applyFont="1" applyFill="1" applyAlignment="1">
      <alignment horizontal="left"/>
    </xf>
    <xf numFmtId="3" fontId="31" fillId="0" borderId="0" xfId="0" applyNumberFormat="1" applyFont="1" applyFill="1" applyAlignment="1">
      <alignment horizontal="right"/>
    </xf>
    <xf numFmtId="0" fontId="1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3" fontId="1" fillId="0" borderId="15" xfId="0" applyNumberFormat="1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6" xfId="0" applyNumberFormat="1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left" vertical="center" wrapText="1"/>
    </xf>
    <xf numFmtId="3" fontId="1" fillId="0" borderId="16" xfId="0" applyNumberFormat="1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 wrapText="1"/>
    </xf>
    <xf numFmtId="3" fontId="2" fillId="27" borderId="1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lef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3" fontId="2" fillId="0" borderId="16" xfId="0" applyNumberFormat="1" applyFont="1" applyFill="1" applyBorder="1" applyAlignment="1">
      <alignment horizontal="left" vertical="center" wrapText="1"/>
    </xf>
    <xf numFmtId="3" fontId="2" fillId="0" borderId="18" xfId="0" applyNumberFormat="1" applyFont="1" applyFill="1" applyBorder="1" applyAlignment="1">
      <alignment horizontal="right" vertical="center"/>
    </xf>
    <xf numFmtId="3" fontId="2" fillId="27" borderId="17" xfId="0" applyNumberFormat="1" applyFont="1" applyFill="1" applyBorder="1" applyAlignment="1">
      <alignment horizontal="right" vertical="center" wrapText="1"/>
    </xf>
    <xf numFmtId="0" fontId="1" fillId="0" borderId="18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 vertical="center"/>
    </xf>
    <xf numFmtId="0" fontId="33" fillId="0" borderId="16" xfId="0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horizontal="right" vertical="center"/>
    </xf>
    <xf numFmtId="0" fontId="1" fillId="0" borderId="16" xfId="0" applyFont="1" applyFill="1" applyBorder="1" applyAlignment="1">
      <alignment horizontal="left" vertical="center"/>
    </xf>
    <xf numFmtId="3" fontId="1" fillId="0" borderId="18" xfId="0" applyNumberFormat="1" applyFont="1" applyFill="1" applyBorder="1" applyAlignment="1">
      <alignment horizontal="center" vertical="center" wrapText="1"/>
    </xf>
    <xf numFmtId="0" fontId="0" fillId="0" borderId="16" xfId="0" applyBorder="1"/>
    <xf numFmtId="2" fontId="2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right" vertical="center"/>
    </xf>
    <xf numFmtId="0" fontId="34" fillId="0" borderId="0" xfId="0" applyFont="1"/>
    <xf numFmtId="3" fontId="1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5" fillId="0" borderId="0" xfId="0" applyNumberFormat="1" applyFont="1" applyFill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0" fontId="37" fillId="0" borderId="16" xfId="0" applyFont="1" applyFill="1" applyBorder="1" applyAlignment="1">
      <alignment horizontal="center" vertical="center" wrapText="1"/>
    </xf>
    <xf numFmtId="179" fontId="37" fillId="0" borderId="16" xfId="219" applyNumberFormat="1" applyFont="1" applyFill="1" applyBorder="1" applyAlignment="1">
      <alignment horizontal="right" vertical="center"/>
    </xf>
    <xf numFmtId="0" fontId="37" fillId="0" borderId="16" xfId="219" applyNumberFormat="1" applyFont="1" applyFill="1" applyBorder="1" applyAlignment="1">
      <alignment horizontal="center" vertical="center"/>
    </xf>
    <xf numFmtId="41" fontId="37" fillId="0" borderId="16" xfId="220" applyNumberFormat="1" applyFont="1" applyFill="1" applyBorder="1" applyAlignment="1">
      <alignment vertical="center" wrapText="1"/>
    </xf>
    <xf numFmtId="41" fontId="37" fillId="0" borderId="16" xfId="220" applyFont="1" applyFill="1" applyBorder="1" applyAlignment="1">
      <alignment vertical="center" wrapText="1"/>
    </xf>
    <xf numFmtId="41" fontId="37" fillId="0" borderId="16" xfId="0" applyNumberFormat="1" applyFont="1" applyBorder="1" applyAlignment="1">
      <alignment horizontal="left" vertical="center" wrapText="1"/>
    </xf>
    <xf numFmtId="41" fontId="37" fillId="0" borderId="16" xfId="220" applyFont="1" applyBorder="1" applyAlignment="1">
      <alignment horizontal="center" vertical="center"/>
    </xf>
    <xf numFmtId="179" fontId="37" fillId="0" borderId="15" xfId="219" applyNumberFormat="1" applyFont="1" applyFill="1" applyBorder="1" applyAlignment="1">
      <alignment horizontal="right" vertical="center"/>
    </xf>
    <xf numFmtId="0" fontId="37" fillId="0" borderId="18" xfId="219" applyNumberFormat="1" applyFont="1" applyFill="1" applyBorder="1" applyAlignment="1">
      <alignment horizontal="center" vertical="center"/>
    </xf>
    <xf numFmtId="180" fontId="5" fillId="0" borderId="16" xfId="0" applyNumberFormat="1" applyFont="1" applyFill="1" applyBorder="1" applyAlignment="1">
      <alignment horizontal="center" vertical="center" wrapText="1"/>
    </xf>
    <xf numFmtId="181" fontId="5" fillId="0" borderId="16" xfId="219" applyNumberFormat="1" applyFont="1" applyFill="1" applyBorder="1" applyAlignment="1">
      <alignment horizontal="center" vertical="center" wrapText="1"/>
    </xf>
    <xf numFmtId="41" fontId="40" fillId="0" borderId="0" xfId="0" applyNumberFormat="1" applyFont="1" applyAlignment="1">
      <alignment horizontal="right" vertical="center"/>
    </xf>
    <xf numFmtId="41" fontId="40" fillId="0" borderId="0" xfId="220" applyFont="1" applyFill="1" applyAlignment="1">
      <alignment horizontal="right" vertical="center"/>
    </xf>
    <xf numFmtId="41" fontId="40" fillId="0" borderId="0" xfId="0" applyNumberFormat="1" applyFont="1" applyFill="1" applyAlignment="1">
      <alignment horizontal="right" vertical="center"/>
    </xf>
    <xf numFmtId="0" fontId="37" fillId="0" borderId="0" xfId="0" applyFont="1" applyFill="1"/>
    <xf numFmtId="0" fontId="38" fillId="28" borderId="16" xfId="0" applyFont="1" applyFill="1" applyBorder="1" applyAlignment="1">
      <alignment horizontal="center" vertical="center" wrapText="1"/>
    </xf>
    <xf numFmtId="1" fontId="38" fillId="28" borderId="16" xfId="0" applyNumberFormat="1" applyFont="1" applyFill="1" applyBorder="1" applyAlignment="1">
      <alignment horizontal="center" vertical="center" wrapText="1"/>
    </xf>
    <xf numFmtId="0" fontId="40" fillId="0" borderId="0" xfId="0" applyFont="1" applyFill="1"/>
    <xf numFmtId="0" fontId="41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0" fontId="40" fillId="0" borderId="0" xfId="0" applyFont="1"/>
    <xf numFmtId="0" fontId="37" fillId="0" borderId="0" xfId="0" applyFont="1"/>
    <xf numFmtId="0" fontId="37" fillId="0" borderId="0" xfId="0" applyNumberFormat="1" applyFont="1" applyFill="1" applyAlignment="1">
      <alignment horizontal="center"/>
    </xf>
    <xf numFmtId="1" fontId="37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/>
    <xf numFmtId="0" fontId="5" fillId="0" borderId="16" xfId="0" applyFont="1" applyBorder="1" applyAlignment="1">
      <alignment horizontal="center" vertical="center"/>
    </xf>
    <xf numFmtId="41" fontId="37" fillId="0" borderId="16" xfId="220" applyFont="1" applyBorder="1" applyAlignment="1">
      <alignment horizontal="right" vertical="center"/>
    </xf>
    <xf numFmtId="0" fontId="40" fillId="0" borderId="0" xfId="0" applyFont="1" applyFill="1" applyAlignment="1">
      <alignment horizontal="right" vertical="center"/>
    </xf>
    <xf numFmtId="41" fontId="41" fillId="0" borderId="0" xfId="0" applyNumberFormat="1" applyFont="1" applyFill="1" applyAlignment="1">
      <alignment horizontal="center"/>
    </xf>
    <xf numFmtId="41" fontId="40" fillId="0" borderId="0" xfId="220" applyFont="1" applyAlignment="1">
      <alignment horizontal="right" vertical="center"/>
    </xf>
    <xf numFmtId="0" fontId="5" fillId="0" borderId="16" xfId="220" applyNumberFormat="1" applyFont="1" applyFill="1" applyBorder="1" applyAlignment="1">
      <alignment vertical="center" wrapText="1"/>
    </xf>
    <xf numFmtId="180" fontId="5" fillId="0" borderId="16" xfId="0" applyNumberFormat="1" applyFont="1" applyFill="1" applyBorder="1" applyAlignment="1">
      <alignment horizontal="left" vertical="center" wrapText="1"/>
    </xf>
    <xf numFmtId="0" fontId="5" fillId="0" borderId="16" xfId="0" applyNumberFormat="1" applyFont="1" applyFill="1" applyBorder="1" applyAlignment="1">
      <alignment vertical="center" wrapText="1"/>
    </xf>
    <xf numFmtId="41" fontId="38" fillId="0" borderId="16" xfId="0" applyNumberFormat="1" applyFont="1" applyBorder="1" applyAlignment="1">
      <alignment horizontal="left" vertical="center" wrapText="1"/>
    </xf>
    <xf numFmtId="41" fontId="37" fillId="0" borderId="0" xfId="220" applyFont="1" applyFill="1" applyBorder="1" applyAlignment="1">
      <alignment horizontal="center" vertical="center"/>
    </xf>
    <xf numFmtId="41" fontId="37" fillId="0" borderId="0" xfId="219" applyNumberFormat="1" applyFont="1" applyFill="1" applyBorder="1" applyAlignment="1">
      <alignment horizontal="center" vertical="center"/>
    </xf>
    <xf numFmtId="41" fontId="37" fillId="0" borderId="0" xfId="220" applyFont="1" applyFill="1"/>
    <xf numFmtId="41" fontId="38" fillId="28" borderId="16" xfId="220" applyFont="1" applyFill="1" applyBorder="1" applyAlignment="1">
      <alignment horizontal="center" vertical="center" wrapText="1"/>
    </xf>
    <xf numFmtId="0" fontId="37" fillId="0" borderId="16" xfId="0" applyNumberFormat="1" applyFont="1" applyBorder="1" applyAlignment="1">
      <alignment horizontal="left" vertical="center" wrapText="1"/>
    </xf>
    <xf numFmtId="41" fontId="37" fillId="0" borderId="0" xfId="220" applyFont="1" applyFill="1" applyBorder="1"/>
    <xf numFmtId="41" fontId="40" fillId="0" borderId="0" xfId="220" applyFont="1"/>
    <xf numFmtId="0" fontId="40" fillId="0" borderId="0" xfId="0" applyFont="1" applyFill="1" applyBorder="1"/>
    <xf numFmtId="0" fontId="41" fillId="0" borderId="0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7" fillId="0" borderId="0" xfId="0" applyFont="1" applyBorder="1"/>
    <xf numFmtId="0" fontId="40" fillId="0" borderId="0" xfId="0" applyFont="1" applyBorder="1"/>
    <xf numFmtId="41" fontId="40" fillId="0" borderId="0" xfId="220" applyFont="1" applyFill="1" applyBorder="1" applyAlignment="1">
      <alignment horizontal="right" vertical="center"/>
    </xf>
    <xf numFmtId="9" fontId="41" fillId="0" borderId="0" xfId="348" applyFont="1" applyFill="1" applyAlignment="1">
      <alignment horizontal="center"/>
    </xf>
    <xf numFmtId="0" fontId="41" fillId="0" borderId="0" xfId="220" applyNumberFormat="1" applyFont="1" applyFill="1" applyAlignment="1">
      <alignment horizontal="center"/>
    </xf>
    <xf numFmtId="41" fontId="37" fillId="0" borderId="16" xfId="0" applyNumberFormat="1" applyFont="1" applyFill="1" applyBorder="1" applyAlignment="1">
      <alignment horizontal="left" vertical="center" wrapText="1"/>
    </xf>
    <xf numFmtId="0" fontId="38" fillId="0" borderId="16" xfId="0" applyFont="1" applyFill="1" applyBorder="1" applyAlignment="1">
      <alignment horizontal="left" vertical="top" wrapText="1"/>
    </xf>
    <xf numFmtId="0" fontId="38" fillId="0" borderId="16" xfId="0" applyFont="1" applyFill="1" applyBorder="1" applyAlignment="1">
      <alignment horizontal="left" vertical="top"/>
    </xf>
    <xf numFmtId="41" fontId="38" fillId="0" borderId="16" xfId="220" applyFont="1" applyFill="1" applyBorder="1" applyAlignment="1">
      <alignment horizontal="left" vertical="top"/>
    </xf>
    <xf numFmtId="0" fontId="0" fillId="0" borderId="16" xfId="0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</cellXfs>
  <cellStyles count="349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1 7" xfId="6"/>
    <cellStyle name="20% - Énfasis1 8" xfId="7"/>
    <cellStyle name="20% - Énfasis2 2" xfId="8"/>
    <cellStyle name="20% - Énfasis2 3" xfId="9"/>
    <cellStyle name="20% - Énfasis2 4" xfId="10"/>
    <cellStyle name="20% - Énfasis2 5" xfId="11"/>
    <cellStyle name="20% - Énfasis2 6" xfId="12"/>
    <cellStyle name="20% - Énfasis2 7" xfId="13"/>
    <cellStyle name="20% - Énfasis2 8" xfId="14"/>
    <cellStyle name="20% - Énfasis3 2" xfId="15"/>
    <cellStyle name="20% - Énfasis3 3" xfId="16"/>
    <cellStyle name="20% - Énfasis3 4" xfId="17"/>
    <cellStyle name="20% - Énfasis3 5" xfId="18"/>
    <cellStyle name="20% - Énfasis3 6" xfId="19"/>
    <cellStyle name="20% - Énfasis3 7" xfId="20"/>
    <cellStyle name="20% - Énfasis3 8" xfId="21"/>
    <cellStyle name="20% - Énfasis4 2" xfId="22"/>
    <cellStyle name="20% - Énfasis4 3" xfId="23"/>
    <cellStyle name="20% - Énfasis4 4" xfId="24"/>
    <cellStyle name="20% - Énfasis4 5" xfId="25"/>
    <cellStyle name="20% - Énfasis4 6" xfId="26"/>
    <cellStyle name="20% - Énfasis4 7" xfId="27"/>
    <cellStyle name="20% - Énfasis4 8" xfId="28"/>
    <cellStyle name="20% - Énfasis5 2" xfId="29"/>
    <cellStyle name="20% - Énfasis5 3" xfId="30"/>
    <cellStyle name="20% - Énfasis5 4" xfId="31"/>
    <cellStyle name="20% - Énfasis5 5" xfId="32"/>
    <cellStyle name="20% - Énfasis5 6" xfId="33"/>
    <cellStyle name="20% - Énfasis5 7" xfId="34"/>
    <cellStyle name="20% - Énfasis5 8" xfId="35"/>
    <cellStyle name="20% - Énfasis6 2" xfId="36"/>
    <cellStyle name="20% - Énfasis6 3" xfId="37"/>
    <cellStyle name="20% - Énfasis6 4" xfId="38"/>
    <cellStyle name="20% - Énfasis6 5" xfId="39"/>
    <cellStyle name="20% - Énfasis6 6" xfId="40"/>
    <cellStyle name="20% - Énfasis6 7" xfId="41"/>
    <cellStyle name="20% - Énfasis6 8" xfId="42"/>
    <cellStyle name="40% - Énfasis1 2" xfId="43"/>
    <cellStyle name="40% - Énfasis1 3" xfId="44"/>
    <cellStyle name="40% - Énfasis1 4" xfId="45"/>
    <cellStyle name="40% - Énfasis1 5" xfId="46"/>
    <cellStyle name="40% - Énfasis1 6" xfId="47"/>
    <cellStyle name="40% - Énfasis1 7" xfId="48"/>
    <cellStyle name="40% - Énfasis1 8" xfId="49"/>
    <cellStyle name="40% - Énfasis2 2" xfId="50"/>
    <cellStyle name="40% - Énfasis2 3" xfId="51"/>
    <cellStyle name="40% - Énfasis2 4" xfId="52"/>
    <cellStyle name="40% - Énfasis2 5" xfId="53"/>
    <cellStyle name="40% - Énfasis2 6" xfId="54"/>
    <cellStyle name="40% - Énfasis2 7" xfId="55"/>
    <cellStyle name="40% - Énfasis2 8" xfId="56"/>
    <cellStyle name="40% - Énfasis3 2" xfId="57"/>
    <cellStyle name="40% - Énfasis3 3" xfId="58"/>
    <cellStyle name="40% - Énfasis3 4" xfId="59"/>
    <cellStyle name="40% - Énfasis3 5" xfId="60"/>
    <cellStyle name="40% - Énfasis3 6" xfId="61"/>
    <cellStyle name="40% - Énfasis3 7" xfId="62"/>
    <cellStyle name="40% - Énfasis3 8" xfId="63"/>
    <cellStyle name="40% - Énfasis4 2" xfId="64"/>
    <cellStyle name="40% - Énfasis4 3" xfId="65"/>
    <cellStyle name="40% - Énfasis4 4" xfId="66"/>
    <cellStyle name="40% - Énfasis4 5" xfId="67"/>
    <cellStyle name="40% - Énfasis4 6" xfId="68"/>
    <cellStyle name="40% - Énfasis4 7" xfId="69"/>
    <cellStyle name="40% - Énfasis4 8" xfId="70"/>
    <cellStyle name="40% - Énfasis5 2" xfId="71"/>
    <cellStyle name="40% - Énfasis5 3" xfId="72"/>
    <cellStyle name="40% - Énfasis5 4" xfId="73"/>
    <cellStyle name="40% - Énfasis5 5" xfId="74"/>
    <cellStyle name="40% - Énfasis5 6" xfId="75"/>
    <cellStyle name="40% - Énfasis5 7" xfId="76"/>
    <cellStyle name="40% - Énfasis5 8" xfId="77"/>
    <cellStyle name="40% - Énfasis6 2" xfId="78"/>
    <cellStyle name="40% - Énfasis6 3" xfId="79"/>
    <cellStyle name="40% - Énfasis6 4" xfId="80"/>
    <cellStyle name="40% - Énfasis6 5" xfId="81"/>
    <cellStyle name="40% - Énfasis6 6" xfId="82"/>
    <cellStyle name="40% - Énfasis6 7" xfId="83"/>
    <cellStyle name="40% - Énfasis6 8" xfId="84"/>
    <cellStyle name="60% - Énfasis1 2" xfId="85"/>
    <cellStyle name="60% - Énfasis1 3" xfId="86"/>
    <cellStyle name="60% - Énfasis1 4" xfId="87"/>
    <cellStyle name="60% - Énfasis1 5" xfId="88"/>
    <cellStyle name="60% - Énfasis1 6" xfId="89"/>
    <cellStyle name="60% - Énfasis1 7" xfId="90"/>
    <cellStyle name="60% - Énfasis1 8" xfId="91"/>
    <cellStyle name="60% - Énfasis2 2" xfId="92"/>
    <cellStyle name="60% - Énfasis2 3" xfId="93"/>
    <cellStyle name="60% - Énfasis2 4" xfId="94"/>
    <cellStyle name="60% - Énfasis2 5" xfId="95"/>
    <cellStyle name="60% - Énfasis2 6" xfId="96"/>
    <cellStyle name="60% - Énfasis2 7" xfId="97"/>
    <cellStyle name="60% - Énfasis2 8" xfId="98"/>
    <cellStyle name="60% - Énfasis3 2" xfId="99"/>
    <cellStyle name="60% - Énfasis3 3" xfId="100"/>
    <cellStyle name="60% - Énfasis3 4" xfId="101"/>
    <cellStyle name="60% - Énfasis3 5" xfId="102"/>
    <cellStyle name="60% - Énfasis3 6" xfId="103"/>
    <cellStyle name="60% - Énfasis3 7" xfId="104"/>
    <cellStyle name="60% - Énfasis3 8" xfId="105"/>
    <cellStyle name="60% - Énfasis4 2" xfId="106"/>
    <cellStyle name="60% - Énfasis4 3" xfId="107"/>
    <cellStyle name="60% - Énfasis4 4" xfId="108"/>
    <cellStyle name="60% - Énfasis4 5" xfId="109"/>
    <cellStyle name="60% - Énfasis4 6" xfId="110"/>
    <cellStyle name="60% - Énfasis4 7" xfId="111"/>
    <cellStyle name="60% - Énfasis4 8" xfId="112"/>
    <cellStyle name="60% - Énfasis5 2" xfId="113"/>
    <cellStyle name="60% - Énfasis5 3" xfId="114"/>
    <cellStyle name="60% - Énfasis5 4" xfId="115"/>
    <cellStyle name="60% - Énfasis5 5" xfId="116"/>
    <cellStyle name="60% - Énfasis5 6" xfId="117"/>
    <cellStyle name="60% - Énfasis5 7" xfId="118"/>
    <cellStyle name="60% - Énfasis5 8" xfId="119"/>
    <cellStyle name="60% - Énfasis6 2" xfId="120"/>
    <cellStyle name="60% - Énfasis6 3" xfId="121"/>
    <cellStyle name="60% - Énfasis6 4" xfId="122"/>
    <cellStyle name="60% - Énfasis6 5" xfId="123"/>
    <cellStyle name="60% - Énfasis6 6" xfId="124"/>
    <cellStyle name="60% - Énfasis6 7" xfId="125"/>
    <cellStyle name="60% - Énfasis6 8" xfId="126"/>
    <cellStyle name="Buena 2" xfId="127"/>
    <cellStyle name="Buena 3" xfId="128"/>
    <cellStyle name="Buena 4" xfId="129"/>
    <cellStyle name="Buena 5" xfId="130"/>
    <cellStyle name="Buena 6" xfId="131"/>
    <cellStyle name="Buena 7" xfId="132"/>
    <cellStyle name="Buena 8" xfId="133"/>
    <cellStyle name="Cálculo 2" xfId="134"/>
    <cellStyle name="Cálculo 3" xfId="135"/>
    <cellStyle name="Cálculo 4" xfId="136"/>
    <cellStyle name="Cálculo 5" xfId="137"/>
    <cellStyle name="Cálculo 6" xfId="138"/>
    <cellStyle name="Cálculo 7" xfId="139"/>
    <cellStyle name="Cálculo 8" xfId="140"/>
    <cellStyle name="Celda de comprobación 2" xfId="141"/>
    <cellStyle name="Celda de comprobación 3" xfId="142"/>
    <cellStyle name="Celda de comprobación 4" xfId="143"/>
    <cellStyle name="Celda de comprobación 5" xfId="144"/>
    <cellStyle name="Celda de comprobación 6" xfId="145"/>
    <cellStyle name="Celda de comprobación 7" xfId="146"/>
    <cellStyle name="Celda de comprobación 8" xfId="147"/>
    <cellStyle name="Celda vinculada 2" xfId="148"/>
    <cellStyle name="Celda vinculada 3" xfId="149"/>
    <cellStyle name="Celda vinculada 4" xfId="150"/>
    <cellStyle name="Celda vinculada 5" xfId="151"/>
    <cellStyle name="Celda vinculada 6" xfId="152"/>
    <cellStyle name="Celda vinculada 7" xfId="153"/>
    <cellStyle name="Celda vinculada 8" xfId="154"/>
    <cellStyle name="Encabezado 4 2" xfId="155"/>
    <cellStyle name="Encabezado 4 3" xfId="156"/>
    <cellStyle name="Encabezado 4 4" xfId="157"/>
    <cellStyle name="Encabezado 4 5" xfId="158"/>
    <cellStyle name="Encabezado 4 6" xfId="159"/>
    <cellStyle name="Encabezado 4 7" xfId="160"/>
    <cellStyle name="Encabezado 4 8" xfId="161"/>
    <cellStyle name="Énfasis1 2" xfId="162"/>
    <cellStyle name="Énfasis1 3" xfId="163"/>
    <cellStyle name="Énfasis1 4" xfId="164"/>
    <cellStyle name="Énfasis1 5" xfId="165"/>
    <cellStyle name="Énfasis1 6" xfId="166"/>
    <cellStyle name="Énfasis1 7" xfId="167"/>
    <cellStyle name="Énfasis1 8" xfId="168"/>
    <cellStyle name="Énfasis2 2" xfId="169"/>
    <cellStyle name="Énfasis2 3" xfId="170"/>
    <cellStyle name="Énfasis2 4" xfId="171"/>
    <cellStyle name="Énfasis2 5" xfId="172"/>
    <cellStyle name="Énfasis2 6" xfId="173"/>
    <cellStyle name="Énfasis2 7" xfId="174"/>
    <cellStyle name="Énfasis2 8" xfId="175"/>
    <cellStyle name="Énfasis3 2" xfId="176"/>
    <cellStyle name="Énfasis3 3" xfId="177"/>
    <cellStyle name="Énfasis3 4" xfId="178"/>
    <cellStyle name="Énfasis3 5" xfId="179"/>
    <cellStyle name="Énfasis3 6" xfId="180"/>
    <cellStyle name="Énfasis3 7" xfId="181"/>
    <cellStyle name="Énfasis3 8" xfId="182"/>
    <cellStyle name="Énfasis4 2" xfId="183"/>
    <cellStyle name="Énfasis4 3" xfId="184"/>
    <cellStyle name="Énfasis4 4" xfId="185"/>
    <cellStyle name="Énfasis4 5" xfId="186"/>
    <cellStyle name="Énfasis4 6" xfId="187"/>
    <cellStyle name="Énfasis4 7" xfId="188"/>
    <cellStyle name="Énfasis4 8" xfId="189"/>
    <cellStyle name="Énfasis5 2" xfId="190"/>
    <cellStyle name="Énfasis5 3" xfId="191"/>
    <cellStyle name="Énfasis5 4" xfId="192"/>
    <cellStyle name="Énfasis5 5" xfId="193"/>
    <cellStyle name="Énfasis5 6" xfId="194"/>
    <cellStyle name="Énfasis5 7" xfId="195"/>
    <cellStyle name="Énfasis5 8" xfId="196"/>
    <cellStyle name="Énfasis6 2" xfId="197"/>
    <cellStyle name="Énfasis6 3" xfId="198"/>
    <cellStyle name="Énfasis6 4" xfId="199"/>
    <cellStyle name="Énfasis6 5" xfId="200"/>
    <cellStyle name="Énfasis6 6" xfId="201"/>
    <cellStyle name="Énfasis6 7" xfId="202"/>
    <cellStyle name="Énfasis6 8" xfId="203"/>
    <cellStyle name="Entrada 2" xfId="204"/>
    <cellStyle name="Entrada 3" xfId="205"/>
    <cellStyle name="Entrada 4" xfId="206"/>
    <cellStyle name="Entrada 5" xfId="207"/>
    <cellStyle name="Entrada 6" xfId="208"/>
    <cellStyle name="Entrada 7" xfId="209"/>
    <cellStyle name="Entrada 8" xfId="210"/>
    <cellStyle name="Hipervínculo 2" xfId="211"/>
    <cellStyle name="Incorrecto 2" xfId="212"/>
    <cellStyle name="Incorrecto 3" xfId="213"/>
    <cellStyle name="Incorrecto 4" xfId="214"/>
    <cellStyle name="Incorrecto 5" xfId="215"/>
    <cellStyle name="Incorrecto 6" xfId="216"/>
    <cellStyle name="Incorrecto 7" xfId="217"/>
    <cellStyle name="Incorrecto 8" xfId="218"/>
    <cellStyle name="Millares" xfId="219" builtinId="3"/>
    <cellStyle name="Millares [0]" xfId="220" builtinId="6"/>
    <cellStyle name="Millares [0] 2" xfId="221"/>
    <cellStyle name="Millares [0] 2 2" xfId="222"/>
    <cellStyle name="Millares [0] 3" xfId="223"/>
    <cellStyle name="Millares 10" xfId="224"/>
    <cellStyle name="Millares 11" xfId="225"/>
    <cellStyle name="Millares 12" xfId="226"/>
    <cellStyle name="Millares 12 2" xfId="227"/>
    <cellStyle name="Millares 2" xfId="228"/>
    <cellStyle name="Millares 2 2" xfId="229"/>
    <cellStyle name="Millares 3" xfId="230"/>
    <cellStyle name="Millares 4" xfId="231"/>
    <cellStyle name="Millares 5" xfId="232"/>
    <cellStyle name="Millares 6" xfId="233"/>
    <cellStyle name="Millares 7" xfId="234"/>
    <cellStyle name="Millares 8" xfId="235"/>
    <cellStyle name="Millares 9" xfId="236"/>
    <cellStyle name="Moneda 2" xfId="237"/>
    <cellStyle name="Moneda 2 2" xfId="238"/>
    <cellStyle name="Moneda 2 3" xfId="239"/>
    <cellStyle name="Moneda 3" xfId="240"/>
    <cellStyle name="Moneda 3 2" xfId="241"/>
    <cellStyle name="Moneda 4" xfId="242"/>
    <cellStyle name="Moneda 5" xfId="243"/>
    <cellStyle name="Moneda 6" xfId="244"/>
    <cellStyle name="Moneda 6 2" xfId="245"/>
    <cellStyle name="Moneda 7" xfId="246"/>
    <cellStyle name="Neutral 2" xfId="247"/>
    <cellStyle name="Neutral 3" xfId="248"/>
    <cellStyle name="Neutral 4" xfId="249"/>
    <cellStyle name="Neutral 5" xfId="250"/>
    <cellStyle name="Neutral 6" xfId="251"/>
    <cellStyle name="Neutral 7" xfId="252"/>
    <cellStyle name="Neutral 8" xfId="253"/>
    <cellStyle name="Normal" xfId="0" builtinId="0"/>
    <cellStyle name="Normal 10" xfId="254"/>
    <cellStyle name="Normal 10 2" xfId="255"/>
    <cellStyle name="Normal 11" xfId="256"/>
    <cellStyle name="Normal 12" xfId="257"/>
    <cellStyle name="Normal 2" xfId="258"/>
    <cellStyle name="Normal 2 2" xfId="259"/>
    <cellStyle name="Normal 3" xfId="260"/>
    <cellStyle name="Normal 3 2" xfId="261"/>
    <cellStyle name="Normal 3 3" xfId="262"/>
    <cellStyle name="Normal 4" xfId="263"/>
    <cellStyle name="Normal 4 2" xfId="264"/>
    <cellStyle name="Normal 4 2 2" xfId="265"/>
    <cellStyle name="Normal 4 3" xfId="266"/>
    <cellStyle name="Normal 5" xfId="267"/>
    <cellStyle name="Normal 5 2" xfId="268"/>
    <cellStyle name="Normal 6" xfId="269"/>
    <cellStyle name="Normal 6 2" xfId="270"/>
    <cellStyle name="Normal 6 3" xfId="271"/>
    <cellStyle name="Normal 7" xfId="272"/>
    <cellStyle name="Normal 7 2" xfId="273"/>
    <cellStyle name="Normal 8" xfId="274"/>
    <cellStyle name="Normal 9" xfId="275"/>
    <cellStyle name="Notas 2" xfId="276"/>
    <cellStyle name="Notas 2 2" xfId="277"/>
    <cellStyle name="Notas 3" xfId="278"/>
    <cellStyle name="Notas 3 2" xfId="279"/>
    <cellStyle name="Notas 4" xfId="280"/>
    <cellStyle name="Notas 4 2" xfId="281"/>
    <cellStyle name="Notas 5" xfId="282"/>
    <cellStyle name="Notas 5 2" xfId="283"/>
    <cellStyle name="Notas 6" xfId="284"/>
    <cellStyle name="Notas 6 2" xfId="285"/>
    <cellStyle name="Notas 7" xfId="286"/>
    <cellStyle name="Notas 7 2" xfId="287"/>
    <cellStyle name="Notas 8" xfId="288"/>
    <cellStyle name="Porcentaje" xfId="348" builtinId="5"/>
    <cellStyle name="Porcentaje 2" xfId="289"/>
    <cellStyle name="Porcentaje 2 2" xfId="290"/>
    <cellStyle name="Porcentaje 2 3" xfId="291"/>
    <cellStyle name="Salida 2" xfId="292"/>
    <cellStyle name="Salida 3" xfId="293"/>
    <cellStyle name="Salida 4" xfId="294"/>
    <cellStyle name="Salida 5" xfId="295"/>
    <cellStyle name="Salida 6" xfId="296"/>
    <cellStyle name="Salida 7" xfId="297"/>
    <cellStyle name="Salida 8" xfId="298"/>
    <cellStyle name="Texto de advertencia 2" xfId="299"/>
    <cellStyle name="Texto de advertencia 3" xfId="300"/>
    <cellStyle name="Texto de advertencia 4" xfId="301"/>
    <cellStyle name="Texto de advertencia 5" xfId="302"/>
    <cellStyle name="Texto de advertencia 6" xfId="303"/>
    <cellStyle name="Texto de advertencia 7" xfId="304"/>
    <cellStyle name="Texto de advertencia 8" xfId="305"/>
    <cellStyle name="Texto explicativo 2" xfId="306"/>
    <cellStyle name="Texto explicativo 3" xfId="307"/>
    <cellStyle name="Texto explicativo 4" xfId="308"/>
    <cellStyle name="Texto explicativo 5" xfId="309"/>
    <cellStyle name="Texto explicativo 6" xfId="310"/>
    <cellStyle name="Texto explicativo 7" xfId="311"/>
    <cellStyle name="Texto explicativo 8" xfId="312"/>
    <cellStyle name="Título 1 2" xfId="313"/>
    <cellStyle name="Título 1 3" xfId="314"/>
    <cellStyle name="Título 1 4" xfId="315"/>
    <cellStyle name="Título 1 5" xfId="316"/>
    <cellStyle name="Título 1 6" xfId="317"/>
    <cellStyle name="Título 1 7" xfId="318"/>
    <cellStyle name="Título 1 8" xfId="319"/>
    <cellStyle name="Título 10" xfId="320"/>
    <cellStyle name="Título 2 2" xfId="321"/>
    <cellStyle name="Título 2 3" xfId="322"/>
    <cellStyle name="Título 2 4" xfId="323"/>
    <cellStyle name="Título 2 5" xfId="324"/>
    <cellStyle name="Título 2 6" xfId="325"/>
    <cellStyle name="Título 2 7" xfId="326"/>
    <cellStyle name="Título 2 8" xfId="327"/>
    <cellStyle name="Título 3 2" xfId="328"/>
    <cellStyle name="Título 3 3" xfId="329"/>
    <cellStyle name="Título 3 4" xfId="330"/>
    <cellStyle name="Título 3 5" xfId="331"/>
    <cellStyle name="Título 3 6" xfId="332"/>
    <cellStyle name="Título 3 7" xfId="333"/>
    <cellStyle name="Título 3 8" xfId="334"/>
    <cellStyle name="Título 4" xfId="335"/>
    <cellStyle name="Título 5" xfId="336"/>
    <cellStyle name="Título 6" xfId="337"/>
    <cellStyle name="Título 7" xfId="338"/>
    <cellStyle name="Título 8" xfId="339"/>
    <cellStyle name="Título 9" xfId="340"/>
    <cellStyle name="Total 2" xfId="341"/>
    <cellStyle name="Total 3" xfId="342"/>
    <cellStyle name="Total 4" xfId="343"/>
    <cellStyle name="Total 5" xfId="344"/>
    <cellStyle name="Total 6" xfId="345"/>
    <cellStyle name="Total 7" xfId="346"/>
    <cellStyle name="Total 8" xfId="3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zoomScale="110" zoomScaleNormal="110" workbookViewId="0">
      <pane ySplit="2" topLeftCell="A72" activePane="bottomLeft" state="frozen"/>
      <selection activeCell="D4" sqref="D4"/>
      <selection pane="bottomLeft"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76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88.5" customHeight="1" x14ac:dyDescent="0.2">
      <c r="A1" s="93" t="s">
        <v>1089</v>
      </c>
      <c r="B1" s="94"/>
      <c r="C1" s="94"/>
      <c r="D1" s="94"/>
      <c r="E1" s="94"/>
      <c r="F1" s="94"/>
      <c r="G1" s="94"/>
      <c r="H1" s="94"/>
      <c r="I1" s="89"/>
      <c r="J1" s="89"/>
      <c r="K1" s="89"/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79" t="s">
        <v>99</v>
      </c>
      <c r="H2" s="56" t="s">
        <v>100</v>
      </c>
      <c r="I2" s="58"/>
      <c r="J2" s="90"/>
      <c r="K2" s="91"/>
    </row>
    <row r="3" spans="1:11" s="62" customFormat="1" ht="28.5" x14ac:dyDescent="0.2">
      <c r="A3" s="41">
        <v>1</v>
      </c>
      <c r="B3" s="41">
        <v>73152100</v>
      </c>
      <c r="C3" s="46" t="s">
        <v>124</v>
      </c>
      <c r="D3" s="43">
        <v>1896</v>
      </c>
      <c r="E3" s="42" t="s">
        <v>102</v>
      </c>
      <c r="F3" s="47">
        <v>37987</v>
      </c>
      <c r="G3" s="47"/>
      <c r="H3" s="44"/>
      <c r="I3" s="58"/>
      <c r="J3" s="61"/>
      <c r="K3" s="61"/>
    </row>
    <row r="4" spans="1:11" s="62" customFormat="1" ht="28.5" x14ac:dyDescent="0.2">
      <c r="A4" s="41">
        <v>2</v>
      </c>
      <c r="B4" s="41">
        <v>73152100</v>
      </c>
      <c r="C4" s="46" t="s">
        <v>125</v>
      </c>
      <c r="D4" s="43">
        <v>498</v>
      </c>
      <c r="E4" s="42" t="s">
        <v>102</v>
      </c>
      <c r="F4" s="47">
        <v>37987</v>
      </c>
      <c r="G4" s="47"/>
      <c r="H4" s="44"/>
      <c r="I4" s="61"/>
      <c r="J4" s="61"/>
      <c r="K4" s="61"/>
    </row>
    <row r="5" spans="1:11" s="62" customFormat="1" ht="42.75" x14ac:dyDescent="0.2">
      <c r="A5" s="41">
        <v>3</v>
      </c>
      <c r="B5" s="41">
        <v>73152100</v>
      </c>
      <c r="C5" s="46" t="s">
        <v>126</v>
      </c>
      <c r="D5" s="43">
        <v>1812</v>
      </c>
      <c r="E5" s="42" t="s">
        <v>102</v>
      </c>
      <c r="F5" s="47">
        <v>37987</v>
      </c>
      <c r="G5" s="47"/>
      <c r="H5" s="44"/>
      <c r="I5" s="61"/>
      <c r="J5" s="61"/>
      <c r="K5" s="61"/>
    </row>
    <row r="6" spans="1:11" s="62" customFormat="1" ht="42.75" x14ac:dyDescent="0.2">
      <c r="A6" s="41">
        <v>4</v>
      </c>
      <c r="B6" s="41">
        <v>73152100</v>
      </c>
      <c r="C6" s="46" t="s">
        <v>127</v>
      </c>
      <c r="D6" s="43">
        <v>144</v>
      </c>
      <c r="E6" s="42" t="s">
        <v>102</v>
      </c>
      <c r="F6" s="47">
        <v>37987</v>
      </c>
      <c r="G6" s="47"/>
      <c r="H6" s="44"/>
      <c r="I6" s="61"/>
      <c r="J6" s="61"/>
      <c r="K6" s="61"/>
    </row>
    <row r="7" spans="1:11" s="62" customFormat="1" ht="42.75" x14ac:dyDescent="0.2">
      <c r="A7" s="41">
        <v>5</v>
      </c>
      <c r="B7" s="41">
        <v>73152100</v>
      </c>
      <c r="C7" s="46" t="s">
        <v>128</v>
      </c>
      <c r="D7" s="43">
        <v>108</v>
      </c>
      <c r="E7" s="42" t="s">
        <v>102</v>
      </c>
      <c r="F7" s="47">
        <v>37987</v>
      </c>
      <c r="G7" s="47"/>
      <c r="H7" s="44"/>
      <c r="I7" s="61"/>
      <c r="J7" s="61"/>
      <c r="K7" s="61"/>
    </row>
    <row r="8" spans="1:11" s="62" customFormat="1" ht="42.75" x14ac:dyDescent="0.2">
      <c r="A8" s="41">
        <v>6</v>
      </c>
      <c r="B8" s="41">
        <v>72154100</v>
      </c>
      <c r="C8" s="46" t="s">
        <v>129</v>
      </c>
      <c r="D8" s="43">
        <v>63</v>
      </c>
      <c r="E8" s="42" t="s">
        <v>102</v>
      </c>
      <c r="F8" s="47">
        <v>45846</v>
      </c>
      <c r="G8" s="47"/>
      <c r="H8" s="45"/>
      <c r="I8" s="61"/>
      <c r="J8" s="61"/>
      <c r="K8" s="61"/>
    </row>
    <row r="9" spans="1:11" s="62" customFormat="1" ht="28.5" x14ac:dyDescent="0.2">
      <c r="A9" s="41">
        <v>7</v>
      </c>
      <c r="B9" s="41">
        <v>73152100</v>
      </c>
      <c r="C9" s="46" t="s">
        <v>130</v>
      </c>
      <c r="D9" s="43">
        <v>16</v>
      </c>
      <c r="E9" s="42" t="s">
        <v>102</v>
      </c>
      <c r="F9" s="47">
        <v>80558</v>
      </c>
      <c r="G9" s="47"/>
      <c r="H9" s="45"/>
      <c r="I9" s="61"/>
      <c r="J9" s="61"/>
      <c r="K9" s="61"/>
    </row>
    <row r="10" spans="1:11" s="62" customFormat="1" ht="28.5" x14ac:dyDescent="0.2">
      <c r="A10" s="41">
        <v>8</v>
      </c>
      <c r="B10" s="41">
        <v>73152100</v>
      </c>
      <c r="C10" s="92" t="s">
        <v>131</v>
      </c>
      <c r="D10" s="43">
        <v>10</v>
      </c>
      <c r="E10" s="42" t="s">
        <v>102</v>
      </c>
      <c r="F10" s="47">
        <v>123785</v>
      </c>
      <c r="G10" s="47"/>
      <c r="H10" s="45"/>
      <c r="I10" s="61"/>
      <c r="J10" s="61"/>
      <c r="K10" s="61"/>
    </row>
    <row r="11" spans="1:11" s="62" customFormat="1" ht="28.5" x14ac:dyDescent="0.2">
      <c r="A11" s="41">
        <v>9</v>
      </c>
      <c r="B11" s="41">
        <v>73152100</v>
      </c>
      <c r="C11" s="92" t="s">
        <v>132</v>
      </c>
      <c r="D11" s="43">
        <v>10</v>
      </c>
      <c r="E11" s="42" t="s">
        <v>102</v>
      </c>
      <c r="F11" s="47">
        <v>123785</v>
      </c>
      <c r="G11" s="47"/>
      <c r="H11" s="45"/>
      <c r="I11" s="61"/>
      <c r="J11" s="61"/>
      <c r="K11" s="61"/>
    </row>
    <row r="12" spans="1:11" s="62" customFormat="1" ht="42.75" x14ac:dyDescent="0.2">
      <c r="A12" s="41">
        <v>10</v>
      </c>
      <c r="B12" s="41">
        <v>73161500</v>
      </c>
      <c r="C12" s="92" t="s">
        <v>133</v>
      </c>
      <c r="D12" s="43">
        <v>10</v>
      </c>
      <c r="E12" s="42" t="s">
        <v>102</v>
      </c>
      <c r="F12" s="47">
        <v>123785</v>
      </c>
      <c r="G12" s="47"/>
      <c r="H12" s="45"/>
      <c r="I12" s="61"/>
      <c r="J12" s="61"/>
      <c r="K12" s="61"/>
    </row>
    <row r="13" spans="1:11" s="62" customFormat="1" ht="42.75" x14ac:dyDescent="0.2">
      <c r="A13" s="41">
        <v>11</v>
      </c>
      <c r="B13" s="41">
        <v>73152100</v>
      </c>
      <c r="C13" s="92" t="s">
        <v>134</v>
      </c>
      <c r="D13" s="43">
        <v>10</v>
      </c>
      <c r="E13" s="42" t="s">
        <v>102</v>
      </c>
      <c r="F13" s="47">
        <v>123785</v>
      </c>
      <c r="G13" s="47"/>
      <c r="H13" s="45"/>
      <c r="I13" s="61"/>
      <c r="J13" s="61"/>
      <c r="K13" s="61"/>
    </row>
    <row r="14" spans="1:11" s="62" customFormat="1" ht="42.75" x14ac:dyDescent="0.2">
      <c r="A14" s="41">
        <v>12</v>
      </c>
      <c r="B14" s="41">
        <v>73152100</v>
      </c>
      <c r="C14" s="92" t="s">
        <v>135</v>
      </c>
      <c r="D14" s="43">
        <v>10</v>
      </c>
      <c r="E14" s="42" t="s">
        <v>102</v>
      </c>
      <c r="F14" s="47">
        <v>123785</v>
      </c>
      <c r="G14" s="47"/>
      <c r="H14" s="45"/>
      <c r="I14" s="61"/>
      <c r="J14" s="61"/>
      <c r="K14" s="61"/>
    </row>
    <row r="15" spans="1:11" s="62" customFormat="1" ht="42.75" x14ac:dyDescent="0.2">
      <c r="A15" s="41">
        <v>13</v>
      </c>
      <c r="B15" s="41">
        <v>72154100</v>
      </c>
      <c r="C15" s="92" t="s">
        <v>136</v>
      </c>
      <c r="D15" s="43">
        <v>10</v>
      </c>
      <c r="E15" s="42" t="s">
        <v>102</v>
      </c>
      <c r="F15" s="47">
        <v>123785</v>
      </c>
      <c r="G15" s="47"/>
      <c r="H15" s="45"/>
      <c r="I15" s="61"/>
      <c r="J15" s="61"/>
      <c r="K15" s="61"/>
    </row>
    <row r="16" spans="1:11" s="62" customFormat="1" ht="28.5" x14ac:dyDescent="0.2">
      <c r="A16" s="41">
        <v>14</v>
      </c>
      <c r="B16" s="41">
        <v>73152100</v>
      </c>
      <c r="C16" s="92" t="s">
        <v>137</v>
      </c>
      <c r="D16" s="43">
        <v>10</v>
      </c>
      <c r="E16" s="42" t="s">
        <v>102</v>
      </c>
      <c r="F16" s="47">
        <v>238528</v>
      </c>
      <c r="G16" s="47"/>
      <c r="H16" s="45"/>
      <c r="I16" s="61"/>
      <c r="J16" s="61"/>
      <c r="K16" s="61"/>
    </row>
    <row r="17" spans="1:11" s="62" customFormat="1" ht="28.5" x14ac:dyDescent="0.2">
      <c r="A17" s="41">
        <v>15</v>
      </c>
      <c r="B17" s="41">
        <v>73161500</v>
      </c>
      <c r="C17" s="46" t="s">
        <v>138</v>
      </c>
      <c r="D17" s="43">
        <v>15</v>
      </c>
      <c r="E17" s="42" t="s">
        <v>102</v>
      </c>
      <c r="F17" s="47">
        <v>391658</v>
      </c>
      <c r="G17" s="47"/>
      <c r="H17" s="45"/>
      <c r="I17" s="61"/>
      <c r="J17" s="61"/>
      <c r="K17" s="61"/>
    </row>
    <row r="18" spans="1:11" s="62" customFormat="1" ht="28.5" x14ac:dyDescent="0.2">
      <c r="A18" s="41">
        <v>16</v>
      </c>
      <c r="B18" s="41">
        <v>73161500</v>
      </c>
      <c r="C18" s="46" t="s">
        <v>139</v>
      </c>
      <c r="D18" s="43">
        <v>15</v>
      </c>
      <c r="E18" s="42" t="s">
        <v>102</v>
      </c>
      <c r="F18" s="47">
        <v>412617</v>
      </c>
      <c r="G18" s="47"/>
      <c r="H18" s="45"/>
      <c r="I18" s="61"/>
      <c r="J18" s="61"/>
      <c r="K18" s="61"/>
    </row>
    <row r="19" spans="1:11" s="62" customFormat="1" ht="28.5" x14ac:dyDescent="0.2">
      <c r="A19" s="41">
        <v>17</v>
      </c>
      <c r="B19" s="41">
        <v>73161500</v>
      </c>
      <c r="C19" s="46" t="s">
        <v>140</v>
      </c>
      <c r="D19" s="43">
        <v>15</v>
      </c>
      <c r="E19" s="42" t="s">
        <v>102</v>
      </c>
      <c r="F19" s="47">
        <v>651017</v>
      </c>
      <c r="G19" s="47"/>
      <c r="H19" s="45"/>
      <c r="I19" s="61"/>
      <c r="J19" s="61"/>
      <c r="K19" s="61"/>
    </row>
    <row r="20" spans="1:11" s="62" customFormat="1" ht="28.5" x14ac:dyDescent="0.2">
      <c r="A20" s="41">
        <v>18</v>
      </c>
      <c r="B20" s="41">
        <v>73161500</v>
      </c>
      <c r="C20" s="46" t="s">
        <v>141</v>
      </c>
      <c r="D20" s="43">
        <v>15</v>
      </c>
      <c r="E20" s="42" t="s">
        <v>102</v>
      </c>
      <c r="F20" s="47">
        <v>728816</v>
      </c>
      <c r="G20" s="47"/>
      <c r="H20" s="45"/>
      <c r="I20" s="61"/>
      <c r="J20" s="61"/>
      <c r="K20" s="61"/>
    </row>
    <row r="21" spans="1:11" s="62" customFormat="1" ht="28.5" x14ac:dyDescent="0.2">
      <c r="A21" s="41">
        <v>19</v>
      </c>
      <c r="B21" s="41">
        <v>73161500</v>
      </c>
      <c r="C21" s="46" t="s">
        <v>142</v>
      </c>
      <c r="D21" s="43">
        <v>15</v>
      </c>
      <c r="E21" s="42" t="s">
        <v>102</v>
      </c>
      <c r="F21" s="47">
        <v>186321</v>
      </c>
      <c r="G21" s="47"/>
      <c r="H21" s="45"/>
      <c r="I21" s="61"/>
      <c r="J21" s="61"/>
      <c r="K21" s="61"/>
    </row>
    <row r="22" spans="1:11" s="62" customFormat="1" ht="28.5" x14ac:dyDescent="0.2">
      <c r="A22" s="41">
        <v>20</v>
      </c>
      <c r="B22" s="41">
        <v>73161500</v>
      </c>
      <c r="C22" s="46" t="s">
        <v>143</v>
      </c>
      <c r="D22" s="43">
        <v>15</v>
      </c>
      <c r="E22" s="42" t="s">
        <v>102</v>
      </c>
      <c r="F22" s="47">
        <v>146798</v>
      </c>
      <c r="G22" s="47"/>
      <c r="H22" s="45"/>
      <c r="I22" s="61"/>
      <c r="J22" s="61"/>
      <c r="K22" s="61"/>
    </row>
    <row r="23" spans="1:11" s="62" customFormat="1" ht="42.75" x14ac:dyDescent="0.2">
      <c r="A23" s="41">
        <v>21</v>
      </c>
      <c r="B23" s="41">
        <v>73161500</v>
      </c>
      <c r="C23" s="46" t="s">
        <v>144</v>
      </c>
      <c r="D23" s="43">
        <v>15</v>
      </c>
      <c r="E23" s="42" t="s">
        <v>102</v>
      </c>
      <c r="F23" s="47">
        <v>12837</v>
      </c>
      <c r="G23" s="47"/>
      <c r="H23" s="45"/>
      <c r="I23" s="61"/>
      <c r="J23" s="61"/>
      <c r="K23" s="61"/>
    </row>
    <row r="24" spans="1:11" s="62" customFormat="1" ht="28.5" x14ac:dyDescent="0.2">
      <c r="A24" s="41">
        <v>22</v>
      </c>
      <c r="B24" s="41">
        <v>73161500</v>
      </c>
      <c r="C24" s="46" t="s">
        <v>145</v>
      </c>
      <c r="D24" s="43">
        <v>15</v>
      </c>
      <c r="E24" s="42" t="s">
        <v>102</v>
      </c>
      <c r="F24" s="47">
        <v>28817</v>
      </c>
      <c r="G24" s="47"/>
      <c r="H24" s="45"/>
      <c r="I24" s="61"/>
      <c r="J24" s="61"/>
      <c r="K24" s="61"/>
    </row>
    <row r="25" spans="1:11" s="62" customFormat="1" ht="28.5" x14ac:dyDescent="0.2">
      <c r="A25" s="41">
        <v>23</v>
      </c>
      <c r="B25" s="41">
        <v>73161500</v>
      </c>
      <c r="C25" s="46" t="s">
        <v>146</v>
      </c>
      <c r="D25" s="43">
        <v>15</v>
      </c>
      <c r="E25" s="42" t="s">
        <v>102</v>
      </c>
      <c r="F25" s="47">
        <v>24233</v>
      </c>
      <c r="G25" s="47"/>
      <c r="H25" s="45"/>
      <c r="I25" s="61"/>
      <c r="J25" s="61"/>
      <c r="K25" s="61"/>
    </row>
    <row r="26" spans="1:11" s="62" customFormat="1" ht="28.5" x14ac:dyDescent="0.2">
      <c r="A26" s="41">
        <v>24</v>
      </c>
      <c r="B26" s="41">
        <v>73161500</v>
      </c>
      <c r="C26" s="46" t="s">
        <v>147</v>
      </c>
      <c r="D26" s="43">
        <v>15</v>
      </c>
      <c r="E26" s="42" t="s">
        <v>102</v>
      </c>
      <c r="F26" s="47">
        <v>64840</v>
      </c>
      <c r="G26" s="47"/>
      <c r="H26" s="45"/>
      <c r="I26" s="61"/>
      <c r="J26" s="61"/>
      <c r="K26" s="61"/>
    </row>
    <row r="27" spans="1:11" s="62" customFormat="1" ht="28.5" x14ac:dyDescent="0.2">
      <c r="A27" s="41">
        <v>25</v>
      </c>
      <c r="B27" s="41">
        <v>73161500</v>
      </c>
      <c r="C27" s="46" t="s">
        <v>148</v>
      </c>
      <c r="D27" s="43">
        <v>15</v>
      </c>
      <c r="E27" s="42" t="s">
        <v>102</v>
      </c>
      <c r="F27" s="47">
        <v>76651</v>
      </c>
      <c r="G27" s="47"/>
      <c r="H27" s="45"/>
      <c r="I27" s="61"/>
      <c r="J27" s="61"/>
      <c r="K27" s="61"/>
    </row>
    <row r="28" spans="1:11" s="62" customFormat="1" ht="28.5" x14ac:dyDescent="0.2">
      <c r="A28" s="41">
        <v>26</v>
      </c>
      <c r="B28" s="41">
        <v>73161500</v>
      </c>
      <c r="C28" s="46" t="s">
        <v>149</v>
      </c>
      <c r="D28" s="43">
        <v>15</v>
      </c>
      <c r="E28" s="42" t="s">
        <v>102</v>
      </c>
      <c r="F28" s="47">
        <v>55670</v>
      </c>
      <c r="G28" s="47"/>
      <c r="H28" s="45"/>
      <c r="I28" s="61"/>
      <c r="J28" s="61"/>
      <c r="K28" s="61"/>
    </row>
    <row r="29" spans="1:11" s="62" customFormat="1" ht="28.5" x14ac:dyDescent="0.2">
      <c r="A29" s="41">
        <v>27</v>
      </c>
      <c r="B29" s="41">
        <v>73161500</v>
      </c>
      <c r="C29" s="46" t="s">
        <v>150</v>
      </c>
      <c r="D29" s="43">
        <v>15</v>
      </c>
      <c r="E29" s="42" t="s">
        <v>102</v>
      </c>
      <c r="F29" s="47">
        <v>23447</v>
      </c>
      <c r="G29" s="47"/>
      <c r="H29" s="45"/>
      <c r="I29" s="61"/>
      <c r="J29" s="61"/>
      <c r="K29" s="61"/>
    </row>
    <row r="30" spans="1:11" s="62" customFormat="1" ht="28.5" x14ac:dyDescent="0.2">
      <c r="A30" s="41">
        <v>28</v>
      </c>
      <c r="B30" s="41">
        <v>73161500</v>
      </c>
      <c r="C30" s="46" t="s">
        <v>151</v>
      </c>
      <c r="D30" s="43">
        <v>15</v>
      </c>
      <c r="E30" s="42" t="s">
        <v>102</v>
      </c>
      <c r="F30" s="47">
        <v>28163</v>
      </c>
      <c r="G30" s="47"/>
      <c r="H30" s="45"/>
      <c r="I30" s="61"/>
      <c r="J30" s="61"/>
      <c r="K30" s="61"/>
    </row>
    <row r="31" spans="1:11" s="62" customFormat="1" ht="28.5" x14ac:dyDescent="0.2">
      <c r="A31" s="41">
        <v>29</v>
      </c>
      <c r="B31" s="41">
        <v>73161500</v>
      </c>
      <c r="C31" s="46" t="s">
        <v>152</v>
      </c>
      <c r="D31" s="43">
        <v>15</v>
      </c>
      <c r="E31" s="42" t="s">
        <v>102</v>
      </c>
      <c r="F31" s="47">
        <v>385829</v>
      </c>
      <c r="G31" s="47"/>
      <c r="H31" s="45"/>
      <c r="I31" s="61"/>
      <c r="J31" s="61"/>
      <c r="K31" s="61"/>
    </row>
    <row r="32" spans="1:11" s="62" customFormat="1" ht="28.5" x14ac:dyDescent="0.2">
      <c r="A32" s="41">
        <v>30</v>
      </c>
      <c r="B32" s="41">
        <v>73161500</v>
      </c>
      <c r="C32" s="46" t="s">
        <v>153</v>
      </c>
      <c r="D32" s="43">
        <v>15</v>
      </c>
      <c r="E32" s="42" t="s">
        <v>102</v>
      </c>
      <c r="F32" s="47">
        <v>1033506</v>
      </c>
      <c r="G32" s="47"/>
      <c r="H32" s="45"/>
      <c r="I32" s="61"/>
      <c r="J32" s="61"/>
      <c r="K32" s="61"/>
    </row>
    <row r="33" spans="1:11" s="62" customFormat="1" ht="28.5" x14ac:dyDescent="0.2">
      <c r="A33" s="41">
        <v>31</v>
      </c>
      <c r="B33" s="41">
        <v>73161500</v>
      </c>
      <c r="C33" s="46" t="s">
        <v>154</v>
      </c>
      <c r="D33" s="43">
        <v>15</v>
      </c>
      <c r="E33" s="42" t="s">
        <v>102</v>
      </c>
      <c r="F33" s="47">
        <v>46992</v>
      </c>
      <c r="G33" s="47"/>
      <c r="H33" s="45"/>
      <c r="I33" s="61"/>
      <c r="J33" s="61"/>
      <c r="K33" s="61"/>
    </row>
    <row r="34" spans="1:11" s="62" customFormat="1" ht="28.5" x14ac:dyDescent="0.2">
      <c r="A34" s="41">
        <v>32</v>
      </c>
      <c r="B34" s="41">
        <v>73161500</v>
      </c>
      <c r="C34" s="46" t="s">
        <v>155</v>
      </c>
      <c r="D34" s="43">
        <v>15</v>
      </c>
      <c r="E34" s="42" t="s">
        <v>102</v>
      </c>
      <c r="F34" s="47">
        <v>275078</v>
      </c>
      <c r="G34" s="47"/>
      <c r="H34" s="45"/>
      <c r="I34" s="61"/>
      <c r="J34" s="61"/>
      <c r="K34" s="61"/>
    </row>
    <row r="35" spans="1:11" s="62" customFormat="1" ht="28.5" x14ac:dyDescent="0.2">
      <c r="A35" s="41">
        <v>33</v>
      </c>
      <c r="B35" s="41">
        <v>73161500</v>
      </c>
      <c r="C35" s="46" t="s">
        <v>156</v>
      </c>
      <c r="D35" s="43">
        <v>15</v>
      </c>
      <c r="E35" s="42" t="s">
        <v>102</v>
      </c>
      <c r="F35" s="47">
        <v>779387</v>
      </c>
      <c r="G35" s="47"/>
      <c r="H35" s="45"/>
      <c r="I35" s="61"/>
      <c r="J35" s="61"/>
      <c r="K35" s="61"/>
    </row>
    <row r="36" spans="1:11" s="62" customFormat="1" ht="28.5" x14ac:dyDescent="0.2">
      <c r="A36" s="41">
        <v>34</v>
      </c>
      <c r="B36" s="41">
        <v>73161500</v>
      </c>
      <c r="C36" s="46" t="s">
        <v>157</v>
      </c>
      <c r="D36" s="43">
        <v>15</v>
      </c>
      <c r="E36" s="42" t="s">
        <v>102</v>
      </c>
      <c r="F36" s="47">
        <v>1144576</v>
      </c>
      <c r="G36" s="47"/>
      <c r="H36" s="45"/>
      <c r="I36" s="61"/>
      <c r="J36" s="61"/>
      <c r="K36" s="61"/>
    </row>
    <row r="37" spans="1:11" s="62" customFormat="1" ht="28.5" x14ac:dyDescent="0.2">
      <c r="A37" s="41">
        <v>35</v>
      </c>
      <c r="B37" s="41">
        <v>73161500</v>
      </c>
      <c r="C37" s="46" t="s">
        <v>158</v>
      </c>
      <c r="D37" s="43">
        <v>15</v>
      </c>
      <c r="E37" s="42" t="s">
        <v>102</v>
      </c>
      <c r="F37" s="47">
        <v>14409</v>
      </c>
      <c r="G37" s="47"/>
      <c r="H37" s="45"/>
      <c r="I37" s="61"/>
      <c r="J37" s="61"/>
      <c r="K37" s="61"/>
    </row>
    <row r="38" spans="1:11" s="62" customFormat="1" ht="28.5" x14ac:dyDescent="0.2">
      <c r="A38" s="41">
        <v>36</v>
      </c>
      <c r="B38" s="41">
        <v>73161500</v>
      </c>
      <c r="C38" s="46" t="s">
        <v>159</v>
      </c>
      <c r="D38" s="43">
        <v>15</v>
      </c>
      <c r="E38" s="42" t="s">
        <v>102</v>
      </c>
      <c r="F38" s="47">
        <v>9824</v>
      </c>
      <c r="G38" s="47"/>
      <c r="H38" s="45"/>
      <c r="I38" s="61"/>
      <c r="J38" s="61"/>
      <c r="K38" s="61"/>
    </row>
    <row r="39" spans="1:11" s="62" customFormat="1" ht="28.5" x14ac:dyDescent="0.2">
      <c r="A39" s="41">
        <v>37</v>
      </c>
      <c r="B39" s="41">
        <v>73161500</v>
      </c>
      <c r="C39" s="46" t="s">
        <v>160</v>
      </c>
      <c r="D39" s="43">
        <v>15</v>
      </c>
      <c r="E39" s="42" t="s">
        <v>102</v>
      </c>
      <c r="F39" s="47">
        <v>18993</v>
      </c>
      <c r="G39" s="47"/>
      <c r="H39" s="45"/>
      <c r="I39" s="61"/>
      <c r="J39" s="61"/>
      <c r="K39" s="61"/>
    </row>
    <row r="40" spans="1:11" s="62" customFormat="1" ht="28.5" x14ac:dyDescent="0.2">
      <c r="A40" s="41">
        <v>38</v>
      </c>
      <c r="B40" s="41">
        <v>73161500</v>
      </c>
      <c r="C40" s="46" t="s">
        <v>161</v>
      </c>
      <c r="D40" s="43">
        <v>15</v>
      </c>
      <c r="E40" s="42" t="s">
        <v>102</v>
      </c>
      <c r="F40" s="47">
        <v>851431</v>
      </c>
      <c r="G40" s="47"/>
      <c r="H40" s="45"/>
      <c r="I40" s="61"/>
      <c r="J40" s="61"/>
      <c r="K40" s="61"/>
    </row>
    <row r="41" spans="1:11" s="62" customFormat="1" ht="28.5" x14ac:dyDescent="0.2">
      <c r="A41" s="41">
        <v>39</v>
      </c>
      <c r="B41" s="41">
        <v>72154100</v>
      </c>
      <c r="C41" s="46" t="s">
        <v>162</v>
      </c>
      <c r="D41" s="43">
        <v>15</v>
      </c>
      <c r="E41" s="42" t="s">
        <v>102</v>
      </c>
      <c r="F41" s="47">
        <v>899878</v>
      </c>
      <c r="G41" s="47"/>
      <c r="H41" s="45"/>
      <c r="I41" s="61"/>
      <c r="J41" s="61"/>
      <c r="K41" s="61"/>
    </row>
    <row r="42" spans="1:11" s="62" customFormat="1" ht="28.5" x14ac:dyDescent="0.2">
      <c r="A42" s="41">
        <v>40</v>
      </c>
      <c r="B42" s="41">
        <v>72154100</v>
      </c>
      <c r="C42" s="46" t="s">
        <v>163</v>
      </c>
      <c r="D42" s="43">
        <v>15</v>
      </c>
      <c r="E42" s="42" t="s">
        <v>102</v>
      </c>
      <c r="F42" s="47">
        <v>1470904</v>
      </c>
      <c r="G42" s="47"/>
      <c r="H42" s="45"/>
      <c r="I42" s="61"/>
      <c r="J42" s="61"/>
      <c r="K42" s="61"/>
    </row>
    <row r="43" spans="1:11" s="62" customFormat="1" ht="28.5" x14ac:dyDescent="0.2">
      <c r="A43" s="41">
        <v>41</v>
      </c>
      <c r="B43" s="41">
        <v>72154100</v>
      </c>
      <c r="C43" s="46" t="s">
        <v>164</v>
      </c>
      <c r="D43" s="43">
        <v>15</v>
      </c>
      <c r="E43" s="42" t="s">
        <v>102</v>
      </c>
      <c r="F43" s="47">
        <v>55016</v>
      </c>
      <c r="G43" s="47"/>
      <c r="H43" s="45"/>
      <c r="I43" s="61"/>
      <c r="J43" s="61"/>
      <c r="K43" s="61"/>
    </row>
    <row r="44" spans="1:11" s="62" customFormat="1" ht="28.5" x14ac:dyDescent="0.2">
      <c r="A44" s="41">
        <v>42</v>
      </c>
      <c r="B44" s="41">
        <v>72154100</v>
      </c>
      <c r="C44" s="46" t="s">
        <v>165</v>
      </c>
      <c r="D44" s="43">
        <v>15</v>
      </c>
      <c r="E44" s="42" t="s">
        <v>102</v>
      </c>
      <c r="F44" s="47">
        <v>36677</v>
      </c>
      <c r="G44" s="47"/>
      <c r="H44" s="45"/>
      <c r="I44" s="61"/>
      <c r="J44" s="61"/>
      <c r="K44" s="61"/>
    </row>
    <row r="45" spans="1:11" s="62" customFormat="1" ht="42.75" x14ac:dyDescent="0.2">
      <c r="A45" s="41">
        <v>43</v>
      </c>
      <c r="B45" s="41">
        <v>73161500</v>
      </c>
      <c r="C45" s="46" t="s">
        <v>166</v>
      </c>
      <c r="D45" s="43">
        <v>15</v>
      </c>
      <c r="E45" s="42" t="s">
        <v>102</v>
      </c>
      <c r="F45" s="47">
        <v>3275</v>
      </c>
      <c r="G45" s="47"/>
      <c r="H45" s="45"/>
      <c r="I45" s="61"/>
      <c r="J45" s="61"/>
      <c r="K45" s="61"/>
    </row>
    <row r="46" spans="1:11" s="62" customFormat="1" ht="42.75" x14ac:dyDescent="0.2">
      <c r="A46" s="41">
        <v>44</v>
      </c>
      <c r="B46" s="41">
        <v>73161500</v>
      </c>
      <c r="C46" s="46" t="s">
        <v>167</v>
      </c>
      <c r="D46" s="43">
        <v>15</v>
      </c>
      <c r="E46" s="42" t="s">
        <v>102</v>
      </c>
      <c r="F46" s="47">
        <v>3603</v>
      </c>
      <c r="G46" s="47"/>
      <c r="H46" s="45"/>
      <c r="I46" s="61"/>
      <c r="J46" s="61"/>
      <c r="K46" s="61"/>
    </row>
    <row r="47" spans="1:11" s="62" customFormat="1" ht="42.75" x14ac:dyDescent="0.2">
      <c r="A47" s="41">
        <v>45</v>
      </c>
      <c r="B47" s="41">
        <v>73161500</v>
      </c>
      <c r="C47" s="46" t="s">
        <v>168</v>
      </c>
      <c r="D47" s="43">
        <v>15</v>
      </c>
      <c r="E47" s="42" t="s">
        <v>102</v>
      </c>
      <c r="F47" s="47">
        <v>9824</v>
      </c>
      <c r="G47" s="47"/>
      <c r="H47" s="45"/>
      <c r="I47" s="61"/>
      <c r="J47" s="61"/>
      <c r="K47" s="61"/>
    </row>
    <row r="48" spans="1:11" s="62" customFormat="1" ht="42.75" x14ac:dyDescent="0.2">
      <c r="A48" s="41">
        <v>46</v>
      </c>
      <c r="B48" s="41">
        <v>73161500</v>
      </c>
      <c r="C48" s="46" t="s">
        <v>169</v>
      </c>
      <c r="D48" s="43">
        <v>15</v>
      </c>
      <c r="E48" s="42" t="s">
        <v>102</v>
      </c>
      <c r="F48" s="47">
        <v>116581</v>
      </c>
      <c r="G48" s="47"/>
      <c r="H48" s="45"/>
      <c r="I48" s="61"/>
      <c r="J48" s="61"/>
      <c r="K48" s="61"/>
    </row>
    <row r="49" spans="1:11" s="62" customFormat="1" ht="42.75" x14ac:dyDescent="0.2">
      <c r="A49" s="41">
        <v>47</v>
      </c>
      <c r="B49" s="41">
        <v>73161500</v>
      </c>
      <c r="C49" s="46" t="s">
        <v>170</v>
      </c>
      <c r="D49" s="43">
        <v>15</v>
      </c>
      <c r="E49" s="42" t="s">
        <v>102</v>
      </c>
      <c r="F49" s="47">
        <v>168977</v>
      </c>
      <c r="G49" s="47"/>
      <c r="H49" s="45"/>
      <c r="I49" s="61"/>
      <c r="J49" s="61"/>
      <c r="K49" s="61"/>
    </row>
    <row r="50" spans="1:11" s="62" customFormat="1" ht="42.75" x14ac:dyDescent="0.2">
      <c r="A50" s="41">
        <v>48</v>
      </c>
      <c r="B50" s="41">
        <v>73161500</v>
      </c>
      <c r="C50" s="46" t="s">
        <v>171</v>
      </c>
      <c r="D50" s="43">
        <v>15</v>
      </c>
      <c r="E50" s="42" t="s">
        <v>102</v>
      </c>
      <c r="F50" s="47">
        <v>176835</v>
      </c>
      <c r="G50" s="47"/>
      <c r="H50" s="45"/>
      <c r="I50" s="61"/>
      <c r="J50" s="61"/>
      <c r="K50" s="61"/>
    </row>
    <row r="51" spans="1:11" s="62" customFormat="1" ht="42.75" x14ac:dyDescent="0.2">
      <c r="A51" s="41">
        <v>49</v>
      </c>
      <c r="B51" s="41">
        <v>73161500</v>
      </c>
      <c r="C51" s="46" t="s">
        <v>172</v>
      </c>
      <c r="D51" s="43">
        <v>15</v>
      </c>
      <c r="E51" s="42" t="s">
        <v>102</v>
      </c>
      <c r="F51" s="47">
        <v>5043</v>
      </c>
      <c r="G51" s="47"/>
      <c r="H51" s="45"/>
      <c r="I51" s="61"/>
      <c r="J51" s="61"/>
      <c r="K51" s="61"/>
    </row>
    <row r="52" spans="1:11" s="62" customFormat="1" ht="42.75" x14ac:dyDescent="0.2">
      <c r="A52" s="41">
        <v>50</v>
      </c>
      <c r="B52" s="41">
        <v>73161500</v>
      </c>
      <c r="C52" s="46" t="s">
        <v>173</v>
      </c>
      <c r="D52" s="43">
        <v>15</v>
      </c>
      <c r="E52" s="42" t="s">
        <v>102</v>
      </c>
      <c r="F52" s="47">
        <v>5240</v>
      </c>
      <c r="G52" s="47"/>
      <c r="H52" s="45"/>
      <c r="I52" s="61"/>
      <c r="J52" s="61"/>
      <c r="K52" s="61"/>
    </row>
    <row r="53" spans="1:11" s="62" customFormat="1" ht="42.75" x14ac:dyDescent="0.2">
      <c r="A53" s="41">
        <v>51</v>
      </c>
      <c r="B53" s="41">
        <v>73161500</v>
      </c>
      <c r="C53" s="46" t="s">
        <v>174</v>
      </c>
      <c r="D53" s="43">
        <v>15</v>
      </c>
      <c r="E53" s="42" t="s">
        <v>102</v>
      </c>
      <c r="F53" s="47">
        <v>3929</v>
      </c>
      <c r="G53" s="47"/>
      <c r="H53" s="45"/>
      <c r="I53" s="61"/>
      <c r="J53" s="61"/>
      <c r="K53" s="61"/>
    </row>
    <row r="54" spans="1:11" s="62" customFormat="1" ht="28.5" x14ac:dyDescent="0.2">
      <c r="A54" s="41">
        <v>52</v>
      </c>
      <c r="B54" s="41">
        <v>73161500</v>
      </c>
      <c r="C54" s="46" t="s">
        <v>175</v>
      </c>
      <c r="D54" s="43">
        <v>15</v>
      </c>
      <c r="E54" s="42" t="s">
        <v>102</v>
      </c>
      <c r="F54" s="47">
        <v>6484</v>
      </c>
      <c r="G54" s="47"/>
      <c r="H54" s="45"/>
      <c r="I54" s="61"/>
      <c r="J54" s="61"/>
      <c r="K54" s="61"/>
    </row>
    <row r="55" spans="1:11" s="62" customFormat="1" ht="28.5" x14ac:dyDescent="0.2">
      <c r="A55" s="41">
        <v>53</v>
      </c>
      <c r="B55" s="41">
        <v>73161500</v>
      </c>
      <c r="C55" s="46" t="s">
        <v>176</v>
      </c>
      <c r="D55" s="43">
        <v>15</v>
      </c>
      <c r="E55" s="42" t="s">
        <v>102</v>
      </c>
      <c r="F55" s="47">
        <v>11910</v>
      </c>
      <c r="G55" s="47"/>
      <c r="H55" s="45"/>
      <c r="I55" s="61"/>
      <c r="J55" s="61"/>
      <c r="K55" s="61"/>
    </row>
    <row r="56" spans="1:11" s="62" customFormat="1" ht="42.75" x14ac:dyDescent="0.2">
      <c r="A56" s="41">
        <v>54</v>
      </c>
      <c r="B56" s="41">
        <v>73161500</v>
      </c>
      <c r="C56" s="46" t="s">
        <v>177</v>
      </c>
      <c r="D56" s="43">
        <v>15</v>
      </c>
      <c r="E56" s="42" t="s">
        <v>102</v>
      </c>
      <c r="F56" s="47">
        <v>14278</v>
      </c>
      <c r="G56" s="47"/>
      <c r="H56" s="45"/>
      <c r="I56" s="61"/>
      <c r="J56" s="61"/>
      <c r="K56" s="61"/>
    </row>
    <row r="57" spans="1:11" s="62" customFormat="1" ht="42.75" x14ac:dyDescent="0.2">
      <c r="A57" s="41">
        <v>55</v>
      </c>
      <c r="B57" s="41">
        <v>73161500</v>
      </c>
      <c r="C57" s="46" t="s">
        <v>178</v>
      </c>
      <c r="D57" s="43">
        <v>15</v>
      </c>
      <c r="E57" s="42" t="s">
        <v>102</v>
      </c>
      <c r="F57" s="47">
        <v>18339</v>
      </c>
      <c r="G57" s="47"/>
      <c r="H57" s="45"/>
      <c r="I57" s="61"/>
      <c r="J57" s="61"/>
      <c r="K57" s="61"/>
    </row>
    <row r="58" spans="1:11" s="62" customFormat="1" ht="42.75" x14ac:dyDescent="0.2">
      <c r="A58" s="41">
        <v>56</v>
      </c>
      <c r="B58" s="41">
        <v>73161500</v>
      </c>
      <c r="C58" s="46" t="s">
        <v>179</v>
      </c>
      <c r="D58" s="43">
        <v>15</v>
      </c>
      <c r="E58" s="42" t="s">
        <v>102</v>
      </c>
      <c r="F58" s="47">
        <v>19648</v>
      </c>
      <c r="G58" s="47"/>
      <c r="H58" s="45"/>
      <c r="I58" s="61"/>
      <c r="J58" s="61"/>
      <c r="K58" s="61"/>
    </row>
    <row r="59" spans="1:11" s="62" customFormat="1" ht="42.75" x14ac:dyDescent="0.2">
      <c r="A59" s="41">
        <v>57</v>
      </c>
      <c r="B59" s="41">
        <v>73161500</v>
      </c>
      <c r="C59" s="46" t="s">
        <v>180</v>
      </c>
      <c r="D59" s="43">
        <v>15</v>
      </c>
      <c r="E59" s="42" t="s">
        <v>102</v>
      </c>
      <c r="F59" s="47">
        <v>20959</v>
      </c>
      <c r="G59" s="47"/>
      <c r="H59" s="45"/>
      <c r="I59" s="61"/>
      <c r="J59" s="61"/>
      <c r="K59" s="61"/>
    </row>
    <row r="60" spans="1:11" s="62" customFormat="1" ht="42.75" x14ac:dyDescent="0.2">
      <c r="A60" s="41">
        <v>58</v>
      </c>
      <c r="B60" s="41">
        <v>73161500</v>
      </c>
      <c r="C60" s="46" t="s">
        <v>181</v>
      </c>
      <c r="D60" s="43">
        <v>15</v>
      </c>
      <c r="E60" s="42" t="s">
        <v>102</v>
      </c>
      <c r="F60" s="47">
        <v>19648</v>
      </c>
      <c r="G60" s="47"/>
      <c r="H60" s="45"/>
      <c r="I60" s="61"/>
      <c r="J60" s="61"/>
      <c r="K60" s="61"/>
    </row>
    <row r="61" spans="1:11" s="62" customFormat="1" ht="42.75" x14ac:dyDescent="0.2">
      <c r="A61" s="41">
        <v>59</v>
      </c>
      <c r="B61" s="41">
        <v>73161500</v>
      </c>
      <c r="C61" s="46" t="s">
        <v>182</v>
      </c>
      <c r="D61" s="43">
        <v>15</v>
      </c>
      <c r="E61" s="42" t="s">
        <v>102</v>
      </c>
      <c r="F61" s="47">
        <v>38642</v>
      </c>
      <c r="G61" s="47"/>
      <c r="H61" s="45"/>
      <c r="I61" s="61"/>
      <c r="J61" s="61"/>
      <c r="K61" s="61"/>
    </row>
    <row r="62" spans="1:11" s="62" customFormat="1" ht="42.75" x14ac:dyDescent="0.2">
      <c r="A62" s="41">
        <v>60</v>
      </c>
      <c r="B62" s="41">
        <v>73161500</v>
      </c>
      <c r="C62" s="46" t="s">
        <v>183</v>
      </c>
      <c r="D62" s="43">
        <v>15</v>
      </c>
      <c r="E62" s="42" t="s">
        <v>102</v>
      </c>
      <c r="F62" s="47">
        <v>50815</v>
      </c>
      <c r="G62" s="47"/>
      <c r="H62" s="45"/>
      <c r="I62" s="61"/>
      <c r="J62" s="61"/>
      <c r="K62" s="61"/>
    </row>
    <row r="63" spans="1:11" s="62" customFormat="1" ht="57" x14ac:dyDescent="0.2">
      <c r="A63" s="41">
        <v>61</v>
      </c>
      <c r="B63" s="41">
        <v>73161500</v>
      </c>
      <c r="C63" s="46" t="s">
        <v>184</v>
      </c>
      <c r="D63" s="43">
        <v>15</v>
      </c>
      <c r="E63" s="42" t="s">
        <v>102</v>
      </c>
      <c r="F63" s="47">
        <v>25936</v>
      </c>
      <c r="G63" s="47"/>
      <c r="H63" s="45"/>
      <c r="I63" s="61"/>
      <c r="J63" s="61"/>
      <c r="K63" s="61"/>
    </row>
    <row r="64" spans="1:11" s="62" customFormat="1" ht="57" x14ac:dyDescent="0.2">
      <c r="A64" s="41">
        <v>62</v>
      </c>
      <c r="B64" s="41">
        <v>73161500</v>
      </c>
      <c r="C64" s="46" t="s">
        <v>185</v>
      </c>
      <c r="D64" s="43">
        <v>15</v>
      </c>
      <c r="E64" s="42" t="s">
        <v>102</v>
      </c>
      <c r="F64" s="47">
        <v>18993</v>
      </c>
      <c r="G64" s="47"/>
      <c r="H64" s="45"/>
      <c r="I64" s="61"/>
      <c r="J64" s="61"/>
      <c r="K64" s="61"/>
    </row>
    <row r="65" spans="1:11" s="62" customFormat="1" ht="42.75" x14ac:dyDescent="0.2">
      <c r="A65" s="41">
        <v>63</v>
      </c>
      <c r="B65" s="41">
        <v>73161500</v>
      </c>
      <c r="C65" s="46" t="s">
        <v>186</v>
      </c>
      <c r="D65" s="43">
        <v>15</v>
      </c>
      <c r="E65" s="42" t="s">
        <v>102</v>
      </c>
      <c r="F65" s="47">
        <v>102638</v>
      </c>
      <c r="G65" s="47"/>
      <c r="H65" s="45"/>
      <c r="I65" s="61"/>
      <c r="J65" s="61"/>
      <c r="K65" s="61"/>
    </row>
    <row r="66" spans="1:11" s="62" customFormat="1" ht="42.75" x14ac:dyDescent="0.2">
      <c r="A66" s="41">
        <v>64</v>
      </c>
      <c r="B66" s="41">
        <v>73161500</v>
      </c>
      <c r="C66" s="46" t="s">
        <v>187</v>
      </c>
      <c r="D66" s="43">
        <v>15</v>
      </c>
      <c r="E66" s="42" t="s">
        <v>102</v>
      </c>
      <c r="F66" s="47">
        <v>110551</v>
      </c>
      <c r="G66" s="47"/>
      <c r="H66" s="45"/>
      <c r="I66" s="61"/>
      <c r="J66" s="61"/>
      <c r="K66" s="61"/>
    </row>
    <row r="67" spans="1:11" s="62" customFormat="1" ht="42.75" x14ac:dyDescent="0.2">
      <c r="A67" s="41">
        <v>65</v>
      </c>
      <c r="B67" s="41">
        <v>73161500</v>
      </c>
      <c r="C67" s="46" t="s">
        <v>188</v>
      </c>
      <c r="D67" s="43">
        <v>15</v>
      </c>
      <c r="E67" s="42" t="s">
        <v>102</v>
      </c>
      <c r="F67" s="47">
        <v>65272</v>
      </c>
      <c r="G67" s="47"/>
      <c r="H67" s="45"/>
      <c r="I67" s="61"/>
      <c r="J67" s="61"/>
      <c r="K67" s="61"/>
    </row>
    <row r="68" spans="1:11" s="62" customFormat="1" ht="28.5" x14ac:dyDescent="0.2">
      <c r="A68" s="41">
        <v>66</v>
      </c>
      <c r="B68" s="41">
        <v>73161500</v>
      </c>
      <c r="C68" s="46" t="s">
        <v>189</v>
      </c>
      <c r="D68" s="43">
        <v>15</v>
      </c>
      <c r="E68" s="42" t="s">
        <v>102</v>
      </c>
      <c r="F68" s="47">
        <v>10710</v>
      </c>
      <c r="G68" s="47"/>
      <c r="H68" s="45"/>
      <c r="I68" s="61"/>
      <c r="J68" s="61"/>
      <c r="K68" s="61"/>
    </row>
    <row r="69" spans="1:11" s="62" customFormat="1" ht="42.75" x14ac:dyDescent="0.2">
      <c r="A69" s="41">
        <v>67</v>
      </c>
      <c r="B69" s="41">
        <v>73161500</v>
      </c>
      <c r="C69" s="46" t="s">
        <v>190</v>
      </c>
      <c r="D69" s="43">
        <v>15</v>
      </c>
      <c r="E69" s="42" t="s">
        <v>102</v>
      </c>
      <c r="F69" s="47">
        <v>129175</v>
      </c>
      <c r="G69" s="47"/>
      <c r="H69" s="45"/>
      <c r="I69" s="61"/>
      <c r="J69" s="61"/>
      <c r="K69" s="61"/>
    </row>
    <row r="70" spans="1:11" s="62" customFormat="1" ht="42.75" x14ac:dyDescent="0.2">
      <c r="A70" s="41">
        <v>68</v>
      </c>
      <c r="B70" s="41">
        <v>73161500</v>
      </c>
      <c r="C70" s="46" t="s">
        <v>191</v>
      </c>
      <c r="D70" s="43">
        <v>15</v>
      </c>
      <c r="E70" s="42" t="s">
        <v>102</v>
      </c>
      <c r="F70" s="47">
        <v>50516</v>
      </c>
      <c r="G70" s="47"/>
      <c r="H70" s="45"/>
      <c r="I70" s="61"/>
      <c r="J70" s="61"/>
      <c r="K70" s="61"/>
    </row>
    <row r="71" spans="1:11" s="62" customFormat="1" ht="42.75" x14ac:dyDescent="0.2">
      <c r="A71" s="41">
        <v>69</v>
      </c>
      <c r="B71" s="41">
        <v>73161500</v>
      </c>
      <c r="C71" s="46" t="s">
        <v>192</v>
      </c>
      <c r="D71" s="43">
        <v>15</v>
      </c>
      <c r="E71" s="42" t="s">
        <v>102</v>
      </c>
      <c r="F71" s="47">
        <v>60256</v>
      </c>
      <c r="G71" s="47"/>
      <c r="H71" s="45"/>
      <c r="I71" s="61"/>
      <c r="J71" s="61"/>
      <c r="K71" s="61"/>
    </row>
    <row r="72" spans="1:11" s="62" customFormat="1" ht="28.5" x14ac:dyDescent="0.2">
      <c r="A72" s="41">
        <v>70</v>
      </c>
      <c r="B72" s="41">
        <v>73161500</v>
      </c>
      <c r="C72" s="46" t="s">
        <v>193</v>
      </c>
      <c r="D72" s="43">
        <v>15</v>
      </c>
      <c r="E72" s="42" t="s">
        <v>102</v>
      </c>
      <c r="F72" s="47">
        <v>9824</v>
      </c>
      <c r="G72" s="47"/>
      <c r="H72" s="45"/>
      <c r="I72" s="61"/>
      <c r="J72" s="61"/>
      <c r="K72" s="61"/>
    </row>
    <row r="73" spans="1:11" s="62" customFormat="1" ht="42.75" x14ac:dyDescent="0.2">
      <c r="A73" s="41">
        <v>71</v>
      </c>
      <c r="B73" s="41">
        <v>73161500</v>
      </c>
      <c r="C73" s="46" t="s">
        <v>194</v>
      </c>
      <c r="D73" s="43">
        <v>15</v>
      </c>
      <c r="E73" s="42" t="s">
        <v>102</v>
      </c>
      <c r="F73" s="47">
        <v>23445</v>
      </c>
      <c r="G73" s="47"/>
      <c r="H73" s="45"/>
      <c r="I73" s="61"/>
      <c r="J73" s="61"/>
      <c r="K73" s="61"/>
    </row>
    <row r="74" spans="1:11" s="62" customFormat="1" ht="42.75" x14ac:dyDescent="0.2">
      <c r="A74" s="41">
        <v>72</v>
      </c>
      <c r="B74" s="41">
        <v>73161500</v>
      </c>
      <c r="C74" s="46" t="s">
        <v>195</v>
      </c>
      <c r="D74" s="43">
        <v>15</v>
      </c>
      <c r="E74" s="42" t="s">
        <v>102</v>
      </c>
      <c r="F74" s="47">
        <v>16373</v>
      </c>
      <c r="G74" s="47"/>
      <c r="H74" s="45"/>
      <c r="I74" s="61"/>
      <c r="J74" s="61"/>
      <c r="K74" s="61"/>
    </row>
    <row r="75" spans="1:11" s="62" customFormat="1" ht="42.75" x14ac:dyDescent="0.2">
      <c r="A75" s="41">
        <v>73</v>
      </c>
      <c r="B75" s="41">
        <v>73161500</v>
      </c>
      <c r="C75" s="46" t="s">
        <v>196</v>
      </c>
      <c r="D75" s="43">
        <v>15</v>
      </c>
      <c r="E75" s="42" t="s">
        <v>102</v>
      </c>
      <c r="F75" s="47">
        <v>28163</v>
      </c>
      <c r="G75" s="47"/>
      <c r="H75" s="45"/>
      <c r="I75" s="61"/>
      <c r="J75" s="61"/>
      <c r="K75" s="61"/>
    </row>
    <row r="76" spans="1:11" s="62" customFormat="1" ht="42.75" x14ac:dyDescent="0.2">
      <c r="A76" s="41">
        <v>74</v>
      </c>
      <c r="B76" s="41">
        <v>73161500</v>
      </c>
      <c r="C76" s="46" t="s">
        <v>197</v>
      </c>
      <c r="D76" s="43">
        <v>15</v>
      </c>
      <c r="E76" s="42" t="s">
        <v>102</v>
      </c>
      <c r="F76" s="47">
        <v>32748</v>
      </c>
      <c r="G76" s="47"/>
      <c r="H76" s="45"/>
      <c r="I76" s="61"/>
      <c r="J76" s="61"/>
      <c r="K76" s="61"/>
    </row>
    <row r="77" spans="1:11" s="62" customFormat="1" ht="30" x14ac:dyDescent="0.2">
      <c r="A77" s="41">
        <v>75</v>
      </c>
      <c r="B77" s="41"/>
      <c r="C77" s="75" t="s">
        <v>877</v>
      </c>
      <c r="D77" s="43">
        <v>1</v>
      </c>
      <c r="E77" s="42" t="s">
        <v>102</v>
      </c>
      <c r="F77" s="47">
        <v>25169123</v>
      </c>
      <c r="G77" s="68"/>
      <c r="H77" s="45"/>
      <c r="I77" s="61"/>
      <c r="J77" s="61"/>
      <c r="K77" s="61"/>
    </row>
    <row r="78" spans="1:11" x14ac:dyDescent="0.2">
      <c r="J78" s="61"/>
    </row>
    <row r="79" spans="1:11" x14ac:dyDescent="0.2">
      <c r="J79" s="61"/>
    </row>
    <row r="80" spans="1:11" x14ac:dyDescent="0.2">
      <c r="J80" s="61"/>
    </row>
    <row r="81" spans="10:10" x14ac:dyDescent="0.2">
      <c r="J81" s="61" t="str">
        <f t="shared" ref="J81" si="0">+UPPER(C81)</f>
        <v/>
      </c>
    </row>
  </sheetData>
  <autoFilter ref="A2:H78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zoomScale="110" zoomScaleNormal="110" workbookViewId="0">
      <pane ySplit="2" topLeftCell="A85" activePane="bottomLeft" state="frozen"/>
      <selection activeCell="D4" sqref="D4"/>
      <selection pane="bottomLeft"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64" customWidth="1"/>
    <col min="7" max="7" width="17" style="76" customWidth="1"/>
    <col min="8" max="8" width="20.42578125" style="66" customWidth="1"/>
    <col min="9" max="10" width="10.140625" style="58" customWidth="1"/>
    <col min="11" max="11" width="11.140625" style="58" bestFit="1" customWidth="1"/>
    <col min="12" max="16384" width="11.42578125" style="55"/>
  </cols>
  <sheetData>
    <row r="1" spans="1:11" ht="56.25" customHeight="1" x14ac:dyDescent="0.2">
      <c r="A1" s="93" t="s">
        <v>1088</v>
      </c>
      <c r="B1" s="94"/>
      <c r="C1" s="94"/>
      <c r="D1" s="94"/>
      <c r="E1" s="94"/>
      <c r="F1" s="94"/>
      <c r="G1" s="95"/>
      <c r="H1" s="94"/>
      <c r="I1" s="71">
        <f>SUM(G3:G91)</f>
        <v>0</v>
      </c>
      <c r="J1" s="53">
        <f>92000000+110000000</f>
        <v>202000000</v>
      </c>
      <c r="K1" s="53">
        <f>+J1-I1</f>
        <v>202000000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57" t="s">
        <v>98</v>
      </c>
      <c r="G2" s="79" t="s">
        <v>99</v>
      </c>
      <c r="H2" s="56" t="s">
        <v>100</v>
      </c>
      <c r="I2" s="58"/>
      <c r="J2" s="59"/>
      <c r="K2" s="59"/>
    </row>
    <row r="3" spans="1:11" s="62" customFormat="1" ht="28.5" x14ac:dyDescent="0.2">
      <c r="A3" s="41">
        <v>1</v>
      </c>
      <c r="B3" s="41">
        <v>73152100</v>
      </c>
      <c r="C3" s="46" t="s">
        <v>198</v>
      </c>
      <c r="D3" s="43">
        <v>200</v>
      </c>
      <c r="E3" s="42" t="s">
        <v>102</v>
      </c>
      <c r="F3" s="47">
        <v>48924</v>
      </c>
      <c r="G3" s="47"/>
      <c r="H3" s="44"/>
      <c r="I3" s="58"/>
      <c r="J3" s="61"/>
      <c r="K3" s="61"/>
    </row>
    <row r="4" spans="1:11" s="62" customFormat="1" ht="42.75" x14ac:dyDescent="0.2">
      <c r="A4" s="41">
        <v>2</v>
      </c>
      <c r="B4" s="41">
        <v>73152100</v>
      </c>
      <c r="C4" s="46" t="s">
        <v>199</v>
      </c>
      <c r="D4" s="43">
        <v>1550</v>
      </c>
      <c r="E4" s="42" t="s">
        <v>102</v>
      </c>
      <c r="F4" s="47">
        <v>103220</v>
      </c>
      <c r="G4" s="47"/>
      <c r="H4" s="44"/>
      <c r="I4" s="61"/>
      <c r="J4" s="61"/>
      <c r="K4" s="61"/>
    </row>
    <row r="5" spans="1:11" s="62" customFormat="1" ht="57" x14ac:dyDescent="0.2">
      <c r="A5" s="41">
        <v>3</v>
      </c>
      <c r="B5" s="41">
        <v>73152100</v>
      </c>
      <c r="C5" s="46" t="s">
        <v>200</v>
      </c>
      <c r="D5" s="43">
        <v>110</v>
      </c>
      <c r="E5" s="42" t="s">
        <v>102</v>
      </c>
      <c r="F5" s="47">
        <v>103220</v>
      </c>
      <c r="G5" s="47"/>
      <c r="H5" s="44"/>
      <c r="I5" s="61"/>
      <c r="J5" s="61"/>
      <c r="K5" s="61"/>
    </row>
    <row r="6" spans="1:11" s="62" customFormat="1" ht="42.75" x14ac:dyDescent="0.2">
      <c r="A6" s="41">
        <v>4</v>
      </c>
      <c r="B6" s="41">
        <v>73152100</v>
      </c>
      <c r="C6" s="46" t="s">
        <v>201</v>
      </c>
      <c r="D6" s="43">
        <v>15</v>
      </c>
      <c r="E6" s="42" t="s">
        <v>102</v>
      </c>
      <c r="F6" s="47">
        <v>55016</v>
      </c>
      <c r="G6" s="47"/>
      <c r="H6" s="44"/>
      <c r="I6" s="61"/>
      <c r="J6" s="61"/>
      <c r="K6" s="61"/>
    </row>
    <row r="7" spans="1:11" s="62" customFormat="1" ht="42.75" x14ac:dyDescent="0.2">
      <c r="A7" s="41">
        <v>5</v>
      </c>
      <c r="B7" s="41">
        <v>73152100</v>
      </c>
      <c r="C7" s="46" t="s">
        <v>202</v>
      </c>
      <c r="D7" s="43">
        <v>50</v>
      </c>
      <c r="E7" s="42" t="s">
        <v>102</v>
      </c>
      <c r="F7" s="47">
        <v>47680</v>
      </c>
      <c r="G7" s="47"/>
      <c r="H7" s="44"/>
      <c r="I7" s="61"/>
      <c r="J7" s="61"/>
      <c r="K7" s="61"/>
    </row>
    <row r="8" spans="1:11" s="62" customFormat="1" ht="28.5" x14ac:dyDescent="0.2">
      <c r="A8" s="41">
        <v>6</v>
      </c>
      <c r="B8" s="41">
        <v>73152100</v>
      </c>
      <c r="C8" s="46" t="s">
        <v>203</v>
      </c>
      <c r="D8" s="43">
        <f>2+3</f>
        <v>5</v>
      </c>
      <c r="E8" s="42" t="s">
        <v>102</v>
      </c>
      <c r="F8" s="47">
        <v>47680</v>
      </c>
      <c r="G8" s="47"/>
      <c r="H8" s="45"/>
      <c r="I8" s="61"/>
      <c r="J8" s="61"/>
      <c r="K8" s="61"/>
    </row>
    <row r="9" spans="1:11" s="62" customFormat="1" ht="28.5" x14ac:dyDescent="0.2">
      <c r="A9" s="41">
        <v>7</v>
      </c>
      <c r="B9" s="41">
        <v>73152100</v>
      </c>
      <c r="C9" s="46" t="s">
        <v>204</v>
      </c>
      <c r="D9" s="43">
        <v>5</v>
      </c>
      <c r="E9" s="42" t="s">
        <v>102</v>
      </c>
      <c r="F9" s="47">
        <v>12444</v>
      </c>
      <c r="G9" s="47"/>
      <c r="H9" s="45"/>
      <c r="I9" s="61"/>
      <c r="J9" s="61"/>
      <c r="K9" s="61"/>
    </row>
    <row r="10" spans="1:11" s="62" customFormat="1" ht="28.5" x14ac:dyDescent="0.2">
      <c r="A10" s="41">
        <v>8</v>
      </c>
      <c r="B10" s="41">
        <v>73152100</v>
      </c>
      <c r="C10" s="46" t="s">
        <v>205</v>
      </c>
      <c r="D10" s="43">
        <v>5</v>
      </c>
      <c r="E10" s="42" t="s">
        <v>102</v>
      </c>
      <c r="F10" s="47">
        <v>47811</v>
      </c>
      <c r="G10" s="47"/>
      <c r="H10" s="45"/>
      <c r="I10" s="61"/>
      <c r="J10" s="61"/>
      <c r="K10" s="61"/>
    </row>
    <row r="11" spans="1:11" s="62" customFormat="1" ht="28.5" x14ac:dyDescent="0.2">
      <c r="A11" s="41">
        <v>9</v>
      </c>
      <c r="B11" s="41">
        <v>73152100</v>
      </c>
      <c r="C11" s="46" t="s">
        <v>206</v>
      </c>
      <c r="D11" s="43">
        <f>2+3</f>
        <v>5</v>
      </c>
      <c r="E11" s="42" t="s">
        <v>102</v>
      </c>
      <c r="F11" s="47">
        <v>55016</v>
      </c>
      <c r="G11" s="47"/>
      <c r="H11" s="45"/>
      <c r="I11" s="61"/>
      <c r="J11" s="61"/>
      <c r="K11" s="61"/>
    </row>
    <row r="12" spans="1:11" s="62" customFormat="1" ht="42.75" x14ac:dyDescent="0.2">
      <c r="A12" s="41">
        <v>10</v>
      </c>
      <c r="B12" s="41">
        <v>73152100</v>
      </c>
      <c r="C12" s="46" t="s">
        <v>207</v>
      </c>
      <c r="D12" s="43">
        <v>5</v>
      </c>
      <c r="E12" s="42" t="s">
        <v>102</v>
      </c>
      <c r="F12" s="47">
        <v>53706</v>
      </c>
      <c r="G12" s="47"/>
      <c r="H12" s="45"/>
      <c r="I12" s="61"/>
      <c r="J12" s="61"/>
      <c r="K12" s="61"/>
    </row>
    <row r="13" spans="1:11" s="62" customFormat="1" ht="42.75" x14ac:dyDescent="0.2">
      <c r="A13" s="41">
        <v>11</v>
      </c>
      <c r="B13" s="41">
        <v>73152100</v>
      </c>
      <c r="C13" s="46" t="s">
        <v>208</v>
      </c>
      <c r="D13" s="43">
        <v>10</v>
      </c>
      <c r="E13" s="42" t="s">
        <v>102</v>
      </c>
      <c r="F13" s="47">
        <v>32747</v>
      </c>
      <c r="G13" s="47"/>
      <c r="H13" s="45"/>
      <c r="I13" s="61"/>
      <c r="J13" s="61"/>
      <c r="K13" s="61"/>
    </row>
    <row r="14" spans="1:11" s="62" customFormat="1" ht="28.5" x14ac:dyDescent="0.2">
      <c r="A14" s="41">
        <v>12</v>
      </c>
      <c r="B14" s="41">
        <v>73152100</v>
      </c>
      <c r="C14" s="46" t="s">
        <v>209</v>
      </c>
      <c r="D14" s="43">
        <v>50</v>
      </c>
      <c r="E14" s="42" t="s">
        <v>102</v>
      </c>
      <c r="F14" s="47">
        <v>65364</v>
      </c>
      <c r="G14" s="47"/>
      <c r="H14" s="45"/>
      <c r="I14" s="61"/>
      <c r="J14" s="61"/>
      <c r="K14" s="61"/>
    </row>
    <row r="15" spans="1:11" s="62" customFormat="1" ht="28.5" x14ac:dyDescent="0.2">
      <c r="A15" s="41">
        <v>13</v>
      </c>
      <c r="B15" s="41">
        <v>72151800</v>
      </c>
      <c r="C15" s="46" t="s">
        <v>210</v>
      </c>
      <c r="D15" s="43">
        <v>3</v>
      </c>
      <c r="E15" s="42" t="s">
        <v>102</v>
      </c>
      <c r="F15" s="47">
        <v>68769</v>
      </c>
      <c r="G15" s="47"/>
      <c r="H15" s="45"/>
      <c r="I15" s="61"/>
      <c r="J15" s="61"/>
      <c r="K15" s="61"/>
    </row>
    <row r="16" spans="1:11" s="62" customFormat="1" ht="28.5" x14ac:dyDescent="0.2">
      <c r="A16" s="41">
        <v>14</v>
      </c>
      <c r="B16" s="41">
        <v>72151800</v>
      </c>
      <c r="C16" s="46" t="s">
        <v>211</v>
      </c>
      <c r="D16" s="43">
        <v>3</v>
      </c>
      <c r="E16" s="42" t="s">
        <v>102</v>
      </c>
      <c r="F16" s="47">
        <v>27508</v>
      </c>
      <c r="G16" s="47"/>
      <c r="H16" s="45"/>
      <c r="I16" s="61"/>
      <c r="J16" s="61"/>
      <c r="K16" s="61"/>
    </row>
    <row r="17" spans="1:11" s="62" customFormat="1" ht="28.5" x14ac:dyDescent="0.2">
      <c r="A17" s="41">
        <v>15</v>
      </c>
      <c r="B17" s="41">
        <v>72151800</v>
      </c>
      <c r="C17" s="46" t="s">
        <v>212</v>
      </c>
      <c r="D17" s="43">
        <v>3</v>
      </c>
      <c r="E17" s="42" t="s">
        <v>102</v>
      </c>
      <c r="F17" s="47">
        <v>38511</v>
      </c>
      <c r="G17" s="47"/>
      <c r="H17" s="45"/>
      <c r="I17" s="61"/>
      <c r="J17" s="61"/>
      <c r="K17" s="61"/>
    </row>
    <row r="18" spans="1:11" s="62" customFormat="1" ht="28.5" x14ac:dyDescent="0.2">
      <c r="A18" s="41">
        <v>16</v>
      </c>
      <c r="B18" s="41">
        <v>72151800</v>
      </c>
      <c r="C18" s="46" t="s">
        <v>213</v>
      </c>
      <c r="D18" s="43">
        <v>3</v>
      </c>
      <c r="E18" s="42" t="s">
        <v>102</v>
      </c>
      <c r="F18" s="47">
        <v>20304</v>
      </c>
      <c r="G18" s="47"/>
      <c r="H18" s="45"/>
      <c r="I18" s="61"/>
      <c r="J18" s="61"/>
      <c r="K18" s="61"/>
    </row>
    <row r="19" spans="1:11" s="62" customFormat="1" ht="28.5" x14ac:dyDescent="0.2">
      <c r="A19" s="41">
        <v>17</v>
      </c>
      <c r="B19" s="41">
        <v>72151800</v>
      </c>
      <c r="C19" s="46" t="s">
        <v>214</v>
      </c>
      <c r="D19" s="43">
        <v>3</v>
      </c>
      <c r="E19" s="42" t="s">
        <v>102</v>
      </c>
      <c r="F19" s="47">
        <v>13753</v>
      </c>
      <c r="G19" s="47"/>
      <c r="H19" s="45"/>
      <c r="I19" s="61"/>
      <c r="J19" s="61"/>
      <c r="K19" s="61"/>
    </row>
    <row r="20" spans="1:11" s="62" customFormat="1" ht="28.5" x14ac:dyDescent="0.2">
      <c r="A20" s="41">
        <v>18</v>
      </c>
      <c r="B20" s="41">
        <v>72151800</v>
      </c>
      <c r="C20" s="46" t="s">
        <v>215</v>
      </c>
      <c r="D20" s="43">
        <v>3</v>
      </c>
      <c r="E20" s="42" t="s">
        <v>102</v>
      </c>
      <c r="F20" s="47">
        <v>6680</v>
      </c>
      <c r="G20" s="47"/>
      <c r="H20" s="45"/>
      <c r="I20" s="61"/>
      <c r="J20" s="61"/>
      <c r="K20" s="61"/>
    </row>
    <row r="21" spans="1:11" s="62" customFormat="1" ht="28.5" x14ac:dyDescent="0.2">
      <c r="A21" s="41">
        <v>19</v>
      </c>
      <c r="B21" s="41">
        <v>72151800</v>
      </c>
      <c r="C21" s="46" t="s">
        <v>216</v>
      </c>
      <c r="D21" s="43">
        <v>3</v>
      </c>
      <c r="E21" s="42" t="s">
        <v>102</v>
      </c>
      <c r="F21" s="47">
        <v>13753</v>
      </c>
      <c r="G21" s="47"/>
      <c r="H21" s="45"/>
      <c r="I21" s="61"/>
      <c r="J21" s="61"/>
      <c r="K21" s="61"/>
    </row>
    <row r="22" spans="1:11" s="62" customFormat="1" ht="28.5" x14ac:dyDescent="0.2">
      <c r="A22" s="41">
        <v>20</v>
      </c>
      <c r="B22" s="41">
        <v>72151800</v>
      </c>
      <c r="C22" s="46" t="s">
        <v>217</v>
      </c>
      <c r="D22" s="43">
        <v>3</v>
      </c>
      <c r="E22" s="42" t="s">
        <v>102</v>
      </c>
      <c r="F22" s="47">
        <v>20304</v>
      </c>
      <c r="G22" s="47"/>
      <c r="H22" s="45"/>
      <c r="I22" s="61"/>
      <c r="J22" s="61"/>
      <c r="K22" s="61"/>
    </row>
    <row r="23" spans="1:11" s="62" customFormat="1" ht="28.5" x14ac:dyDescent="0.2">
      <c r="A23" s="41">
        <v>21</v>
      </c>
      <c r="B23" s="41">
        <v>72151800</v>
      </c>
      <c r="C23" s="46" t="s">
        <v>218</v>
      </c>
      <c r="D23" s="43">
        <v>3</v>
      </c>
      <c r="E23" s="42" t="s">
        <v>102</v>
      </c>
      <c r="F23" s="47">
        <v>17815</v>
      </c>
      <c r="G23" s="47"/>
      <c r="H23" s="45"/>
      <c r="I23" s="61"/>
      <c r="J23" s="61"/>
      <c r="K23" s="61"/>
    </row>
    <row r="24" spans="1:11" s="62" customFormat="1" ht="28.5" x14ac:dyDescent="0.2">
      <c r="A24" s="41">
        <v>22</v>
      </c>
      <c r="B24" s="41">
        <v>72151800</v>
      </c>
      <c r="C24" s="46" t="s">
        <v>219</v>
      </c>
      <c r="D24" s="43">
        <v>3</v>
      </c>
      <c r="E24" s="42" t="s">
        <v>102</v>
      </c>
      <c r="F24" s="47">
        <v>82524</v>
      </c>
      <c r="G24" s="47"/>
      <c r="H24" s="45"/>
      <c r="I24" s="61"/>
      <c r="J24" s="61"/>
      <c r="K24" s="61"/>
    </row>
    <row r="25" spans="1:11" s="62" customFormat="1" ht="28.5" x14ac:dyDescent="0.2">
      <c r="A25" s="41">
        <v>23</v>
      </c>
      <c r="B25" s="41">
        <v>72151800</v>
      </c>
      <c r="C25" s="46" t="s">
        <v>220</v>
      </c>
      <c r="D25" s="43">
        <v>3</v>
      </c>
      <c r="E25" s="42" t="s">
        <v>102</v>
      </c>
      <c r="F25" s="47">
        <v>220062</v>
      </c>
      <c r="G25" s="47"/>
      <c r="H25" s="45"/>
      <c r="I25" s="61"/>
      <c r="J25" s="61"/>
      <c r="K25" s="61"/>
    </row>
    <row r="26" spans="1:11" s="62" customFormat="1" ht="28.5" x14ac:dyDescent="0.2">
      <c r="A26" s="41">
        <v>24</v>
      </c>
      <c r="B26" s="41">
        <v>72151800</v>
      </c>
      <c r="C26" s="46" t="s">
        <v>221</v>
      </c>
      <c r="D26" s="43">
        <v>3</v>
      </c>
      <c r="E26" s="42" t="s">
        <v>102</v>
      </c>
      <c r="F26" s="47">
        <v>17815</v>
      </c>
      <c r="G26" s="47"/>
      <c r="H26" s="45"/>
      <c r="I26" s="61"/>
      <c r="J26" s="61"/>
      <c r="K26" s="61"/>
    </row>
    <row r="27" spans="1:11" s="62" customFormat="1" ht="28.5" x14ac:dyDescent="0.2">
      <c r="A27" s="41">
        <v>25</v>
      </c>
      <c r="B27" s="41">
        <v>72151800</v>
      </c>
      <c r="C27" s="46" t="s">
        <v>222</v>
      </c>
      <c r="D27" s="43">
        <v>3</v>
      </c>
      <c r="E27" s="42" t="s">
        <v>102</v>
      </c>
      <c r="F27" s="47">
        <v>31568</v>
      </c>
      <c r="G27" s="47"/>
      <c r="H27" s="45"/>
      <c r="I27" s="61"/>
      <c r="J27" s="61"/>
      <c r="K27" s="61"/>
    </row>
    <row r="28" spans="1:11" s="62" customFormat="1" ht="42.75" x14ac:dyDescent="0.2">
      <c r="A28" s="41">
        <v>26</v>
      </c>
      <c r="B28" s="41">
        <v>72151800</v>
      </c>
      <c r="C28" s="46" t="s">
        <v>223</v>
      </c>
      <c r="D28" s="43">
        <v>3</v>
      </c>
      <c r="E28" s="42" t="s">
        <v>102</v>
      </c>
      <c r="F28" s="47">
        <v>8252</v>
      </c>
      <c r="G28" s="47"/>
      <c r="H28" s="45"/>
      <c r="I28" s="61"/>
      <c r="J28" s="61"/>
      <c r="K28" s="61"/>
    </row>
    <row r="29" spans="1:11" s="62" customFormat="1" ht="28.5" x14ac:dyDescent="0.2">
      <c r="A29" s="41">
        <v>27</v>
      </c>
      <c r="B29" s="41">
        <v>72151800</v>
      </c>
      <c r="C29" s="46" t="s">
        <v>224</v>
      </c>
      <c r="D29" s="43">
        <v>3</v>
      </c>
      <c r="E29" s="42" t="s">
        <v>102</v>
      </c>
      <c r="F29" s="47">
        <v>24757</v>
      </c>
      <c r="G29" s="47"/>
      <c r="H29" s="45"/>
      <c r="I29" s="61"/>
      <c r="J29" s="61"/>
      <c r="K29" s="61"/>
    </row>
    <row r="30" spans="1:11" s="62" customFormat="1" ht="42.75" x14ac:dyDescent="0.2">
      <c r="A30" s="41">
        <v>28</v>
      </c>
      <c r="B30" s="41">
        <v>72151800</v>
      </c>
      <c r="C30" s="46" t="s">
        <v>225</v>
      </c>
      <c r="D30" s="43">
        <v>3</v>
      </c>
      <c r="E30" s="42" t="s">
        <v>102</v>
      </c>
      <c r="F30" s="47">
        <v>43380</v>
      </c>
      <c r="G30" s="47"/>
      <c r="H30" s="45"/>
      <c r="I30" s="61"/>
      <c r="J30" s="61"/>
      <c r="K30" s="61"/>
    </row>
    <row r="31" spans="1:11" s="62" customFormat="1" ht="42.75" x14ac:dyDescent="0.2">
      <c r="A31" s="41">
        <v>29</v>
      </c>
      <c r="B31" s="41">
        <v>72151800</v>
      </c>
      <c r="C31" s="46" t="s">
        <v>226</v>
      </c>
      <c r="D31" s="43">
        <v>3</v>
      </c>
      <c r="E31" s="42" t="s">
        <v>102</v>
      </c>
      <c r="F31" s="47">
        <v>17815</v>
      </c>
      <c r="G31" s="47"/>
      <c r="H31" s="45"/>
      <c r="I31" s="61"/>
      <c r="J31" s="61"/>
      <c r="K31" s="61"/>
    </row>
    <row r="32" spans="1:11" s="62" customFormat="1" ht="42.75" x14ac:dyDescent="0.2">
      <c r="A32" s="41">
        <v>30</v>
      </c>
      <c r="B32" s="41">
        <v>72151800</v>
      </c>
      <c r="C32" s="46" t="s">
        <v>227</v>
      </c>
      <c r="D32" s="43">
        <v>3</v>
      </c>
      <c r="E32" s="42" t="s">
        <v>102</v>
      </c>
      <c r="F32" s="47">
        <v>22007</v>
      </c>
      <c r="G32" s="47"/>
      <c r="H32" s="45"/>
      <c r="I32" s="61"/>
      <c r="J32" s="61"/>
      <c r="K32" s="61"/>
    </row>
    <row r="33" spans="1:11" s="62" customFormat="1" ht="42.75" x14ac:dyDescent="0.2">
      <c r="A33" s="41">
        <v>31</v>
      </c>
      <c r="B33" s="41">
        <v>72151800</v>
      </c>
      <c r="C33" s="46" t="s">
        <v>228</v>
      </c>
      <c r="D33" s="43">
        <v>3</v>
      </c>
      <c r="E33" s="42" t="s">
        <v>102</v>
      </c>
      <c r="F33" s="47">
        <v>13753</v>
      </c>
      <c r="G33" s="47"/>
      <c r="H33" s="45"/>
      <c r="I33" s="61"/>
      <c r="J33" s="61"/>
      <c r="K33" s="61"/>
    </row>
    <row r="34" spans="1:11" s="62" customFormat="1" ht="42.75" x14ac:dyDescent="0.2">
      <c r="A34" s="41">
        <v>32</v>
      </c>
      <c r="B34" s="41">
        <v>72151800</v>
      </c>
      <c r="C34" s="46" t="s">
        <v>229</v>
      </c>
      <c r="D34" s="43">
        <v>3</v>
      </c>
      <c r="E34" s="42" t="s">
        <v>102</v>
      </c>
      <c r="F34" s="47">
        <v>34320</v>
      </c>
      <c r="G34" s="47"/>
      <c r="H34" s="45"/>
      <c r="I34" s="61"/>
      <c r="J34" s="61"/>
      <c r="K34" s="61"/>
    </row>
    <row r="35" spans="1:11" s="62" customFormat="1" ht="42.75" x14ac:dyDescent="0.2">
      <c r="A35" s="41">
        <v>33</v>
      </c>
      <c r="B35" s="41">
        <v>72151800</v>
      </c>
      <c r="C35" s="46" t="s">
        <v>230</v>
      </c>
      <c r="D35" s="43">
        <v>3</v>
      </c>
      <c r="E35" s="42" t="s">
        <v>102</v>
      </c>
      <c r="F35" s="47">
        <v>55016</v>
      </c>
      <c r="G35" s="47"/>
      <c r="H35" s="45"/>
      <c r="I35" s="61"/>
      <c r="J35" s="61"/>
      <c r="K35" s="61"/>
    </row>
    <row r="36" spans="1:11" s="62" customFormat="1" ht="42.75" x14ac:dyDescent="0.2">
      <c r="A36" s="41">
        <v>34</v>
      </c>
      <c r="B36" s="41">
        <v>72151800</v>
      </c>
      <c r="C36" s="46" t="s">
        <v>231</v>
      </c>
      <c r="D36" s="43">
        <v>3</v>
      </c>
      <c r="E36" s="42" t="s">
        <v>102</v>
      </c>
      <c r="F36" s="47">
        <v>34320</v>
      </c>
      <c r="G36" s="47"/>
      <c r="H36" s="45"/>
      <c r="I36" s="61"/>
      <c r="J36" s="61"/>
      <c r="K36" s="61"/>
    </row>
    <row r="37" spans="1:11" s="62" customFormat="1" ht="42.75" x14ac:dyDescent="0.2">
      <c r="A37" s="41">
        <v>35</v>
      </c>
      <c r="B37" s="41">
        <v>72151800</v>
      </c>
      <c r="C37" s="46" t="s">
        <v>232</v>
      </c>
      <c r="D37" s="43">
        <v>3</v>
      </c>
      <c r="E37" s="42" t="s">
        <v>102</v>
      </c>
      <c r="F37" s="47">
        <v>22007</v>
      </c>
      <c r="G37" s="47"/>
      <c r="H37" s="45"/>
      <c r="I37" s="61"/>
      <c r="J37" s="61"/>
      <c r="K37" s="61"/>
    </row>
    <row r="38" spans="1:11" s="62" customFormat="1" ht="42.75" x14ac:dyDescent="0.2">
      <c r="A38" s="41">
        <v>36</v>
      </c>
      <c r="B38" s="41">
        <v>72151800</v>
      </c>
      <c r="C38" s="46" t="s">
        <v>233</v>
      </c>
      <c r="D38" s="43">
        <v>3</v>
      </c>
      <c r="E38" s="42" t="s">
        <v>102</v>
      </c>
      <c r="F38" s="47">
        <v>48204</v>
      </c>
      <c r="G38" s="47"/>
      <c r="H38" s="45"/>
      <c r="I38" s="61"/>
      <c r="J38" s="61"/>
      <c r="K38" s="61"/>
    </row>
    <row r="39" spans="1:11" s="62" customFormat="1" ht="28.5" x14ac:dyDescent="0.2">
      <c r="A39" s="41">
        <v>37</v>
      </c>
      <c r="B39" s="41">
        <v>72151800</v>
      </c>
      <c r="C39" s="46" t="s">
        <v>234</v>
      </c>
      <c r="D39" s="43">
        <v>3</v>
      </c>
      <c r="E39" s="42" t="s">
        <v>102</v>
      </c>
      <c r="F39" s="47">
        <v>44012</v>
      </c>
      <c r="G39" s="47"/>
      <c r="H39" s="45"/>
      <c r="I39" s="61"/>
      <c r="J39" s="61"/>
      <c r="K39" s="61"/>
    </row>
    <row r="40" spans="1:11" s="62" customFormat="1" ht="28.5" x14ac:dyDescent="0.2">
      <c r="A40" s="41">
        <v>38</v>
      </c>
      <c r="B40" s="41">
        <v>72151800</v>
      </c>
      <c r="C40" s="46" t="s">
        <v>235</v>
      </c>
      <c r="D40" s="43">
        <v>3</v>
      </c>
      <c r="E40" s="42" t="s">
        <v>102</v>
      </c>
      <c r="F40" s="47">
        <v>24757</v>
      </c>
      <c r="G40" s="47"/>
      <c r="H40" s="45"/>
      <c r="I40" s="61"/>
      <c r="J40" s="61"/>
      <c r="K40" s="61"/>
    </row>
    <row r="41" spans="1:11" s="62" customFormat="1" ht="28.5" x14ac:dyDescent="0.2">
      <c r="A41" s="41">
        <v>39</v>
      </c>
      <c r="B41" s="41">
        <v>72151800</v>
      </c>
      <c r="C41" s="46" t="s">
        <v>236</v>
      </c>
      <c r="D41" s="43">
        <v>3</v>
      </c>
      <c r="E41" s="42" t="s">
        <v>102</v>
      </c>
      <c r="F41" s="47">
        <v>39297</v>
      </c>
      <c r="G41" s="47"/>
      <c r="H41" s="45"/>
      <c r="I41" s="61"/>
      <c r="J41" s="61"/>
      <c r="K41" s="61"/>
    </row>
    <row r="42" spans="1:11" s="62" customFormat="1" ht="28.5" x14ac:dyDescent="0.2">
      <c r="A42" s="41">
        <v>40</v>
      </c>
      <c r="B42" s="41">
        <v>72151800</v>
      </c>
      <c r="C42" s="46" t="s">
        <v>237</v>
      </c>
      <c r="D42" s="43">
        <v>3</v>
      </c>
      <c r="E42" s="42" t="s">
        <v>102</v>
      </c>
      <c r="F42" s="47">
        <v>6287</v>
      </c>
      <c r="G42" s="47"/>
      <c r="H42" s="45"/>
      <c r="I42" s="61"/>
      <c r="J42" s="61"/>
      <c r="K42" s="61"/>
    </row>
    <row r="43" spans="1:11" s="62" customFormat="1" ht="42.75" x14ac:dyDescent="0.2">
      <c r="A43" s="41">
        <v>41</v>
      </c>
      <c r="B43" s="41">
        <v>72151800</v>
      </c>
      <c r="C43" s="46" t="s">
        <v>238</v>
      </c>
      <c r="D43" s="43">
        <v>3</v>
      </c>
      <c r="E43" s="42" t="s">
        <v>102</v>
      </c>
      <c r="F43" s="47">
        <v>6287</v>
      </c>
      <c r="G43" s="47"/>
      <c r="H43" s="45"/>
      <c r="I43" s="61"/>
      <c r="J43" s="61"/>
      <c r="K43" s="61"/>
    </row>
    <row r="44" spans="1:11" s="62" customFormat="1" ht="28.5" x14ac:dyDescent="0.2">
      <c r="A44" s="41">
        <v>42</v>
      </c>
      <c r="B44" s="41">
        <v>72151800</v>
      </c>
      <c r="C44" s="46" t="s">
        <v>239</v>
      </c>
      <c r="D44" s="43">
        <v>3</v>
      </c>
      <c r="E44" s="42" t="s">
        <v>102</v>
      </c>
      <c r="F44" s="47">
        <v>17815</v>
      </c>
      <c r="G44" s="47"/>
      <c r="H44" s="45"/>
      <c r="I44" s="61"/>
      <c r="J44" s="61"/>
      <c r="K44" s="61"/>
    </row>
    <row r="45" spans="1:11" s="62" customFormat="1" ht="28.5" x14ac:dyDescent="0.2">
      <c r="A45" s="41">
        <v>43</v>
      </c>
      <c r="B45" s="41">
        <v>72151800</v>
      </c>
      <c r="C45" s="46" t="s">
        <v>240</v>
      </c>
      <c r="D45" s="43">
        <v>3</v>
      </c>
      <c r="E45" s="42" t="s">
        <v>102</v>
      </c>
      <c r="F45" s="47">
        <v>42760</v>
      </c>
      <c r="G45" s="47"/>
      <c r="H45" s="45"/>
      <c r="I45" s="61"/>
      <c r="J45" s="61"/>
      <c r="K45" s="61"/>
    </row>
    <row r="46" spans="1:11" s="62" customFormat="1" ht="42.75" x14ac:dyDescent="0.2">
      <c r="A46" s="41">
        <v>44</v>
      </c>
      <c r="B46" s="41">
        <v>72151800</v>
      </c>
      <c r="C46" s="46" t="s">
        <v>241</v>
      </c>
      <c r="D46" s="43">
        <v>3</v>
      </c>
      <c r="E46" s="42" t="s">
        <v>102</v>
      </c>
      <c r="F46" s="47">
        <v>17815</v>
      </c>
      <c r="G46" s="47"/>
      <c r="H46" s="45"/>
      <c r="I46" s="61"/>
      <c r="J46" s="61"/>
      <c r="K46" s="61"/>
    </row>
    <row r="47" spans="1:11" s="62" customFormat="1" ht="28.5" x14ac:dyDescent="0.2">
      <c r="A47" s="41">
        <v>45</v>
      </c>
      <c r="B47" s="41">
        <v>72151800</v>
      </c>
      <c r="C47" s="46" t="s">
        <v>242</v>
      </c>
      <c r="D47" s="43">
        <v>3</v>
      </c>
      <c r="E47" s="42" t="s">
        <v>102</v>
      </c>
      <c r="F47" s="47">
        <v>5895</v>
      </c>
      <c r="G47" s="47"/>
      <c r="H47" s="45"/>
      <c r="I47" s="61"/>
      <c r="J47" s="61"/>
      <c r="K47" s="61"/>
    </row>
    <row r="48" spans="1:11" s="62" customFormat="1" ht="28.5" x14ac:dyDescent="0.2">
      <c r="A48" s="41">
        <v>46</v>
      </c>
      <c r="B48" s="41">
        <v>72151800</v>
      </c>
      <c r="C48" s="46" t="s">
        <v>243</v>
      </c>
      <c r="D48" s="43">
        <v>3</v>
      </c>
      <c r="E48" s="42" t="s">
        <v>102</v>
      </c>
      <c r="F48" s="47">
        <v>104792</v>
      </c>
      <c r="G48" s="47"/>
      <c r="H48" s="45"/>
      <c r="I48" s="61"/>
      <c r="J48" s="61"/>
      <c r="K48" s="61"/>
    </row>
    <row r="49" spans="1:11" s="62" customFormat="1" ht="28.5" x14ac:dyDescent="0.2">
      <c r="A49" s="41">
        <v>47</v>
      </c>
      <c r="B49" s="41">
        <v>72151800</v>
      </c>
      <c r="C49" s="46" t="s">
        <v>244</v>
      </c>
      <c r="D49" s="43">
        <v>3</v>
      </c>
      <c r="E49" s="42" t="s">
        <v>102</v>
      </c>
      <c r="F49" s="47">
        <v>216132</v>
      </c>
      <c r="G49" s="47"/>
      <c r="H49" s="45"/>
      <c r="I49" s="61"/>
      <c r="J49" s="61"/>
      <c r="K49" s="61"/>
    </row>
    <row r="50" spans="1:11" s="62" customFormat="1" ht="28.5" x14ac:dyDescent="0.2">
      <c r="A50" s="41">
        <v>48</v>
      </c>
      <c r="B50" s="41">
        <v>72151800</v>
      </c>
      <c r="C50" s="46" t="s">
        <v>245</v>
      </c>
      <c r="D50" s="43">
        <v>3</v>
      </c>
      <c r="E50" s="42" t="s">
        <v>102</v>
      </c>
      <c r="F50" s="47">
        <v>45846</v>
      </c>
      <c r="G50" s="47"/>
      <c r="H50" s="45"/>
      <c r="I50" s="61"/>
      <c r="J50" s="61"/>
      <c r="K50" s="61"/>
    </row>
    <row r="51" spans="1:11" s="62" customFormat="1" ht="28.5" x14ac:dyDescent="0.2">
      <c r="A51" s="41">
        <v>49</v>
      </c>
      <c r="B51" s="41">
        <v>72151800</v>
      </c>
      <c r="C51" s="46" t="s">
        <v>246</v>
      </c>
      <c r="D51" s="43">
        <v>3</v>
      </c>
      <c r="E51" s="42" t="s">
        <v>102</v>
      </c>
      <c r="F51" s="47">
        <v>13099</v>
      </c>
      <c r="G51" s="47"/>
      <c r="H51" s="45"/>
      <c r="I51" s="61"/>
      <c r="J51" s="61"/>
      <c r="K51" s="61"/>
    </row>
    <row r="52" spans="1:11" s="62" customFormat="1" ht="28.5" x14ac:dyDescent="0.2">
      <c r="A52" s="41">
        <v>50</v>
      </c>
      <c r="B52" s="41">
        <v>72151800</v>
      </c>
      <c r="C52" s="46" t="s">
        <v>247</v>
      </c>
      <c r="D52" s="43">
        <v>3</v>
      </c>
      <c r="E52" s="42" t="s">
        <v>102</v>
      </c>
      <c r="F52" s="47">
        <v>14409</v>
      </c>
      <c r="G52" s="47"/>
      <c r="H52" s="45"/>
      <c r="I52" s="61"/>
      <c r="J52" s="61"/>
      <c r="K52" s="61"/>
    </row>
    <row r="53" spans="1:11" s="62" customFormat="1" ht="28.5" x14ac:dyDescent="0.2">
      <c r="A53" s="41">
        <v>51</v>
      </c>
      <c r="B53" s="41">
        <v>72151800</v>
      </c>
      <c r="C53" s="46" t="s">
        <v>248</v>
      </c>
      <c r="D53" s="43">
        <v>3</v>
      </c>
      <c r="E53" s="42" t="s">
        <v>102</v>
      </c>
      <c r="F53" s="47">
        <v>26198</v>
      </c>
      <c r="G53" s="47"/>
      <c r="H53" s="45"/>
      <c r="I53" s="61"/>
      <c r="J53" s="61"/>
      <c r="K53" s="61"/>
    </row>
    <row r="54" spans="1:11" s="62" customFormat="1" ht="42.75" x14ac:dyDescent="0.2">
      <c r="A54" s="41">
        <v>52</v>
      </c>
      <c r="B54" s="41">
        <v>72151800</v>
      </c>
      <c r="C54" s="46" t="s">
        <v>249</v>
      </c>
      <c r="D54" s="43">
        <v>3</v>
      </c>
      <c r="E54" s="42" t="s">
        <v>102</v>
      </c>
      <c r="F54" s="47">
        <v>79904</v>
      </c>
      <c r="G54" s="47"/>
      <c r="H54" s="45"/>
      <c r="I54" s="61"/>
      <c r="J54" s="61"/>
      <c r="K54" s="61"/>
    </row>
    <row r="55" spans="1:11" s="62" customFormat="1" ht="42.75" x14ac:dyDescent="0.2">
      <c r="A55" s="41">
        <v>53</v>
      </c>
      <c r="B55" s="41">
        <v>72151800</v>
      </c>
      <c r="C55" s="46" t="s">
        <v>250</v>
      </c>
      <c r="D55" s="43">
        <v>3</v>
      </c>
      <c r="E55" s="42" t="s">
        <v>102</v>
      </c>
      <c r="F55" s="47">
        <v>15719</v>
      </c>
      <c r="G55" s="47"/>
      <c r="H55" s="45"/>
      <c r="I55" s="61"/>
      <c r="J55" s="61"/>
      <c r="K55" s="61"/>
    </row>
    <row r="56" spans="1:11" s="62" customFormat="1" ht="42.75" x14ac:dyDescent="0.2">
      <c r="A56" s="41">
        <v>54</v>
      </c>
      <c r="B56" s="41">
        <v>72151800</v>
      </c>
      <c r="C56" s="46" t="s">
        <v>251</v>
      </c>
      <c r="D56" s="43">
        <v>3</v>
      </c>
      <c r="E56" s="42" t="s">
        <v>102</v>
      </c>
      <c r="F56" s="47">
        <v>41917</v>
      </c>
      <c r="G56" s="47"/>
      <c r="H56" s="45"/>
      <c r="I56" s="61"/>
      <c r="J56" s="61"/>
      <c r="K56" s="61"/>
    </row>
    <row r="57" spans="1:11" s="62" customFormat="1" ht="42.75" x14ac:dyDescent="0.2">
      <c r="A57" s="41">
        <v>55</v>
      </c>
      <c r="B57" s="41">
        <v>72151800</v>
      </c>
      <c r="C57" s="46" t="s">
        <v>252</v>
      </c>
      <c r="D57" s="43">
        <v>3</v>
      </c>
      <c r="E57" s="42" t="s">
        <v>102</v>
      </c>
      <c r="F57" s="47">
        <v>13099</v>
      </c>
      <c r="G57" s="47"/>
      <c r="H57" s="45"/>
      <c r="I57" s="61"/>
      <c r="J57" s="61"/>
      <c r="K57" s="61"/>
    </row>
    <row r="58" spans="1:11" s="62" customFormat="1" ht="57" x14ac:dyDescent="0.2">
      <c r="A58" s="41">
        <v>56</v>
      </c>
      <c r="B58" s="41">
        <v>72151800</v>
      </c>
      <c r="C58" s="46" t="s">
        <v>253</v>
      </c>
      <c r="D58" s="43">
        <v>3</v>
      </c>
      <c r="E58" s="42" t="s">
        <v>102</v>
      </c>
      <c r="F58" s="47">
        <v>22007</v>
      </c>
      <c r="G58" s="47"/>
      <c r="H58" s="45"/>
      <c r="I58" s="61"/>
      <c r="J58" s="61"/>
      <c r="K58" s="61"/>
    </row>
    <row r="59" spans="1:11" s="62" customFormat="1" ht="57" x14ac:dyDescent="0.2">
      <c r="A59" s="41">
        <v>57</v>
      </c>
      <c r="B59" s="41">
        <v>72151800</v>
      </c>
      <c r="C59" s="46" t="s">
        <v>254</v>
      </c>
      <c r="D59" s="43">
        <v>3</v>
      </c>
      <c r="E59" s="42" t="s">
        <v>102</v>
      </c>
      <c r="F59" s="47">
        <v>196484</v>
      </c>
      <c r="G59" s="47"/>
      <c r="H59" s="45"/>
      <c r="I59" s="61"/>
      <c r="J59" s="61"/>
      <c r="K59" s="61"/>
    </row>
    <row r="60" spans="1:11" s="62" customFormat="1" ht="57" x14ac:dyDescent="0.2">
      <c r="A60" s="41">
        <v>58</v>
      </c>
      <c r="B60" s="41">
        <v>72151800</v>
      </c>
      <c r="C60" s="46" t="s">
        <v>255</v>
      </c>
      <c r="D60" s="43">
        <v>3</v>
      </c>
      <c r="E60" s="42" t="s">
        <v>102</v>
      </c>
      <c r="F60" s="47">
        <v>17684</v>
      </c>
      <c r="G60" s="47"/>
      <c r="H60" s="45"/>
      <c r="I60" s="61"/>
      <c r="J60" s="61"/>
      <c r="K60" s="61"/>
    </row>
    <row r="61" spans="1:11" s="62" customFormat="1" ht="57" x14ac:dyDescent="0.2">
      <c r="A61" s="41">
        <v>59</v>
      </c>
      <c r="B61" s="41">
        <v>72151800</v>
      </c>
      <c r="C61" s="46" t="s">
        <v>256</v>
      </c>
      <c r="D61" s="43">
        <v>3</v>
      </c>
      <c r="E61" s="42" t="s">
        <v>102</v>
      </c>
      <c r="F61" s="47">
        <v>60102</v>
      </c>
      <c r="G61" s="47"/>
      <c r="H61" s="45"/>
      <c r="I61" s="61"/>
      <c r="J61" s="61"/>
      <c r="K61" s="61"/>
    </row>
    <row r="62" spans="1:11" s="62" customFormat="1" ht="71.25" x14ac:dyDescent="0.2">
      <c r="A62" s="41">
        <v>60</v>
      </c>
      <c r="B62" s="41">
        <v>72151800</v>
      </c>
      <c r="C62" s="46" t="s">
        <v>257</v>
      </c>
      <c r="D62" s="43">
        <v>3</v>
      </c>
      <c r="E62" s="42" t="s">
        <v>102</v>
      </c>
      <c r="F62" s="47">
        <v>98242</v>
      </c>
      <c r="G62" s="47"/>
      <c r="H62" s="45"/>
      <c r="I62" s="61"/>
      <c r="J62" s="61"/>
      <c r="K62" s="61"/>
    </row>
    <row r="63" spans="1:11" s="62" customFormat="1" ht="57" x14ac:dyDescent="0.2">
      <c r="A63" s="41">
        <v>61</v>
      </c>
      <c r="B63" s="41">
        <v>72151800</v>
      </c>
      <c r="C63" s="46" t="s">
        <v>258</v>
      </c>
      <c r="D63" s="43">
        <v>3</v>
      </c>
      <c r="E63" s="42" t="s">
        <v>102</v>
      </c>
      <c r="F63" s="47">
        <v>201284</v>
      </c>
      <c r="G63" s="47"/>
      <c r="H63" s="45"/>
      <c r="I63" s="61"/>
      <c r="J63" s="61"/>
      <c r="K63" s="61"/>
    </row>
    <row r="64" spans="1:11" s="62" customFormat="1" ht="57" x14ac:dyDescent="0.2">
      <c r="A64" s="41">
        <v>62</v>
      </c>
      <c r="B64" s="41">
        <v>72151800</v>
      </c>
      <c r="C64" s="46" t="s">
        <v>259</v>
      </c>
      <c r="D64" s="43">
        <v>3</v>
      </c>
      <c r="E64" s="42" t="s">
        <v>102</v>
      </c>
      <c r="F64" s="47">
        <v>10479</v>
      </c>
      <c r="G64" s="47"/>
      <c r="H64" s="45"/>
      <c r="I64" s="61"/>
      <c r="J64" s="61"/>
      <c r="K64" s="61"/>
    </row>
    <row r="65" spans="1:11" s="62" customFormat="1" ht="57" x14ac:dyDescent="0.2">
      <c r="A65" s="41">
        <v>63</v>
      </c>
      <c r="B65" s="41">
        <v>72151800</v>
      </c>
      <c r="C65" s="46" t="s">
        <v>260</v>
      </c>
      <c r="D65" s="43">
        <v>3</v>
      </c>
      <c r="E65" s="42" t="s">
        <v>102</v>
      </c>
      <c r="F65" s="47">
        <v>13099</v>
      </c>
      <c r="G65" s="47"/>
      <c r="H65" s="45"/>
      <c r="I65" s="61"/>
      <c r="J65" s="61"/>
      <c r="K65" s="61"/>
    </row>
    <row r="66" spans="1:11" s="62" customFormat="1" ht="28.5" x14ac:dyDescent="0.2">
      <c r="A66" s="41">
        <v>64</v>
      </c>
      <c r="B66" s="41">
        <v>72151800</v>
      </c>
      <c r="C66" s="46" t="s">
        <v>261</v>
      </c>
      <c r="D66" s="43">
        <v>3</v>
      </c>
      <c r="E66" s="42" t="s">
        <v>102</v>
      </c>
      <c r="F66" s="47">
        <v>72044</v>
      </c>
      <c r="G66" s="47"/>
      <c r="H66" s="45"/>
      <c r="I66" s="61"/>
      <c r="J66" s="61"/>
      <c r="K66" s="61"/>
    </row>
    <row r="67" spans="1:11" s="62" customFormat="1" ht="28.5" x14ac:dyDescent="0.2">
      <c r="A67" s="41">
        <v>65</v>
      </c>
      <c r="B67" s="41">
        <v>72151800</v>
      </c>
      <c r="C67" s="46" t="s">
        <v>262</v>
      </c>
      <c r="D67" s="43">
        <v>3</v>
      </c>
      <c r="E67" s="42" t="s">
        <v>102</v>
      </c>
      <c r="F67" s="47">
        <v>45846</v>
      </c>
      <c r="G67" s="47"/>
      <c r="H67" s="45"/>
      <c r="I67" s="61"/>
      <c r="J67" s="61"/>
      <c r="K67" s="61"/>
    </row>
    <row r="68" spans="1:11" s="62" customFormat="1" ht="28.5" x14ac:dyDescent="0.2">
      <c r="A68" s="41">
        <v>66</v>
      </c>
      <c r="B68" s="41">
        <v>72151800</v>
      </c>
      <c r="C68" s="46" t="s">
        <v>263</v>
      </c>
      <c r="D68" s="43">
        <v>3</v>
      </c>
      <c r="E68" s="42" t="s">
        <v>102</v>
      </c>
      <c r="F68" s="47">
        <v>32748</v>
      </c>
      <c r="G68" s="47"/>
      <c r="H68" s="45"/>
      <c r="I68" s="61"/>
      <c r="J68" s="61"/>
      <c r="K68" s="61"/>
    </row>
    <row r="69" spans="1:11" s="62" customFormat="1" ht="28.5" x14ac:dyDescent="0.2">
      <c r="A69" s="41">
        <v>67</v>
      </c>
      <c r="B69" s="41">
        <v>72151800</v>
      </c>
      <c r="C69" s="46" t="s">
        <v>264</v>
      </c>
      <c r="D69" s="43">
        <v>3</v>
      </c>
      <c r="E69" s="42" t="s">
        <v>102</v>
      </c>
      <c r="F69" s="47">
        <v>19648</v>
      </c>
      <c r="G69" s="47"/>
      <c r="H69" s="45"/>
      <c r="I69" s="61"/>
      <c r="J69" s="61"/>
      <c r="K69" s="61"/>
    </row>
    <row r="70" spans="1:11" s="62" customFormat="1" ht="42.75" x14ac:dyDescent="0.2">
      <c r="A70" s="41">
        <v>68</v>
      </c>
      <c r="B70" s="41">
        <v>72151800</v>
      </c>
      <c r="C70" s="46" t="s">
        <v>265</v>
      </c>
      <c r="D70" s="43">
        <v>3</v>
      </c>
      <c r="E70" s="42" t="s">
        <v>102</v>
      </c>
      <c r="F70" s="47">
        <v>20959</v>
      </c>
      <c r="G70" s="47"/>
      <c r="H70" s="45"/>
      <c r="I70" s="61"/>
      <c r="J70" s="61"/>
      <c r="K70" s="61"/>
    </row>
    <row r="71" spans="1:11" s="62" customFormat="1" ht="42.75" x14ac:dyDescent="0.2">
      <c r="A71" s="41">
        <v>69</v>
      </c>
      <c r="B71" s="41">
        <v>72151800</v>
      </c>
      <c r="C71" s="46" t="s">
        <v>266</v>
      </c>
      <c r="D71" s="43">
        <v>3</v>
      </c>
      <c r="E71" s="42" t="s">
        <v>102</v>
      </c>
      <c r="F71" s="47">
        <v>19648</v>
      </c>
      <c r="G71" s="47"/>
      <c r="H71" s="45"/>
      <c r="I71" s="61"/>
      <c r="J71" s="61"/>
      <c r="K71" s="61"/>
    </row>
    <row r="72" spans="1:11" s="62" customFormat="1" ht="42.75" x14ac:dyDescent="0.2">
      <c r="A72" s="41">
        <v>70</v>
      </c>
      <c r="B72" s="41">
        <v>72151800</v>
      </c>
      <c r="C72" s="46" t="s">
        <v>267</v>
      </c>
      <c r="D72" s="43">
        <v>3</v>
      </c>
      <c r="E72" s="42" t="s">
        <v>102</v>
      </c>
      <c r="F72" s="47">
        <v>2620</v>
      </c>
      <c r="G72" s="47"/>
      <c r="H72" s="45"/>
      <c r="I72" s="61"/>
      <c r="J72" s="61"/>
      <c r="K72" s="61"/>
    </row>
    <row r="73" spans="1:11" s="62" customFormat="1" ht="28.5" x14ac:dyDescent="0.2">
      <c r="A73" s="41">
        <v>71</v>
      </c>
      <c r="B73" s="41">
        <v>72151800</v>
      </c>
      <c r="C73" s="46" t="s">
        <v>268</v>
      </c>
      <c r="D73" s="43">
        <v>3</v>
      </c>
      <c r="E73" s="42" t="s">
        <v>102</v>
      </c>
      <c r="F73" s="47">
        <v>96408</v>
      </c>
      <c r="G73" s="47"/>
      <c r="H73" s="45"/>
      <c r="I73" s="61"/>
      <c r="J73" s="61"/>
      <c r="K73" s="61"/>
    </row>
    <row r="74" spans="1:11" s="62" customFormat="1" ht="28.5" x14ac:dyDescent="0.2">
      <c r="A74" s="41">
        <v>72</v>
      </c>
      <c r="B74" s="41">
        <v>72151800</v>
      </c>
      <c r="C74" s="46" t="s">
        <v>269</v>
      </c>
      <c r="D74" s="43">
        <v>3</v>
      </c>
      <c r="E74" s="42" t="s">
        <v>102</v>
      </c>
      <c r="F74" s="47">
        <v>96277</v>
      </c>
      <c r="G74" s="47"/>
      <c r="H74" s="45"/>
      <c r="I74" s="61"/>
      <c r="J74" s="61"/>
      <c r="K74" s="61"/>
    </row>
    <row r="75" spans="1:11" s="62" customFormat="1" ht="28.5" x14ac:dyDescent="0.2">
      <c r="A75" s="41">
        <v>73</v>
      </c>
      <c r="B75" s="41">
        <v>72151800</v>
      </c>
      <c r="C75" s="46" t="s">
        <v>270</v>
      </c>
      <c r="D75" s="43">
        <v>3</v>
      </c>
      <c r="E75" s="42" t="s">
        <v>102</v>
      </c>
      <c r="F75" s="47">
        <v>16958</v>
      </c>
      <c r="G75" s="47"/>
      <c r="H75" s="45"/>
      <c r="I75" s="61"/>
      <c r="J75" s="61"/>
      <c r="K75" s="61"/>
    </row>
    <row r="76" spans="1:11" s="62" customFormat="1" ht="28.5" x14ac:dyDescent="0.2">
      <c r="A76" s="41">
        <v>74</v>
      </c>
      <c r="B76" s="41">
        <v>72151800</v>
      </c>
      <c r="C76" s="46" t="s">
        <v>271</v>
      </c>
      <c r="D76" s="43">
        <v>3</v>
      </c>
      <c r="E76" s="42" t="s">
        <v>102</v>
      </c>
      <c r="F76" s="47">
        <v>80540</v>
      </c>
      <c r="G76" s="47"/>
      <c r="H76" s="45"/>
      <c r="I76" s="61"/>
      <c r="J76" s="61"/>
      <c r="K76" s="61"/>
    </row>
    <row r="77" spans="1:11" s="62" customFormat="1" ht="28.5" x14ac:dyDescent="0.2">
      <c r="A77" s="41">
        <v>75</v>
      </c>
      <c r="B77" s="41">
        <v>72151800</v>
      </c>
      <c r="C77" s="46" t="s">
        <v>272</v>
      </c>
      <c r="D77" s="43">
        <v>3</v>
      </c>
      <c r="E77" s="42" t="s">
        <v>102</v>
      </c>
      <c r="F77" s="47">
        <v>21997</v>
      </c>
      <c r="G77" s="47"/>
      <c r="H77" s="45"/>
      <c r="I77" s="61"/>
      <c r="J77" s="61"/>
      <c r="K77" s="61"/>
    </row>
    <row r="78" spans="1:11" s="62" customFormat="1" ht="28.5" x14ac:dyDescent="0.2">
      <c r="A78" s="41">
        <v>76</v>
      </c>
      <c r="B78" s="41">
        <v>72151800</v>
      </c>
      <c r="C78" s="46" t="s">
        <v>273</v>
      </c>
      <c r="D78" s="43">
        <v>3</v>
      </c>
      <c r="E78" s="42" t="s">
        <v>102</v>
      </c>
      <c r="F78" s="47">
        <v>13099</v>
      </c>
      <c r="G78" s="47"/>
      <c r="H78" s="45"/>
      <c r="I78" s="61"/>
      <c r="J78" s="61"/>
      <c r="K78" s="61"/>
    </row>
    <row r="79" spans="1:11" s="62" customFormat="1" ht="28.5" x14ac:dyDescent="0.2">
      <c r="A79" s="41">
        <v>77</v>
      </c>
      <c r="B79" s="41">
        <v>72151800</v>
      </c>
      <c r="C79" s="46" t="s">
        <v>274</v>
      </c>
      <c r="D79" s="43">
        <v>3</v>
      </c>
      <c r="E79" s="42" t="s">
        <v>102</v>
      </c>
      <c r="F79" s="47">
        <v>23979</v>
      </c>
      <c r="G79" s="47"/>
      <c r="H79" s="45"/>
      <c r="I79" s="61"/>
      <c r="J79" s="61"/>
      <c r="K79" s="61"/>
    </row>
    <row r="80" spans="1:11" s="62" customFormat="1" x14ac:dyDescent="0.2">
      <c r="A80" s="41">
        <v>78</v>
      </c>
      <c r="B80" s="41">
        <v>72151800</v>
      </c>
      <c r="C80" s="46" t="s">
        <v>275</v>
      </c>
      <c r="D80" s="43">
        <v>3</v>
      </c>
      <c r="E80" s="42" t="s">
        <v>102</v>
      </c>
      <c r="F80" s="47">
        <v>18564</v>
      </c>
      <c r="G80" s="47"/>
      <c r="H80" s="45"/>
      <c r="I80" s="61"/>
      <c r="J80" s="61"/>
      <c r="K80" s="61"/>
    </row>
    <row r="81" spans="1:11" s="62" customFormat="1" ht="28.5" x14ac:dyDescent="0.2">
      <c r="A81" s="41">
        <v>79</v>
      </c>
      <c r="B81" s="41">
        <v>72151800</v>
      </c>
      <c r="C81" s="46" t="s">
        <v>276</v>
      </c>
      <c r="D81" s="43">
        <v>3</v>
      </c>
      <c r="E81" s="42" t="s">
        <v>102</v>
      </c>
      <c r="F81" s="47">
        <v>41650</v>
      </c>
      <c r="G81" s="47"/>
      <c r="H81" s="45"/>
      <c r="I81" s="61"/>
      <c r="J81" s="61"/>
      <c r="K81" s="61"/>
    </row>
    <row r="82" spans="1:11" s="62" customFormat="1" ht="28.5" x14ac:dyDescent="0.2">
      <c r="A82" s="41">
        <v>80</v>
      </c>
      <c r="B82" s="41">
        <v>72151800</v>
      </c>
      <c r="C82" s="46" t="s">
        <v>277</v>
      </c>
      <c r="D82" s="43">
        <v>3</v>
      </c>
      <c r="E82" s="42" t="s">
        <v>102</v>
      </c>
      <c r="F82" s="47">
        <v>6367</v>
      </c>
      <c r="G82" s="47"/>
      <c r="H82" s="45"/>
      <c r="I82" s="61"/>
      <c r="J82" s="61"/>
      <c r="K82" s="61"/>
    </row>
    <row r="83" spans="1:11" s="62" customFormat="1" ht="28.5" x14ac:dyDescent="0.2">
      <c r="A83" s="41">
        <v>81</v>
      </c>
      <c r="B83" s="41">
        <v>72151800</v>
      </c>
      <c r="C83" s="46" t="s">
        <v>278</v>
      </c>
      <c r="D83" s="43">
        <v>3</v>
      </c>
      <c r="E83" s="42" t="s">
        <v>102</v>
      </c>
      <c r="F83" s="47">
        <v>37186</v>
      </c>
      <c r="G83" s="47"/>
      <c r="H83" s="45"/>
      <c r="I83" s="61"/>
      <c r="J83" s="61"/>
      <c r="K83" s="61"/>
    </row>
    <row r="84" spans="1:11" s="62" customFormat="1" ht="42.75" x14ac:dyDescent="0.2">
      <c r="A84" s="41">
        <v>82</v>
      </c>
      <c r="B84" s="41">
        <v>72151800</v>
      </c>
      <c r="C84" s="46" t="s">
        <v>279</v>
      </c>
      <c r="D84" s="43">
        <v>3</v>
      </c>
      <c r="E84" s="42" t="s">
        <v>102</v>
      </c>
      <c r="F84" s="47">
        <v>5501</v>
      </c>
      <c r="G84" s="47"/>
      <c r="H84" s="45"/>
      <c r="I84" s="61"/>
      <c r="J84" s="61"/>
      <c r="K84" s="61"/>
    </row>
    <row r="85" spans="1:11" s="62" customFormat="1" ht="42.75" x14ac:dyDescent="0.2">
      <c r="A85" s="41">
        <v>83</v>
      </c>
      <c r="B85" s="41">
        <v>72151800</v>
      </c>
      <c r="C85" s="46" t="s">
        <v>280</v>
      </c>
      <c r="D85" s="43">
        <v>3</v>
      </c>
      <c r="E85" s="42" t="s">
        <v>102</v>
      </c>
      <c r="F85" s="47">
        <v>2620</v>
      </c>
      <c r="G85" s="47"/>
      <c r="H85" s="45"/>
      <c r="I85" s="61"/>
      <c r="J85" s="61"/>
      <c r="K85" s="61"/>
    </row>
    <row r="86" spans="1:11" s="62" customFormat="1" ht="42.75" x14ac:dyDescent="0.2">
      <c r="A86" s="41">
        <v>84</v>
      </c>
      <c r="B86" s="41">
        <v>72151800</v>
      </c>
      <c r="C86" s="46" t="s">
        <v>281</v>
      </c>
      <c r="D86" s="43">
        <v>3</v>
      </c>
      <c r="E86" s="42" t="s">
        <v>102</v>
      </c>
      <c r="F86" s="47">
        <v>3275</v>
      </c>
      <c r="G86" s="47"/>
      <c r="H86" s="45"/>
      <c r="I86" s="61"/>
      <c r="J86" s="61"/>
      <c r="K86" s="61"/>
    </row>
    <row r="87" spans="1:11" s="62" customFormat="1" ht="42.75" x14ac:dyDescent="0.2">
      <c r="A87" s="41">
        <v>85</v>
      </c>
      <c r="B87" s="41">
        <v>72151800</v>
      </c>
      <c r="C87" s="46" t="s">
        <v>282</v>
      </c>
      <c r="D87" s="43">
        <v>3</v>
      </c>
      <c r="E87" s="42" t="s">
        <v>102</v>
      </c>
      <c r="F87" s="47">
        <v>11789</v>
      </c>
      <c r="G87" s="47"/>
      <c r="H87" s="45"/>
      <c r="I87" s="61"/>
      <c r="J87" s="61"/>
      <c r="K87" s="61"/>
    </row>
    <row r="88" spans="1:11" s="62" customFormat="1" ht="42.75" x14ac:dyDescent="0.2">
      <c r="A88" s="41">
        <v>86</v>
      </c>
      <c r="B88" s="41">
        <v>72151800</v>
      </c>
      <c r="C88" s="46" t="s">
        <v>283</v>
      </c>
      <c r="D88" s="43">
        <v>3</v>
      </c>
      <c r="E88" s="42" t="s">
        <v>102</v>
      </c>
      <c r="F88" s="47">
        <v>4061</v>
      </c>
      <c r="G88" s="47"/>
      <c r="H88" s="45"/>
      <c r="I88" s="61"/>
      <c r="J88" s="61"/>
      <c r="K88" s="61"/>
    </row>
    <row r="89" spans="1:11" s="62" customFormat="1" ht="42.75" x14ac:dyDescent="0.2">
      <c r="A89" s="41">
        <v>87</v>
      </c>
      <c r="B89" s="41">
        <v>72151800</v>
      </c>
      <c r="C89" s="46" t="s">
        <v>284</v>
      </c>
      <c r="D89" s="43">
        <v>3</v>
      </c>
      <c r="E89" s="42" t="s">
        <v>102</v>
      </c>
      <c r="F89" s="47">
        <v>3798</v>
      </c>
      <c r="G89" s="47"/>
      <c r="H89" s="45"/>
      <c r="I89" s="61"/>
      <c r="J89" s="61"/>
      <c r="K89" s="61"/>
    </row>
    <row r="90" spans="1:11" s="62" customFormat="1" ht="42.75" x14ac:dyDescent="0.2">
      <c r="A90" s="41">
        <v>88</v>
      </c>
      <c r="B90" s="41">
        <v>72151800</v>
      </c>
      <c r="C90" s="46" t="s">
        <v>285</v>
      </c>
      <c r="D90" s="43">
        <v>3</v>
      </c>
      <c r="E90" s="42" t="s">
        <v>102</v>
      </c>
      <c r="F90" s="47">
        <v>9169</v>
      </c>
      <c r="G90" s="47"/>
      <c r="H90" s="45"/>
      <c r="I90" s="61"/>
      <c r="J90" s="61"/>
      <c r="K90" s="61"/>
    </row>
    <row r="91" spans="1:11" s="62" customFormat="1" ht="30" x14ac:dyDescent="0.2">
      <c r="A91" s="41">
        <v>89</v>
      </c>
      <c r="B91" s="41"/>
      <c r="C91" s="75" t="s">
        <v>877</v>
      </c>
      <c r="D91" s="43">
        <v>1</v>
      </c>
      <c r="E91" s="42" t="s">
        <v>102</v>
      </c>
      <c r="F91" s="47">
        <v>3965698</v>
      </c>
      <c r="G91" s="68"/>
      <c r="H91" s="45"/>
      <c r="I91" s="61"/>
      <c r="J91" s="61"/>
      <c r="K91" s="61"/>
    </row>
  </sheetData>
  <autoFilter ref="A2:H91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110" zoomScaleNormal="110" workbookViewId="0">
      <pane ySplit="2" topLeftCell="A39" activePane="bottomLeft" state="frozen"/>
      <selection activeCell="D4" sqref="D4"/>
      <selection pane="bottomLeft"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64" customWidth="1"/>
    <col min="7" max="7" width="17" style="65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68.25" customHeight="1" x14ac:dyDescent="0.2">
      <c r="A1" s="93" t="s">
        <v>1077</v>
      </c>
      <c r="B1" s="94"/>
      <c r="C1" s="94"/>
      <c r="D1" s="94"/>
      <c r="E1" s="94"/>
      <c r="F1" s="94"/>
      <c r="G1" s="95"/>
      <c r="H1" s="94"/>
      <c r="I1" s="71">
        <f>SUM(G3:G45)</f>
        <v>0</v>
      </c>
      <c r="J1" s="53">
        <f>64000000+70000000</f>
        <v>134000000</v>
      </c>
      <c r="K1" s="53">
        <f>+J1-I1</f>
        <v>134000000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57" t="s">
        <v>98</v>
      </c>
      <c r="G2" s="57" t="s">
        <v>99</v>
      </c>
      <c r="H2" s="56" t="s">
        <v>100</v>
      </c>
      <c r="I2" s="58"/>
      <c r="J2" s="59"/>
      <c r="K2" s="59"/>
    </row>
    <row r="3" spans="1:11" s="62" customFormat="1" ht="36" customHeight="1" x14ac:dyDescent="0.2">
      <c r="A3" s="41">
        <v>1</v>
      </c>
      <c r="B3" s="72">
        <v>73152100</v>
      </c>
      <c r="C3" s="73" t="s">
        <v>286</v>
      </c>
      <c r="D3" s="43">
        <v>700</v>
      </c>
      <c r="E3" s="42" t="s">
        <v>102</v>
      </c>
      <c r="F3" s="47">
        <v>32130</v>
      </c>
      <c r="G3" s="47"/>
      <c r="H3" s="44"/>
      <c r="I3" s="58"/>
      <c r="J3" s="61"/>
      <c r="K3" s="61"/>
    </row>
    <row r="4" spans="1:11" s="62" customFormat="1" ht="36" customHeight="1" x14ac:dyDescent="0.2">
      <c r="A4" s="41">
        <v>2</v>
      </c>
      <c r="B4" s="72">
        <v>73152100</v>
      </c>
      <c r="C4" s="73" t="s">
        <v>287</v>
      </c>
      <c r="D4" s="43">
        <v>25</v>
      </c>
      <c r="E4" s="42" t="s">
        <v>102</v>
      </c>
      <c r="F4" s="47">
        <v>23627</v>
      </c>
      <c r="G4" s="47"/>
      <c r="H4" s="44"/>
      <c r="I4" s="61"/>
      <c r="J4" s="61"/>
      <c r="K4" s="61"/>
    </row>
    <row r="5" spans="1:11" s="62" customFormat="1" ht="36" customHeight="1" x14ac:dyDescent="0.2">
      <c r="A5" s="41">
        <v>3</v>
      </c>
      <c r="B5" s="72">
        <v>41104200</v>
      </c>
      <c r="C5" s="73" t="s">
        <v>288</v>
      </c>
      <c r="D5" s="43">
        <v>15</v>
      </c>
      <c r="E5" s="42" t="s">
        <v>102</v>
      </c>
      <c r="F5" s="47">
        <v>207536</v>
      </c>
      <c r="G5" s="47"/>
      <c r="H5" s="44"/>
      <c r="I5" s="61"/>
      <c r="J5" s="61"/>
      <c r="K5" s="61"/>
    </row>
    <row r="6" spans="1:11" s="62" customFormat="1" ht="36" customHeight="1" x14ac:dyDescent="0.2">
      <c r="A6" s="41">
        <v>4</v>
      </c>
      <c r="B6" s="74">
        <v>73152100</v>
      </c>
      <c r="C6" s="73" t="s">
        <v>289</v>
      </c>
      <c r="D6" s="43">
        <v>15</v>
      </c>
      <c r="E6" s="42" t="s">
        <v>102</v>
      </c>
      <c r="F6" s="47">
        <v>28320</v>
      </c>
      <c r="G6" s="47"/>
      <c r="H6" s="44"/>
      <c r="I6" s="61"/>
      <c r="J6" s="61"/>
      <c r="K6" s="61"/>
    </row>
    <row r="7" spans="1:11" s="62" customFormat="1" ht="36" customHeight="1" x14ac:dyDescent="0.2">
      <c r="A7" s="41">
        <v>5</v>
      </c>
      <c r="B7" s="74">
        <v>73152100</v>
      </c>
      <c r="C7" s="73" t="s">
        <v>290</v>
      </c>
      <c r="D7" s="43">
        <v>15</v>
      </c>
      <c r="E7" s="42" t="s">
        <v>102</v>
      </c>
      <c r="F7" s="47">
        <v>26198</v>
      </c>
      <c r="G7" s="47"/>
      <c r="H7" s="44"/>
      <c r="I7" s="61"/>
      <c r="J7" s="61"/>
      <c r="K7" s="61"/>
    </row>
    <row r="8" spans="1:11" s="62" customFormat="1" ht="36" customHeight="1" x14ac:dyDescent="0.2">
      <c r="A8" s="41">
        <v>6</v>
      </c>
      <c r="B8" s="74">
        <v>73152100</v>
      </c>
      <c r="C8" s="73" t="s">
        <v>291</v>
      </c>
      <c r="D8" s="43">
        <v>15</v>
      </c>
      <c r="E8" s="42" t="s">
        <v>102</v>
      </c>
      <c r="F8" s="47">
        <v>22848</v>
      </c>
      <c r="G8" s="47"/>
      <c r="H8" s="45"/>
      <c r="I8" s="61"/>
      <c r="J8" s="61"/>
      <c r="K8" s="61"/>
    </row>
    <row r="9" spans="1:11" s="62" customFormat="1" ht="36" customHeight="1" x14ac:dyDescent="0.2">
      <c r="A9" s="41">
        <v>7</v>
      </c>
      <c r="B9" s="74">
        <v>73152100</v>
      </c>
      <c r="C9" s="73" t="s">
        <v>292</v>
      </c>
      <c r="D9" s="43">
        <v>15</v>
      </c>
      <c r="E9" s="42" t="s">
        <v>102</v>
      </c>
      <c r="F9" s="47">
        <v>15530</v>
      </c>
      <c r="G9" s="47"/>
      <c r="H9" s="45"/>
      <c r="I9" s="61"/>
      <c r="J9" s="61"/>
      <c r="K9" s="61"/>
    </row>
    <row r="10" spans="1:11" s="62" customFormat="1" ht="36" customHeight="1" x14ac:dyDescent="0.2">
      <c r="A10" s="41">
        <v>8</v>
      </c>
      <c r="B10" s="74">
        <v>73152100</v>
      </c>
      <c r="C10" s="73" t="s">
        <v>293</v>
      </c>
      <c r="D10" s="43">
        <v>15</v>
      </c>
      <c r="E10" s="42" t="s">
        <v>102</v>
      </c>
      <c r="F10" s="47">
        <v>33230</v>
      </c>
      <c r="G10" s="47"/>
      <c r="H10" s="45"/>
      <c r="I10" s="61"/>
      <c r="J10" s="61"/>
      <c r="K10" s="61"/>
    </row>
    <row r="11" spans="1:11" s="62" customFormat="1" ht="36" customHeight="1" x14ac:dyDescent="0.2">
      <c r="A11" s="41">
        <v>9</v>
      </c>
      <c r="B11" s="74">
        <v>73152100</v>
      </c>
      <c r="C11" s="73" t="s">
        <v>294</v>
      </c>
      <c r="D11" s="43">
        <v>15</v>
      </c>
      <c r="E11" s="42" t="s">
        <v>102</v>
      </c>
      <c r="F11" s="47">
        <v>10096</v>
      </c>
      <c r="G11" s="47"/>
      <c r="H11" s="45"/>
      <c r="I11" s="61"/>
      <c r="J11" s="61"/>
      <c r="K11" s="61"/>
    </row>
    <row r="12" spans="1:11" s="62" customFormat="1" ht="36" customHeight="1" x14ac:dyDescent="0.2">
      <c r="A12" s="41">
        <v>10</v>
      </c>
      <c r="B12" s="74">
        <v>73152100</v>
      </c>
      <c r="C12" s="73" t="s">
        <v>295</v>
      </c>
      <c r="D12" s="43">
        <v>15</v>
      </c>
      <c r="E12" s="42" t="s">
        <v>102</v>
      </c>
      <c r="F12" s="47">
        <v>4584</v>
      </c>
      <c r="G12" s="47"/>
      <c r="H12" s="45"/>
      <c r="I12" s="61"/>
      <c r="J12" s="61"/>
      <c r="K12" s="61"/>
    </row>
    <row r="13" spans="1:11" s="62" customFormat="1" ht="36" customHeight="1" x14ac:dyDescent="0.2">
      <c r="A13" s="41">
        <v>11</v>
      </c>
      <c r="B13" s="74">
        <v>73152100</v>
      </c>
      <c r="C13" s="73" t="s">
        <v>296</v>
      </c>
      <c r="D13" s="43">
        <v>15</v>
      </c>
      <c r="E13" s="42" t="s">
        <v>102</v>
      </c>
      <c r="F13" s="47">
        <v>5593</v>
      </c>
      <c r="G13" s="47"/>
      <c r="H13" s="45"/>
      <c r="I13" s="61"/>
      <c r="J13" s="61"/>
      <c r="K13" s="61"/>
    </row>
    <row r="14" spans="1:11" s="62" customFormat="1" ht="36" customHeight="1" x14ac:dyDescent="0.2">
      <c r="A14" s="41">
        <v>12</v>
      </c>
      <c r="B14" s="74">
        <v>73152100</v>
      </c>
      <c r="C14" s="73" t="s">
        <v>297</v>
      </c>
      <c r="D14" s="43">
        <v>15</v>
      </c>
      <c r="E14" s="42" t="s">
        <v>102</v>
      </c>
      <c r="F14" s="47">
        <v>4583</v>
      </c>
      <c r="G14" s="47"/>
      <c r="H14" s="45"/>
      <c r="I14" s="61"/>
      <c r="J14" s="61"/>
      <c r="K14" s="61"/>
    </row>
    <row r="15" spans="1:11" s="62" customFormat="1" ht="36" customHeight="1" x14ac:dyDescent="0.2">
      <c r="A15" s="41">
        <v>13</v>
      </c>
      <c r="B15" s="74">
        <v>73152100</v>
      </c>
      <c r="C15" s="73" t="s">
        <v>298</v>
      </c>
      <c r="D15" s="43">
        <v>15</v>
      </c>
      <c r="E15" s="42" t="s">
        <v>102</v>
      </c>
      <c r="F15" s="47">
        <v>22687</v>
      </c>
      <c r="G15" s="47"/>
      <c r="H15" s="45"/>
      <c r="I15" s="61"/>
      <c r="J15" s="61"/>
      <c r="K15" s="61"/>
    </row>
    <row r="16" spans="1:11" s="62" customFormat="1" ht="36" customHeight="1" x14ac:dyDescent="0.2">
      <c r="A16" s="41">
        <v>14</v>
      </c>
      <c r="B16" s="74">
        <v>73152100</v>
      </c>
      <c r="C16" s="73" t="s">
        <v>299</v>
      </c>
      <c r="D16" s="43">
        <v>15</v>
      </c>
      <c r="E16" s="42" t="s">
        <v>102</v>
      </c>
      <c r="F16" s="47">
        <v>19814</v>
      </c>
      <c r="G16" s="47"/>
      <c r="H16" s="45"/>
      <c r="I16" s="61"/>
      <c r="J16" s="61"/>
      <c r="K16" s="61"/>
    </row>
    <row r="17" spans="1:11" s="62" customFormat="1" ht="36" customHeight="1" x14ac:dyDescent="0.2">
      <c r="A17" s="41">
        <v>15</v>
      </c>
      <c r="B17" s="74">
        <v>73152100</v>
      </c>
      <c r="C17" s="73" t="s">
        <v>300</v>
      </c>
      <c r="D17" s="43">
        <v>15</v>
      </c>
      <c r="E17" s="42" t="s">
        <v>102</v>
      </c>
      <c r="F17" s="47">
        <v>22848</v>
      </c>
      <c r="G17" s="47"/>
      <c r="H17" s="45"/>
      <c r="I17" s="61"/>
      <c r="J17" s="61"/>
      <c r="K17" s="61"/>
    </row>
    <row r="18" spans="1:11" s="62" customFormat="1" ht="36" customHeight="1" x14ac:dyDescent="0.2">
      <c r="A18" s="41">
        <v>16</v>
      </c>
      <c r="B18" s="74">
        <v>73152100</v>
      </c>
      <c r="C18" s="73" t="s">
        <v>301</v>
      </c>
      <c r="D18" s="43">
        <v>15</v>
      </c>
      <c r="E18" s="42" t="s">
        <v>102</v>
      </c>
      <c r="F18" s="47">
        <v>29104</v>
      </c>
      <c r="G18" s="47"/>
      <c r="H18" s="45"/>
      <c r="I18" s="61"/>
      <c r="J18" s="61"/>
      <c r="K18" s="61"/>
    </row>
    <row r="19" spans="1:11" s="62" customFormat="1" ht="36" customHeight="1" x14ac:dyDescent="0.2">
      <c r="A19" s="41">
        <v>17</v>
      </c>
      <c r="B19" s="74">
        <v>73152100</v>
      </c>
      <c r="C19" s="73" t="s">
        <v>302</v>
      </c>
      <c r="D19" s="43">
        <v>15</v>
      </c>
      <c r="E19" s="42" t="s">
        <v>102</v>
      </c>
      <c r="F19" s="47">
        <v>32748</v>
      </c>
      <c r="G19" s="47"/>
      <c r="H19" s="45"/>
      <c r="I19" s="61"/>
      <c r="J19" s="61"/>
      <c r="K19" s="61"/>
    </row>
    <row r="20" spans="1:11" s="62" customFormat="1" ht="36" customHeight="1" x14ac:dyDescent="0.2">
      <c r="A20" s="41">
        <v>18</v>
      </c>
      <c r="B20" s="74">
        <v>73152100</v>
      </c>
      <c r="C20" s="73" t="s">
        <v>303</v>
      </c>
      <c r="D20" s="43">
        <v>15</v>
      </c>
      <c r="E20" s="42" t="s">
        <v>102</v>
      </c>
      <c r="F20" s="47">
        <v>3929</v>
      </c>
      <c r="G20" s="47"/>
      <c r="H20" s="45"/>
      <c r="I20" s="61"/>
      <c r="J20" s="61"/>
      <c r="K20" s="61"/>
    </row>
    <row r="21" spans="1:11" s="62" customFormat="1" ht="36" customHeight="1" x14ac:dyDescent="0.2">
      <c r="A21" s="41">
        <v>19</v>
      </c>
      <c r="B21" s="72">
        <v>73152100</v>
      </c>
      <c r="C21" s="73" t="s">
        <v>304</v>
      </c>
      <c r="D21" s="43">
        <v>700</v>
      </c>
      <c r="E21" s="42" t="s">
        <v>102</v>
      </c>
      <c r="F21" s="47">
        <v>80208</v>
      </c>
      <c r="G21" s="47"/>
      <c r="H21" s="45"/>
      <c r="I21" s="61"/>
      <c r="J21" s="61"/>
      <c r="K21" s="61"/>
    </row>
    <row r="22" spans="1:11" s="62" customFormat="1" ht="36" customHeight="1" x14ac:dyDescent="0.2">
      <c r="A22" s="41">
        <v>20</v>
      </c>
      <c r="B22" s="72">
        <v>73152100</v>
      </c>
      <c r="C22" s="73" t="s">
        <v>305</v>
      </c>
      <c r="D22" s="43">
        <v>25</v>
      </c>
      <c r="E22" s="42" t="s">
        <v>102</v>
      </c>
      <c r="F22" s="47">
        <v>39032</v>
      </c>
      <c r="G22" s="47"/>
      <c r="H22" s="45"/>
      <c r="I22" s="61"/>
      <c r="J22" s="61"/>
      <c r="K22" s="61"/>
    </row>
    <row r="23" spans="1:11" s="62" customFormat="1" ht="36" customHeight="1" x14ac:dyDescent="0.2">
      <c r="A23" s="41">
        <v>21</v>
      </c>
      <c r="B23" s="74">
        <v>73152100</v>
      </c>
      <c r="C23" s="73" t="s">
        <v>306</v>
      </c>
      <c r="D23" s="43">
        <v>15</v>
      </c>
      <c r="E23" s="42" t="s">
        <v>102</v>
      </c>
      <c r="F23" s="47">
        <v>28052</v>
      </c>
      <c r="G23" s="47"/>
      <c r="H23" s="45"/>
      <c r="I23" s="61"/>
      <c r="J23" s="61"/>
      <c r="K23" s="61"/>
    </row>
    <row r="24" spans="1:11" s="62" customFormat="1" ht="56.25" customHeight="1" x14ac:dyDescent="0.2">
      <c r="A24" s="41">
        <v>22</v>
      </c>
      <c r="B24" s="72">
        <v>41104200</v>
      </c>
      <c r="C24" s="73" t="s">
        <v>307</v>
      </c>
      <c r="D24" s="43">
        <v>15</v>
      </c>
      <c r="E24" s="42" t="s">
        <v>102</v>
      </c>
      <c r="F24" s="47">
        <v>1760462</v>
      </c>
      <c r="G24" s="47"/>
      <c r="H24" s="45"/>
      <c r="I24" s="61"/>
      <c r="J24" s="61"/>
      <c r="K24" s="61"/>
    </row>
    <row r="25" spans="1:11" s="62" customFormat="1" ht="36" customHeight="1" x14ac:dyDescent="0.2">
      <c r="A25" s="41">
        <v>23</v>
      </c>
      <c r="B25" s="74">
        <v>73152100</v>
      </c>
      <c r="C25" s="73" t="s">
        <v>308</v>
      </c>
      <c r="D25" s="43">
        <v>15</v>
      </c>
      <c r="E25" s="42" t="s">
        <v>102</v>
      </c>
      <c r="F25" s="47">
        <v>45833</v>
      </c>
      <c r="G25" s="47"/>
      <c r="H25" s="45"/>
      <c r="I25" s="61"/>
      <c r="J25" s="61"/>
      <c r="K25" s="61"/>
    </row>
    <row r="26" spans="1:11" s="62" customFormat="1" ht="36" customHeight="1" x14ac:dyDescent="0.2">
      <c r="A26" s="41">
        <v>24</v>
      </c>
      <c r="B26" s="74">
        <v>73152100</v>
      </c>
      <c r="C26" s="73" t="s">
        <v>309</v>
      </c>
      <c r="D26" s="43">
        <v>15</v>
      </c>
      <c r="E26" s="42" t="s">
        <v>102</v>
      </c>
      <c r="F26" s="47">
        <v>288549</v>
      </c>
      <c r="G26" s="47"/>
      <c r="H26" s="45"/>
      <c r="I26" s="61"/>
      <c r="J26" s="61"/>
      <c r="K26" s="61"/>
    </row>
    <row r="27" spans="1:11" s="62" customFormat="1" ht="36" customHeight="1" x14ac:dyDescent="0.2">
      <c r="A27" s="41">
        <v>25</v>
      </c>
      <c r="B27" s="74">
        <v>73152100</v>
      </c>
      <c r="C27" s="73" t="s">
        <v>310</v>
      </c>
      <c r="D27" s="43">
        <v>15</v>
      </c>
      <c r="E27" s="42" t="s">
        <v>102</v>
      </c>
      <c r="F27" s="47">
        <v>80208</v>
      </c>
      <c r="G27" s="47"/>
      <c r="H27" s="45"/>
      <c r="I27" s="61"/>
      <c r="J27" s="61"/>
      <c r="K27" s="61"/>
    </row>
    <row r="28" spans="1:11" s="62" customFormat="1" ht="36" customHeight="1" x14ac:dyDescent="0.2">
      <c r="A28" s="41">
        <v>26</v>
      </c>
      <c r="B28" s="74">
        <v>73152100</v>
      </c>
      <c r="C28" s="73" t="s">
        <v>311</v>
      </c>
      <c r="D28" s="43">
        <v>15</v>
      </c>
      <c r="E28" s="42" t="s">
        <v>102</v>
      </c>
      <c r="F28" s="47">
        <v>277845</v>
      </c>
      <c r="G28" s="47"/>
      <c r="H28" s="45"/>
      <c r="I28" s="61"/>
      <c r="J28" s="61"/>
      <c r="K28" s="61"/>
    </row>
    <row r="29" spans="1:11" s="62" customFormat="1" ht="36" customHeight="1" x14ac:dyDescent="0.2">
      <c r="A29" s="41">
        <v>27</v>
      </c>
      <c r="B29" s="74">
        <v>73152100</v>
      </c>
      <c r="C29" s="73" t="s">
        <v>312</v>
      </c>
      <c r="D29" s="43">
        <v>15</v>
      </c>
      <c r="E29" s="42" t="s">
        <v>102</v>
      </c>
      <c r="F29" s="47">
        <v>34375</v>
      </c>
      <c r="G29" s="47"/>
      <c r="H29" s="45"/>
      <c r="I29" s="61"/>
      <c r="J29" s="61"/>
      <c r="K29" s="61"/>
    </row>
    <row r="30" spans="1:11" s="62" customFormat="1" ht="36" customHeight="1" x14ac:dyDescent="0.2">
      <c r="A30" s="41">
        <v>28</v>
      </c>
      <c r="B30" s="74">
        <v>73152100</v>
      </c>
      <c r="C30" s="73" t="s">
        <v>313</v>
      </c>
      <c r="D30" s="43">
        <v>15</v>
      </c>
      <c r="E30" s="42" t="s">
        <v>102</v>
      </c>
      <c r="F30" s="47">
        <v>51027</v>
      </c>
      <c r="G30" s="47"/>
      <c r="H30" s="45"/>
      <c r="I30" s="61"/>
      <c r="J30" s="61"/>
      <c r="K30" s="61"/>
    </row>
    <row r="31" spans="1:11" s="62" customFormat="1" ht="36" customHeight="1" x14ac:dyDescent="0.2">
      <c r="A31" s="41">
        <v>29</v>
      </c>
      <c r="B31" s="74">
        <v>73152100</v>
      </c>
      <c r="C31" s="73" t="s">
        <v>314</v>
      </c>
      <c r="D31" s="43">
        <v>15</v>
      </c>
      <c r="E31" s="42" t="s">
        <v>102</v>
      </c>
      <c r="F31" s="47">
        <v>201973</v>
      </c>
      <c r="G31" s="47"/>
      <c r="H31" s="45"/>
      <c r="I31" s="61"/>
      <c r="J31" s="61"/>
      <c r="K31" s="61"/>
    </row>
    <row r="32" spans="1:11" s="62" customFormat="1" ht="36" customHeight="1" x14ac:dyDescent="0.2">
      <c r="A32" s="41">
        <v>30</v>
      </c>
      <c r="B32" s="74">
        <v>73152100</v>
      </c>
      <c r="C32" s="73" t="s">
        <v>315</v>
      </c>
      <c r="D32" s="43">
        <v>15</v>
      </c>
      <c r="E32" s="42" t="s">
        <v>102</v>
      </c>
      <c r="F32" s="47">
        <v>63020</v>
      </c>
      <c r="G32" s="47"/>
      <c r="H32" s="45"/>
      <c r="I32" s="61"/>
      <c r="J32" s="61"/>
      <c r="K32" s="61"/>
    </row>
    <row r="33" spans="1:11" s="62" customFormat="1" ht="36" customHeight="1" x14ac:dyDescent="0.2">
      <c r="A33" s="41">
        <v>31</v>
      </c>
      <c r="B33" s="74">
        <v>73152100</v>
      </c>
      <c r="C33" s="73" t="s">
        <v>316</v>
      </c>
      <c r="D33" s="43">
        <v>15</v>
      </c>
      <c r="E33" s="42" t="s">
        <v>102</v>
      </c>
      <c r="F33" s="47">
        <v>28646</v>
      </c>
      <c r="G33" s="47"/>
      <c r="H33" s="45"/>
      <c r="I33" s="61"/>
      <c r="J33" s="61"/>
      <c r="K33" s="61"/>
    </row>
    <row r="34" spans="1:11" s="62" customFormat="1" ht="36" customHeight="1" x14ac:dyDescent="0.2">
      <c r="A34" s="41">
        <v>32</v>
      </c>
      <c r="B34" s="74">
        <v>73152100</v>
      </c>
      <c r="C34" s="73" t="s">
        <v>317</v>
      </c>
      <c r="D34" s="43">
        <v>15</v>
      </c>
      <c r="E34" s="42" t="s">
        <v>102</v>
      </c>
      <c r="F34" s="47">
        <v>39449</v>
      </c>
      <c r="G34" s="47"/>
      <c r="H34" s="45"/>
      <c r="I34" s="61"/>
      <c r="J34" s="61"/>
      <c r="K34" s="61"/>
    </row>
    <row r="35" spans="1:11" s="62" customFormat="1" ht="36" customHeight="1" x14ac:dyDescent="0.2">
      <c r="A35" s="41">
        <v>33</v>
      </c>
      <c r="B35" s="74">
        <v>73152100</v>
      </c>
      <c r="C35" s="73" t="s">
        <v>318</v>
      </c>
      <c r="D35" s="43">
        <v>15</v>
      </c>
      <c r="E35" s="42" t="s">
        <v>102</v>
      </c>
      <c r="F35" s="47">
        <v>51561</v>
      </c>
      <c r="G35" s="47"/>
      <c r="H35" s="45"/>
      <c r="I35" s="61"/>
      <c r="J35" s="61"/>
      <c r="K35" s="61"/>
    </row>
    <row r="36" spans="1:11" s="62" customFormat="1" ht="36" customHeight="1" x14ac:dyDescent="0.2">
      <c r="A36" s="41">
        <v>34</v>
      </c>
      <c r="B36" s="74">
        <v>73152100</v>
      </c>
      <c r="C36" s="73" t="s">
        <v>319</v>
      </c>
      <c r="D36" s="43">
        <v>15</v>
      </c>
      <c r="E36" s="42" t="s">
        <v>102</v>
      </c>
      <c r="F36" s="47">
        <v>40105</v>
      </c>
      <c r="G36" s="47"/>
      <c r="H36" s="45"/>
      <c r="I36" s="61"/>
      <c r="J36" s="61"/>
      <c r="K36" s="61"/>
    </row>
    <row r="37" spans="1:11" s="62" customFormat="1" ht="36" customHeight="1" x14ac:dyDescent="0.2">
      <c r="A37" s="41">
        <v>35</v>
      </c>
      <c r="B37" s="74">
        <v>73152100</v>
      </c>
      <c r="C37" s="73" t="s">
        <v>320</v>
      </c>
      <c r="D37" s="43">
        <v>15</v>
      </c>
      <c r="E37" s="42" t="s">
        <v>102</v>
      </c>
      <c r="F37" s="47">
        <v>5117</v>
      </c>
      <c r="G37" s="47"/>
      <c r="H37" s="45"/>
      <c r="I37" s="61"/>
      <c r="J37" s="61"/>
      <c r="K37" s="61"/>
    </row>
    <row r="38" spans="1:11" s="62" customFormat="1" ht="36" customHeight="1" x14ac:dyDescent="0.2">
      <c r="A38" s="41">
        <v>36</v>
      </c>
      <c r="B38" s="74">
        <v>73152100</v>
      </c>
      <c r="C38" s="73" t="s">
        <v>321</v>
      </c>
      <c r="D38" s="43">
        <v>15</v>
      </c>
      <c r="E38" s="42" t="s">
        <v>102</v>
      </c>
      <c r="F38" s="47">
        <v>5156</v>
      </c>
      <c r="G38" s="47"/>
      <c r="H38" s="45"/>
      <c r="I38" s="61"/>
      <c r="J38" s="61"/>
      <c r="K38" s="61"/>
    </row>
    <row r="39" spans="1:11" s="62" customFormat="1" ht="36" customHeight="1" x14ac:dyDescent="0.2">
      <c r="A39" s="41">
        <v>37</v>
      </c>
      <c r="B39" s="74">
        <v>73152100</v>
      </c>
      <c r="C39" s="73" t="s">
        <v>322</v>
      </c>
      <c r="D39" s="43">
        <v>15</v>
      </c>
      <c r="E39" s="42" t="s">
        <v>102</v>
      </c>
      <c r="F39" s="47">
        <v>1717</v>
      </c>
      <c r="G39" s="47"/>
      <c r="H39" s="45"/>
      <c r="I39" s="61"/>
      <c r="J39" s="61"/>
      <c r="K39" s="61"/>
    </row>
    <row r="40" spans="1:11" s="62" customFormat="1" ht="36" customHeight="1" x14ac:dyDescent="0.2">
      <c r="A40" s="41">
        <v>38</v>
      </c>
      <c r="B40" s="74">
        <v>73152100</v>
      </c>
      <c r="C40" s="73" t="s">
        <v>323</v>
      </c>
      <c r="D40" s="43">
        <v>15</v>
      </c>
      <c r="E40" s="42" t="s">
        <v>102</v>
      </c>
      <c r="F40" s="47">
        <v>917</v>
      </c>
      <c r="G40" s="47"/>
      <c r="H40" s="45"/>
      <c r="I40" s="61"/>
      <c r="J40" s="61"/>
      <c r="K40" s="61"/>
    </row>
    <row r="41" spans="1:11" s="62" customFormat="1" ht="36" customHeight="1" x14ac:dyDescent="0.2">
      <c r="A41" s="41">
        <v>39</v>
      </c>
      <c r="B41" s="74">
        <v>73152100</v>
      </c>
      <c r="C41" s="73" t="s">
        <v>324</v>
      </c>
      <c r="D41" s="43">
        <v>15</v>
      </c>
      <c r="E41" s="42" t="s">
        <v>102</v>
      </c>
      <c r="F41" s="47">
        <v>6549</v>
      </c>
      <c r="G41" s="47"/>
      <c r="H41" s="45"/>
      <c r="I41" s="61"/>
      <c r="J41" s="61"/>
      <c r="K41" s="61"/>
    </row>
    <row r="42" spans="1:11" s="62" customFormat="1" ht="36" customHeight="1" x14ac:dyDescent="0.2">
      <c r="A42" s="41">
        <v>40</v>
      </c>
      <c r="B42" s="74">
        <v>73152100</v>
      </c>
      <c r="C42" s="73" t="s">
        <v>325</v>
      </c>
      <c r="D42" s="43">
        <v>15</v>
      </c>
      <c r="E42" s="42" t="s">
        <v>102</v>
      </c>
      <c r="F42" s="47">
        <v>3275</v>
      </c>
      <c r="G42" s="47"/>
      <c r="H42" s="45"/>
      <c r="I42" s="61"/>
      <c r="J42" s="61"/>
      <c r="K42" s="61"/>
    </row>
    <row r="43" spans="1:11" s="62" customFormat="1" ht="36" customHeight="1" x14ac:dyDescent="0.2">
      <c r="A43" s="41">
        <v>41</v>
      </c>
      <c r="B43" s="74">
        <v>73152100</v>
      </c>
      <c r="C43" s="73" t="s">
        <v>326</v>
      </c>
      <c r="D43" s="43">
        <v>15</v>
      </c>
      <c r="E43" s="42" t="s">
        <v>102</v>
      </c>
      <c r="F43" s="47">
        <v>3012</v>
      </c>
      <c r="G43" s="47"/>
      <c r="H43" s="45"/>
      <c r="I43" s="61"/>
      <c r="J43" s="61"/>
      <c r="K43" s="61"/>
    </row>
    <row r="44" spans="1:11" s="62" customFormat="1" ht="36" customHeight="1" x14ac:dyDescent="0.2">
      <c r="A44" s="41">
        <v>42</v>
      </c>
      <c r="B44" s="74">
        <v>73152100</v>
      </c>
      <c r="C44" s="73" t="s">
        <v>327</v>
      </c>
      <c r="D44" s="43">
        <v>15</v>
      </c>
      <c r="E44" s="42" t="s">
        <v>102</v>
      </c>
      <c r="F44" s="47">
        <v>3275</v>
      </c>
      <c r="G44" s="47"/>
      <c r="H44" s="45"/>
      <c r="I44" s="61"/>
      <c r="J44" s="61"/>
      <c r="K44" s="61"/>
    </row>
    <row r="45" spans="1:11" s="62" customFormat="1" ht="30" x14ac:dyDescent="0.2">
      <c r="A45" s="41">
        <v>43</v>
      </c>
      <c r="B45" s="41"/>
      <c r="C45" s="75" t="s">
        <v>877</v>
      </c>
      <c r="D45" s="43">
        <v>1</v>
      </c>
      <c r="E45" s="42" t="s">
        <v>102</v>
      </c>
      <c r="F45" s="47">
        <v>1150360</v>
      </c>
      <c r="G45" s="68"/>
      <c r="H45" s="45"/>
      <c r="I45" s="61"/>
      <c r="J45" s="61"/>
      <c r="K45" s="61"/>
    </row>
    <row r="46" spans="1:11" x14ac:dyDescent="0.2">
      <c r="G46" s="76"/>
    </row>
  </sheetData>
  <autoFilter ref="A2:H45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zoomScale="110" zoomScaleNormal="110" workbookViewId="0">
      <pane ySplit="2" topLeftCell="A102" activePane="bottomLeft" state="frozen"/>
      <selection activeCell="D4" sqref="D4"/>
      <selection pane="bottomLeft"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65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63" customHeight="1" x14ac:dyDescent="0.2">
      <c r="A1" s="93" t="s">
        <v>1087</v>
      </c>
      <c r="B1" s="94"/>
      <c r="C1" s="94"/>
      <c r="D1" s="94"/>
      <c r="E1" s="94"/>
      <c r="F1" s="94"/>
      <c r="G1" s="95"/>
      <c r="H1" s="94"/>
      <c r="I1" s="71">
        <f>SUM(G3:G109)</f>
        <v>0</v>
      </c>
      <c r="J1" s="71">
        <f>54224699+59369951</f>
        <v>113594650</v>
      </c>
      <c r="K1" s="71">
        <f>+J1-I1</f>
        <v>113594650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57" t="s">
        <v>99</v>
      </c>
      <c r="H2" s="56" t="s">
        <v>100</v>
      </c>
      <c r="I2" s="58"/>
      <c r="J2" s="59"/>
      <c r="K2" s="59"/>
    </row>
    <row r="3" spans="1:11" s="62" customFormat="1" ht="36" customHeight="1" x14ac:dyDescent="0.2">
      <c r="A3" s="41">
        <v>1</v>
      </c>
      <c r="B3" s="41">
        <v>73152100</v>
      </c>
      <c r="C3" s="46" t="s">
        <v>328</v>
      </c>
      <c r="D3" s="43">
        <v>20</v>
      </c>
      <c r="E3" s="42" t="s">
        <v>102</v>
      </c>
      <c r="F3" s="47">
        <v>161027</v>
      </c>
      <c r="G3" s="47"/>
      <c r="H3" s="44"/>
      <c r="I3" s="58"/>
      <c r="J3" s="61"/>
      <c r="K3" s="61"/>
    </row>
    <row r="4" spans="1:11" s="62" customFormat="1" ht="36" customHeight="1" x14ac:dyDescent="0.2">
      <c r="A4" s="41">
        <v>2</v>
      </c>
      <c r="B4" s="41">
        <v>73152100</v>
      </c>
      <c r="C4" s="46" t="s">
        <v>329</v>
      </c>
      <c r="D4" s="43">
        <v>20</v>
      </c>
      <c r="E4" s="42" t="s">
        <v>102</v>
      </c>
      <c r="F4" s="47">
        <v>22104</v>
      </c>
      <c r="G4" s="47"/>
      <c r="H4" s="44"/>
      <c r="I4" s="61"/>
      <c r="J4" s="61"/>
      <c r="K4" s="61"/>
    </row>
    <row r="5" spans="1:11" s="62" customFormat="1" ht="36" customHeight="1" x14ac:dyDescent="0.2">
      <c r="A5" s="41">
        <v>3</v>
      </c>
      <c r="B5" s="41">
        <v>73152100</v>
      </c>
      <c r="C5" s="46" t="s">
        <v>330</v>
      </c>
      <c r="D5" s="43">
        <v>20</v>
      </c>
      <c r="E5" s="42" t="s">
        <v>102</v>
      </c>
      <c r="F5" s="47">
        <v>34494</v>
      </c>
      <c r="G5" s="47"/>
      <c r="H5" s="44"/>
      <c r="I5" s="61"/>
      <c r="J5" s="61"/>
      <c r="K5" s="61"/>
    </row>
    <row r="6" spans="1:11" s="62" customFormat="1" ht="36" customHeight="1" x14ac:dyDescent="0.2">
      <c r="A6" s="41">
        <v>4</v>
      </c>
      <c r="B6" s="41">
        <v>73152100</v>
      </c>
      <c r="C6" s="46" t="s">
        <v>331</v>
      </c>
      <c r="D6" s="43">
        <v>20</v>
      </c>
      <c r="E6" s="42" t="s">
        <v>102</v>
      </c>
      <c r="F6" s="47">
        <v>61238</v>
      </c>
      <c r="G6" s="47"/>
      <c r="H6" s="44"/>
      <c r="I6" s="61"/>
      <c r="J6" s="61"/>
      <c r="K6" s="61"/>
    </row>
    <row r="7" spans="1:11" s="62" customFormat="1" ht="36" customHeight="1" x14ac:dyDescent="0.2">
      <c r="A7" s="41">
        <v>5</v>
      </c>
      <c r="B7" s="41">
        <v>73152100</v>
      </c>
      <c r="C7" s="46" t="s">
        <v>332</v>
      </c>
      <c r="D7" s="43">
        <v>20</v>
      </c>
      <c r="E7" s="42" t="s">
        <v>102</v>
      </c>
      <c r="F7" s="47">
        <v>24615</v>
      </c>
      <c r="G7" s="47"/>
      <c r="H7" s="44"/>
      <c r="I7" s="61"/>
      <c r="J7" s="61"/>
      <c r="K7" s="61"/>
    </row>
    <row r="8" spans="1:11" s="62" customFormat="1" ht="57" x14ac:dyDescent="0.2">
      <c r="A8" s="41">
        <v>6</v>
      </c>
      <c r="B8" s="41">
        <v>73152100</v>
      </c>
      <c r="C8" s="46" t="s">
        <v>333</v>
      </c>
      <c r="D8" s="43">
        <v>20</v>
      </c>
      <c r="E8" s="42" t="s">
        <v>102</v>
      </c>
      <c r="F8" s="47">
        <v>94206</v>
      </c>
      <c r="G8" s="47"/>
      <c r="H8" s="44"/>
      <c r="I8" s="61"/>
      <c r="J8" s="61"/>
      <c r="K8" s="61"/>
    </row>
    <row r="9" spans="1:11" s="62" customFormat="1" ht="57" x14ac:dyDescent="0.2">
      <c r="A9" s="41">
        <v>7</v>
      </c>
      <c r="B9" s="41">
        <v>73152100</v>
      </c>
      <c r="C9" s="46" t="s">
        <v>334</v>
      </c>
      <c r="D9" s="43">
        <v>20</v>
      </c>
      <c r="E9" s="42" t="s">
        <v>102</v>
      </c>
      <c r="F9" s="47">
        <v>138666</v>
      </c>
      <c r="G9" s="47"/>
      <c r="H9" s="45"/>
      <c r="I9" s="61"/>
      <c r="J9" s="61"/>
      <c r="K9" s="61"/>
    </row>
    <row r="10" spans="1:11" s="62" customFormat="1" ht="57" x14ac:dyDescent="0.2">
      <c r="A10" s="41">
        <v>8</v>
      </c>
      <c r="B10" s="41">
        <v>73152100</v>
      </c>
      <c r="C10" s="46" t="s">
        <v>335</v>
      </c>
      <c r="D10" s="43">
        <v>20</v>
      </c>
      <c r="E10" s="42" t="s">
        <v>102</v>
      </c>
      <c r="F10" s="47">
        <v>31220</v>
      </c>
      <c r="G10" s="47"/>
      <c r="H10" s="45"/>
      <c r="I10" s="61"/>
      <c r="J10" s="61"/>
      <c r="K10" s="61"/>
    </row>
    <row r="11" spans="1:11" s="62" customFormat="1" ht="57" x14ac:dyDescent="0.2">
      <c r="A11" s="41">
        <v>9</v>
      </c>
      <c r="B11" s="41">
        <v>73152100</v>
      </c>
      <c r="C11" s="46" t="s">
        <v>336</v>
      </c>
      <c r="D11" s="43">
        <v>20</v>
      </c>
      <c r="E11" s="42" t="s">
        <v>102</v>
      </c>
      <c r="F11" s="47">
        <v>145544</v>
      </c>
      <c r="G11" s="47"/>
      <c r="H11" s="45"/>
      <c r="I11" s="61"/>
      <c r="J11" s="61"/>
      <c r="K11" s="61"/>
    </row>
    <row r="12" spans="1:11" s="62" customFormat="1" ht="36" customHeight="1" x14ac:dyDescent="0.2">
      <c r="A12" s="41">
        <v>10</v>
      </c>
      <c r="B12" s="41">
        <v>73152100</v>
      </c>
      <c r="C12" s="46" t="s">
        <v>337</v>
      </c>
      <c r="D12" s="43">
        <f>42*5</f>
        <v>210</v>
      </c>
      <c r="E12" s="42" t="s">
        <v>102</v>
      </c>
      <c r="F12" s="47">
        <v>111480</v>
      </c>
      <c r="G12" s="47"/>
      <c r="H12" s="45"/>
      <c r="I12" s="61"/>
      <c r="J12" s="61"/>
      <c r="K12" s="61"/>
    </row>
    <row r="13" spans="1:11" s="62" customFormat="1" ht="36" customHeight="1" x14ac:dyDescent="0.2">
      <c r="A13" s="41">
        <v>11</v>
      </c>
      <c r="B13" s="41">
        <v>73152100</v>
      </c>
      <c r="C13" s="46" t="s">
        <v>338</v>
      </c>
      <c r="D13" s="43">
        <v>85</v>
      </c>
      <c r="E13" s="42" t="s">
        <v>102</v>
      </c>
      <c r="F13" s="47">
        <v>15244</v>
      </c>
      <c r="G13" s="47"/>
      <c r="H13" s="45"/>
      <c r="I13" s="61"/>
      <c r="J13" s="61"/>
      <c r="K13" s="61"/>
    </row>
    <row r="14" spans="1:11" s="62" customFormat="1" ht="36" customHeight="1" x14ac:dyDescent="0.2">
      <c r="A14" s="41">
        <v>12</v>
      </c>
      <c r="B14" s="41">
        <v>73152100</v>
      </c>
      <c r="C14" s="46" t="s">
        <v>339</v>
      </c>
      <c r="D14" s="43">
        <v>15</v>
      </c>
      <c r="E14" s="42" t="s">
        <v>102</v>
      </c>
      <c r="F14" s="47">
        <v>22584</v>
      </c>
      <c r="G14" s="47"/>
      <c r="H14" s="45"/>
      <c r="I14" s="61"/>
      <c r="J14" s="61"/>
      <c r="K14" s="61"/>
    </row>
    <row r="15" spans="1:11" s="62" customFormat="1" ht="36" customHeight="1" x14ac:dyDescent="0.2">
      <c r="A15" s="41">
        <v>13</v>
      </c>
      <c r="B15" s="41">
        <v>73152100</v>
      </c>
      <c r="C15" s="46" t="s">
        <v>340</v>
      </c>
      <c r="D15" s="43">
        <f>26*5</f>
        <v>130</v>
      </c>
      <c r="E15" s="42" t="s">
        <v>102</v>
      </c>
      <c r="F15" s="47">
        <v>42911</v>
      </c>
      <c r="G15" s="47"/>
      <c r="H15" s="45"/>
      <c r="I15" s="61"/>
      <c r="J15" s="61"/>
      <c r="K15" s="61"/>
    </row>
    <row r="16" spans="1:11" s="62" customFormat="1" ht="36" customHeight="1" x14ac:dyDescent="0.2">
      <c r="A16" s="41">
        <v>14</v>
      </c>
      <c r="B16" s="41">
        <v>73152100</v>
      </c>
      <c r="C16" s="46" t="s">
        <v>341</v>
      </c>
      <c r="D16" s="43">
        <v>15</v>
      </c>
      <c r="E16" s="42" t="s">
        <v>102</v>
      </c>
      <c r="F16" s="47">
        <v>12986</v>
      </c>
      <c r="G16" s="47"/>
      <c r="H16" s="45"/>
      <c r="I16" s="61"/>
      <c r="J16" s="61"/>
      <c r="K16" s="61"/>
    </row>
    <row r="17" spans="1:11" s="62" customFormat="1" ht="43.5" customHeight="1" x14ac:dyDescent="0.2">
      <c r="A17" s="41">
        <v>15</v>
      </c>
      <c r="B17" s="41">
        <v>73152100</v>
      </c>
      <c r="C17" s="46" t="s">
        <v>342</v>
      </c>
      <c r="D17" s="43">
        <f>20*5</f>
        <v>100</v>
      </c>
      <c r="E17" s="42" t="s">
        <v>102</v>
      </c>
      <c r="F17" s="47">
        <v>46298</v>
      </c>
      <c r="G17" s="47"/>
      <c r="H17" s="45"/>
      <c r="I17" s="61"/>
      <c r="J17" s="61"/>
      <c r="K17" s="61"/>
    </row>
    <row r="18" spans="1:11" s="62" customFormat="1" ht="50.25" customHeight="1" x14ac:dyDescent="0.2">
      <c r="A18" s="41">
        <v>16</v>
      </c>
      <c r="B18" s="41">
        <v>73152100</v>
      </c>
      <c r="C18" s="46" t="s">
        <v>343</v>
      </c>
      <c r="D18" s="43">
        <f>3*5</f>
        <v>15</v>
      </c>
      <c r="E18" s="42" t="s">
        <v>102</v>
      </c>
      <c r="F18" s="47">
        <v>88079</v>
      </c>
      <c r="G18" s="47"/>
      <c r="H18" s="45"/>
      <c r="I18" s="61"/>
      <c r="J18" s="61"/>
      <c r="K18" s="61"/>
    </row>
    <row r="19" spans="1:11" s="62" customFormat="1" ht="54" customHeight="1" x14ac:dyDescent="0.2">
      <c r="A19" s="41">
        <v>17</v>
      </c>
      <c r="B19" s="41">
        <v>73152100</v>
      </c>
      <c r="C19" s="46" t="s">
        <v>344</v>
      </c>
      <c r="D19" s="43">
        <v>5</v>
      </c>
      <c r="E19" s="42" t="s">
        <v>102</v>
      </c>
      <c r="F19" s="47">
        <v>83610</v>
      </c>
      <c r="G19" s="47"/>
      <c r="H19" s="45"/>
      <c r="I19" s="61"/>
      <c r="J19" s="61"/>
      <c r="K19" s="61"/>
    </row>
    <row r="20" spans="1:11" s="62" customFormat="1" ht="36" customHeight="1" x14ac:dyDescent="0.2">
      <c r="A20" s="41">
        <v>18</v>
      </c>
      <c r="B20" s="41">
        <v>73152100</v>
      </c>
      <c r="C20" s="46" t="s">
        <v>345</v>
      </c>
      <c r="D20" s="43">
        <v>10</v>
      </c>
      <c r="E20" s="42" t="s">
        <v>102</v>
      </c>
      <c r="F20" s="47">
        <v>81133</v>
      </c>
      <c r="G20" s="47"/>
      <c r="H20" s="45"/>
      <c r="I20" s="61"/>
      <c r="J20" s="61"/>
      <c r="K20" s="61"/>
    </row>
    <row r="21" spans="1:11" s="62" customFormat="1" ht="36" customHeight="1" x14ac:dyDescent="0.2">
      <c r="A21" s="41">
        <v>19</v>
      </c>
      <c r="B21" s="41">
        <v>73152100</v>
      </c>
      <c r="C21" s="46" t="s">
        <v>346</v>
      </c>
      <c r="D21" s="43">
        <v>10</v>
      </c>
      <c r="E21" s="42" t="s">
        <v>102</v>
      </c>
      <c r="F21" s="47">
        <v>84106</v>
      </c>
      <c r="G21" s="47"/>
      <c r="H21" s="45"/>
      <c r="I21" s="61"/>
      <c r="J21" s="61"/>
      <c r="K21" s="61"/>
    </row>
    <row r="22" spans="1:11" s="62" customFormat="1" ht="36" customHeight="1" x14ac:dyDescent="0.2">
      <c r="A22" s="41">
        <v>20</v>
      </c>
      <c r="B22" s="41">
        <v>73152100</v>
      </c>
      <c r="C22" s="46" t="s">
        <v>347</v>
      </c>
      <c r="D22" s="43">
        <v>10</v>
      </c>
      <c r="E22" s="42" t="s">
        <v>102</v>
      </c>
      <c r="F22" s="47">
        <v>74940</v>
      </c>
      <c r="G22" s="47"/>
      <c r="H22" s="45"/>
      <c r="I22" s="61"/>
      <c r="J22" s="61"/>
      <c r="K22" s="61"/>
    </row>
    <row r="23" spans="1:11" s="62" customFormat="1" ht="36" customHeight="1" x14ac:dyDescent="0.2">
      <c r="A23" s="41">
        <v>21</v>
      </c>
      <c r="B23" s="41">
        <v>73152100</v>
      </c>
      <c r="C23" s="46" t="s">
        <v>348</v>
      </c>
      <c r="D23" s="43">
        <v>10</v>
      </c>
      <c r="E23" s="42" t="s">
        <v>102</v>
      </c>
      <c r="F23" s="47">
        <v>41495</v>
      </c>
      <c r="G23" s="47"/>
      <c r="H23" s="45"/>
      <c r="I23" s="61"/>
      <c r="J23" s="61"/>
      <c r="K23" s="61"/>
    </row>
    <row r="24" spans="1:11" s="62" customFormat="1" ht="36" customHeight="1" x14ac:dyDescent="0.2">
      <c r="A24" s="41">
        <v>22</v>
      </c>
      <c r="B24" s="41">
        <v>73152100</v>
      </c>
      <c r="C24" s="46" t="s">
        <v>349</v>
      </c>
      <c r="D24" s="43">
        <v>10</v>
      </c>
      <c r="E24" s="42" t="s">
        <v>102</v>
      </c>
      <c r="F24" s="47">
        <v>79275</v>
      </c>
      <c r="G24" s="47"/>
      <c r="H24" s="45"/>
      <c r="I24" s="61"/>
      <c r="J24" s="61"/>
      <c r="K24" s="61"/>
    </row>
    <row r="25" spans="1:11" s="62" customFormat="1" ht="36" customHeight="1" x14ac:dyDescent="0.2">
      <c r="A25" s="41">
        <v>23</v>
      </c>
      <c r="B25" s="41">
        <v>73152100</v>
      </c>
      <c r="C25" s="46" t="s">
        <v>350</v>
      </c>
      <c r="D25" s="43">
        <v>10</v>
      </c>
      <c r="E25" s="42" t="s">
        <v>102</v>
      </c>
      <c r="F25" s="47">
        <v>85159</v>
      </c>
      <c r="G25" s="47"/>
      <c r="H25" s="45"/>
      <c r="I25" s="61"/>
      <c r="J25" s="61"/>
      <c r="K25" s="61"/>
    </row>
    <row r="26" spans="1:11" s="62" customFormat="1" ht="36" customHeight="1" x14ac:dyDescent="0.2">
      <c r="A26" s="41">
        <v>24</v>
      </c>
      <c r="B26" s="41">
        <v>73152100</v>
      </c>
      <c r="C26" s="46" t="s">
        <v>351</v>
      </c>
      <c r="D26" s="43">
        <v>10</v>
      </c>
      <c r="E26" s="42" t="s">
        <v>102</v>
      </c>
      <c r="F26" s="47">
        <v>83610</v>
      </c>
      <c r="G26" s="47"/>
      <c r="H26" s="45"/>
      <c r="I26" s="61"/>
      <c r="J26" s="61"/>
      <c r="K26" s="61"/>
    </row>
    <row r="27" spans="1:11" s="62" customFormat="1" ht="36" customHeight="1" x14ac:dyDescent="0.2">
      <c r="A27" s="41">
        <v>25</v>
      </c>
      <c r="B27" s="41">
        <v>73152100</v>
      </c>
      <c r="C27" s="46" t="s">
        <v>352</v>
      </c>
      <c r="D27" s="43">
        <v>5</v>
      </c>
      <c r="E27" s="42" t="s">
        <v>102</v>
      </c>
      <c r="F27" s="47">
        <v>200230</v>
      </c>
      <c r="G27" s="47"/>
      <c r="H27" s="45"/>
      <c r="I27" s="61"/>
      <c r="J27" s="61"/>
      <c r="K27" s="61"/>
    </row>
    <row r="28" spans="1:11" s="62" customFormat="1" ht="36" customHeight="1" x14ac:dyDescent="0.2">
      <c r="A28" s="41">
        <v>26</v>
      </c>
      <c r="B28" s="41">
        <v>73152100</v>
      </c>
      <c r="C28" s="46" t="s">
        <v>353</v>
      </c>
      <c r="D28" s="43">
        <v>5</v>
      </c>
      <c r="E28" s="42" t="s">
        <v>102</v>
      </c>
      <c r="F28" s="47">
        <v>185801</v>
      </c>
      <c r="G28" s="47"/>
      <c r="H28" s="45"/>
      <c r="I28" s="61"/>
      <c r="J28" s="61"/>
      <c r="K28" s="61"/>
    </row>
    <row r="29" spans="1:11" s="62" customFormat="1" ht="36" customHeight="1" x14ac:dyDescent="0.2">
      <c r="A29" s="41">
        <v>27</v>
      </c>
      <c r="B29" s="41">
        <v>73152100</v>
      </c>
      <c r="C29" s="46" t="s">
        <v>354</v>
      </c>
      <c r="D29" s="43">
        <v>5</v>
      </c>
      <c r="E29" s="42" t="s">
        <v>102</v>
      </c>
      <c r="F29" s="47">
        <v>143686</v>
      </c>
      <c r="G29" s="47"/>
      <c r="H29" s="45"/>
      <c r="I29" s="61"/>
      <c r="J29" s="61"/>
      <c r="K29" s="61"/>
    </row>
    <row r="30" spans="1:11" s="62" customFormat="1" ht="36" customHeight="1" x14ac:dyDescent="0.2">
      <c r="A30" s="41">
        <v>28</v>
      </c>
      <c r="B30" s="41">
        <v>73152100</v>
      </c>
      <c r="C30" s="46" t="s">
        <v>355</v>
      </c>
      <c r="D30" s="43">
        <v>5</v>
      </c>
      <c r="E30" s="42" t="s">
        <v>102</v>
      </c>
      <c r="F30" s="47">
        <v>179607</v>
      </c>
      <c r="G30" s="47"/>
      <c r="H30" s="45"/>
      <c r="I30" s="61"/>
      <c r="J30" s="61"/>
      <c r="K30" s="61"/>
    </row>
    <row r="31" spans="1:11" s="62" customFormat="1" ht="36" customHeight="1" x14ac:dyDescent="0.2">
      <c r="A31" s="41">
        <v>29</v>
      </c>
      <c r="B31" s="41">
        <v>73152100</v>
      </c>
      <c r="C31" s="46" t="s">
        <v>356</v>
      </c>
      <c r="D31" s="43">
        <v>5</v>
      </c>
      <c r="E31" s="42" t="s">
        <v>102</v>
      </c>
      <c r="F31" s="47">
        <v>179607</v>
      </c>
      <c r="G31" s="47"/>
      <c r="H31" s="45"/>
      <c r="I31" s="61"/>
      <c r="J31" s="61"/>
      <c r="K31" s="61"/>
    </row>
    <row r="32" spans="1:11" s="62" customFormat="1" ht="36" customHeight="1" x14ac:dyDescent="0.2">
      <c r="A32" s="41">
        <v>30</v>
      </c>
      <c r="B32" s="41">
        <v>73152100</v>
      </c>
      <c r="C32" s="46" t="s">
        <v>357</v>
      </c>
      <c r="D32" s="43">
        <v>5</v>
      </c>
      <c r="E32" s="42" t="s">
        <v>102</v>
      </c>
      <c r="F32" s="47">
        <v>179607</v>
      </c>
      <c r="G32" s="47"/>
      <c r="H32" s="45"/>
      <c r="I32" s="61"/>
      <c r="J32" s="61"/>
      <c r="K32" s="61"/>
    </row>
    <row r="33" spans="1:11" s="62" customFormat="1" ht="36" customHeight="1" x14ac:dyDescent="0.2">
      <c r="A33" s="41">
        <v>31</v>
      </c>
      <c r="B33" s="41">
        <v>73152100</v>
      </c>
      <c r="C33" s="46" t="s">
        <v>358</v>
      </c>
      <c r="D33" s="43">
        <v>5</v>
      </c>
      <c r="E33" s="42" t="s">
        <v>102</v>
      </c>
      <c r="F33" s="47">
        <v>235347</v>
      </c>
      <c r="G33" s="47"/>
      <c r="H33" s="45"/>
      <c r="I33" s="61"/>
      <c r="J33" s="61"/>
      <c r="K33" s="61"/>
    </row>
    <row r="34" spans="1:11" s="62" customFormat="1" ht="36" customHeight="1" x14ac:dyDescent="0.2">
      <c r="A34" s="41">
        <v>32</v>
      </c>
      <c r="B34" s="41">
        <v>73152100</v>
      </c>
      <c r="C34" s="46" t="s">
        <v>359</v>
      </c>
      <c r="D34" s="43">
        <v>5</v>
      </c>
      <c r="E34" s="42" t="s">
        <v>102</v>
      </c>
      <c r="F34" s="47">
        <v>235347</v>
      </c>
      <c r="G34" s="47"/>
      <c r="H34" s="45"/>
      <c r="I34" s="61"/>
      <c r="J34" s="61"/>
      <c r="K34" s="61"/>
    </row>
    <row r="35" spans="1:11" s="62" customFormat="1" ht="36" customHeight="1" x14ac:dyDescent="0.2">
      <c r="A35" s="41">
        <v>33</v>
      </c>
      <c r="B35" s="41">
        <v>73152100</v>
      </c>
      <c r="C35" s="46" t="s">
        <v>360</v>
      </c>
      <c r="D35" s="43">
        <v>5</v>
      </c>
      <c r="E35" s="42" t="s">
        <v>102</v>
      </c>
      <c r="F35" s="47">
        <v>198187</v>
      </c>
      <c r="G35" s="47"/>
      <c r="H35" s="45"/>
      <c r="I35" s="61"/>
      <c r="J35" s="61"/>
      <c r="K35" s="61"/>
    </row>
    <row r="36" spans="1:11" s="62" customFormat="1" ht="36" customHeight="1" x14ac:dyDescent="0.2">
      <c r="A36" s="41">
        <v>34</v>
      </c>
      <c r="B36" s="41">
        <v>73152100</v>
      </c>
      <c r="C36" s="46" t="s">
        <v>361</v>
      </c>
      <c r="D36" s="43">
        <v>5</v>
      </c>
      <c r="E36" s="42" t="s">
        <v>102</v>
      </c>
      <c r="F36" s="47">
        <v>145544</v>
      </c>
      <c r="G36" s="47"/>
      <c r="H36" s="45"/>
      <c r="I36" s="61"/>
      <c r="J36" s="61"/>
      <c r="K36" s="61"/>
    </row>
    <row r="37" spans="1:11" s="62" customFormat="1" ht="36" customHeight="1" x14ac:dyDescent="0.2">
      <c r="A37" s="41">
        <v>35</v>
      </c>
      <c r="B37" s="41">
        <v>73152100</v>
      </c>
      <c r="C37" s="46" t="s">
        <v>362</v>
      </c>
      <c r="D37" s="43">
        <v>5</v>
      </c>
      <c r="E37" s="42" t="s">
        <v>102</v>
      </c>
      <c r="F37" s="47">
        <v>204381</v>
      </c>
      <c r="G37" s="47"/>
      <c r="H37" s="45"/>
      <c r="I37" s="61"/>
      <c r="J37" s="61"/>
      <c r="K37" s="61"/>
    </row>
    <row r="38" spans="1:11" s="62" customFormat="1" ht="36" customHeight="1" x14ac:dyDescent="0.2">
      <c r="A38" s="41">
        <v>36</v>
      </c>
      <c r="B38" s="41">
        <v>73152100</v>
      </c>
      <c r="C38" s="46" t="s">
        <v>363</v>
      </c>
      <c r="D38" s="43">
        <v>5</v>
      </c>
      <c r="E38" s="42" t="s">
        <v>102</v>
      </c>
      <c r="F38" s="47">
        <v>152666</v>
      </c>
      <c r="G38" s="47"/>
      <c r="H38" s="45"/>
      <c r="I38" s="61"/>
      <c r="J38" s="61"/>
      <c r="K38" s="61"/>
    </row>
    <row r="39" spans="1:11" s="62" customFormat="1" ht="36" customHeight="1" x14ac:dyDescent="0.2">
      <c r="A39" s="41">
        <v>37</v>
      </c>
      <c r="B39" s="41">
        <v>73152100</v>
      </c>
      <c r="C39" s="46" t="s">
        <v>364</v>
      </c>
      <c r="D39" s="43">
        <v>5</v>
      </c>
      <c r="E39" s="42" t="s">
        <v>102</v>
      </c>
      <c r="F39" s="47">
        <v>198187</v>
      </c>
      <c r="G39" s="47"/>
      <c r="H39" s="45"/>
      <c r="I39" s="61"/>
      <c r="J39" s="61"/>
      <c r="K39" s="61"/>
    </row>
    <row r="40" spans="1:11" s="62" customFormat="1" ht="36" customHeight="1" x14ac:dyDescent="0.2">
      <c r="A40" s="41">
        <v>38</v>
      </c>
      <c r="B40" s="41">
        <v>73152100</v>
      </c>
      <c r="C40" s="46" t="s">
        <v>365</v>
      </c>
      <c r="D40" s="43">
        <v>5</v>
      </c>
      <c r="E40" s="42" t="s">
        <v>102</v>
      </c>
      <c r="F40" s="47">
        <v>109622</v>
      </c>
      <c r="G40" s="47"/>
      <c r="H40" s="45"/>
      <c r="I40" s="61"/>
      <c r="J40" s="61"/>
      <c r="K40" s="61"/>
    </row>
    <row r="41" spans="1:11" s="62" customFormat="1" ht="36" customHeight="1" x14ac:dyDescent="0.2">
      <c r="A41" s="41">
        <v>39</v>
      </c>
      <c r="B41" s="41">
        <v>73152100</v>
      </c>
      <c r="C41" s="46" t="s">
        <v>366</v>
      </c>
      <c r="D41" s="43">
        <v>5</v>
      </c>
      <c r="E41" s="42" t="s">
        <v>102</v>
      </c>
      <c r="F41" s="47">
        <v>109932</v>
      </c>
      <c r="G41" s="47"/>
      <c r="H41" s="45"/>
      <c r="I41" s="61"/>
      <c r="J41" s="61"/>
      <c r="K41" s="61"/>
    </row>
    <row r="42" spans="1:11" s="62" customFormat="1" ht="36" customHeight="1" x14ac:dyDescent="0.2">
      <c r="A42" s="41">
        <v>40</v>
      </c>
      <c r="B42" s="41">
        <v>73152100</v>
      </c>
      <c r="C42" s="46" t="s">
        <v>367</v>
      </c>
      <c r="D42" s="43">
        <v>5</v>
      </c>
      <c r="E42" s="42" t="s">
        <v>102</v>
      </c>
      <c r="F42" s="47">
        <v>111480</v>
      </c>
      <c r="G42" s="47"/>
      <c r="H42" s="45"/>
      <c r="I42" s="61"/>
      <c r="J42" s="61"/>
      <c r="K42" s="61"/>
    </row>
    <row r="43" spans="1:11" s="62" customFormat="1" ht="36" customHeight="1" x14ac:dyDescent="0.2">
      <c r="A43" s="41">
        <v>41</v>
      </c>
      <c r="B43" s="41">
        <v>73152100</v>
      </c>
      <c r="C43" s="46" t="s">
        <v>368</v>
      </c>
      <c r="D43" s="43">
        <v>5</v>
      </c>
      <c r="E43" s="42" t="s">
        <v>102</v>
      </c>
      <c r="F43" s="47">
        <v>102190</v>
      </c>
      <c r="G43" s="47"/>
      <c r="H43" s="45"/>
      <c r="I43" s="61"/>
      <c r="J43" s="61"/>
      <c r="K43" s="61"/>
    </row>
    <row r="44" spans="1:11" s="62" customFormat="1" ht="36" customHeight="1" x14ac:dyDescent="0.2">
      <c r="A44" s="41">
        <v>42</v>
      </c>
      <c r="B44" s="41">
        <v>73152100</v>
      </c>
      <c r="C44" s="46" t="s">
        <v>369</v>
      </c>
      <c r="D44" s="43">
        <v>5</v>
      </c>
      <c r="E44" s="42" t="s">
        <v>102</v>
      </c>
      <c r="F44" s="47">
        <v>102190</v>
      </c>
      <c r="G44" s="47"/>
      <c r="H44" s="45"/>
      <c r="I44" s="61"/>
      <c r="J44" s="61"/>
      <c r="K44" s="61"/>
    </row>
    <row r="45" spans="1:11" s="62" customFormat="1" ht="36" customHeight="1" x14ac:dyDescent="0.2">
      <c r="A45" s="41">
        <v>43</v>
      </c>
      <c r="B45" s="41">
        <v>73152100</v>
      </c>
      <c r="C45" s="46" t="s">
        <v>370</v>
      </c>
      <c r="D45" s="43">
        <v>5</v>
      </c>
      <c r="E45" s="42" t="s">
        <v>102</v>
      </c>
      <c r="F45" s="47">
        <v>102190</v>
      </c>
      <c r="G45" s="47"/>
      <c r="H45" s="45"/>
      <c r="I45" s="61"/>
      <c r="J45" s="61"/>
      <c r="K45" s="61"/>
    </row>
    <row r="46" spans="1:11" s="62" customFormat="1" ht="36" customHeight="1" x14ac:dyDescent="0.2">
      <c r="A46" s="41">
        <v>44</v>
      </c>
      <c r="B46" s="41">
        <v>73152100</v>
      </c>
      <c r="C46" s="46" t="s">
        <v>371</v>
      </c>
      <c r="D46" s="43">
        <v>5</v>
      </c>
      <c r="E46" s="42" t="s">
        <v>102</v>
      </c>
      <c r="F46" s="47">
        <v>100952</v>
      </c>
      <c r="G46" s="47"/>
      <c r="H46" s="45"/>
      <c r="I46" s="61"/>
      <c r="J46" s="61"/>
      <c r="K46" s="61"/>
    </row>
    <row r="47" spans="1:11" s="62" customFormat="1" ht="36" customHeight="1" x14ac:dyDescent="0.2">
      <c r="A47" s="41">
        <v>45</v>
      </c>
      <c r="B47" s="41">
        <v>73152100</v>
      </c>
      <c r="C47" s="46" t="s">
        <v>372</v>
      </c>
      <c r="D47" s="43">
        <v>5</v>
      </c>
      <c r="E47" s="42" t="s">
        <v>102</v>
      </c>
      <c r="F47" s="47">
        <v>100952</v>
      </c>
      <c r="G47" s="47"/>
      <c r="H47" s="45"/>
      <c r="I47" s="61"/>
      <c r="J47" s="61"/>
      <c r="K47" s="61"/>
    </row>
    <row r="48" spans="1:11" s="62" customFormat="1" ht="36" customHeight="1" x14ac:dyDescent="0.2">
      <c r="A48" s="41">
        <v>46</v>
      </c>
      <c r="B48" s="41">
        <v>73152100</v>
      </c>
      <c r="C48" s="46" t="s">
        <v>373</v>
      </c>
      <c r="D48" s="43">
        <v>5</v>
      </c>
      <c r="E48" s="42" t="s">
        <v>102</v>
      </c>
      <c r="F48" s="47">
        <v>106526</v>
      </c>
      <c r="G48" s="47"/>
      <c r="H48" s="45"/>
      <c r="I48" s="61"/>
      <c r="J48" s="61"/>
      <c r="K48" s="61"/>
    </row>
    <row r="49" spans="1:11" s="62" customFormat="1" ht="36" customHeight="1" x14ac:dyDescent="0.2">
      <c r="A49" s="41">
        <v>47</v>
      </c>
      <c r="B49" s="41">
        <v>73152100</v>
      </c>
      <c r="C49" s="46" t="s">
        <v>374</v>
      </c>
      <c r="D49" s="43">
        <v>5</v>
      </c>
      <c r="E49" s="42" t="s">
        <v>102</v>
      </c>
      <c r="F49" s="47">
        <v>112719</v>
      </c>
      <c r="G49" s="47"/>
      <c r="H49" s="45"/>
      <c r="I49" s="61"/>
      <c r="J49" s="61"/>
      <c r="K49" s="61"/>
    </row>
    <row r="50" spans="1:11" s="62" customFormat="1" ht="36" customHeight="1" x14ac:dyDescent="0.2">
      <c r="A50" s="41">
        <v>48</v>
      </c>
      <c r="B50" s="41">
        <v>73152100</v>
      </c>
      <c r="C50" s="46" t="s">
        <v>375</v>
      </c>
      <c r="D50" s="43">
        <v>5</v>
      </c>
      <c r="E50" s="42" t="s">
        <v>102</v>
      </c>
      <c r="F50" s="47">
        <v>112719</v>
      </c>
      <c r="G50" s="47"/>
      <c r="H50" s="45"/>
      <c r="I50" s="61"/>
      <c r="J50" s="61"/>
      <c r="K50" s="61"/>
    </row>
    <row r="51" spans="1:11" s="62" customFormat="1" ht="36" customHeight="1" x14ac:dyDescent="0.2">
      <c r="A51" s="41">
        <v>49</v>
      </c>
      <c r="B51" s="41">
        <v>73152100</v>
      </c>
      <c r="C51" s="46" t="s">
        <v>376</v>
      </c>
      <c r="D51" s="43">
        <v>5</v>
      </c>
      <c r="E51" s="42" t="s">
        <v>102</v>
      </c>
      <c r="F51" s="47">
        <v>126964</v>
      </c>
      <c r="G51" s="47"/>
      <c r="H51" s="45"/>
      <c r="I51" s="61"/>
      <c r="J51" s="61"/>
      <c r="K51" s="61"/>
    </row>
    <row r="52" spans="1:11" s="62" customFormat="1" ht="36" customHeight="1" x14ac:dyDescent="0.2">
      <c r="A52" s="41">
        <v>50</v>
      </c>
      <c r="B52" s="41">
        <v>73152100</v>
      </c>
      <c r="C52" s="46" t="s">
        <v>377</v>
      </c>
      <c r="D52" s="43">
        <v>10</v>
      </c>
      <c r="E52" s="42" t="s">
        <v>102</v>
      </c>
      <c r="F52" s="47">
        <v>95378</v>
      </c>
      <c r="G52" s="47"/>
      <c r="H52" s="45"/>
      <c r="I52" s="61"/>
      <c r="J52" s="61"/>
      <c r="K52" s="61"/>
    </row>
    <row r="53" spans="1:11" s="62" customFormat="1" ht="36" customHeight="1" x14ac:dyDescent="0.2">
      <c r="A53" s="41">
        <v>51</v>
      </c>
      <c r="B53" s="41">
        <v>73152100</v>
      </c>
      <c r="C53" s="46" t="s">
        <v>378</v>
      </c>
      <c r="D53" s="43">
        <v>10</v>
      </c>
      <c r="E53" s="42" t="s">
        <v>102</v>
      </c>
      <c r="F53" s="47">
        <v>49547</v>
      </c>
      <c r="G53" s="47"/>
      <c r="H53" s="45"/>
      <c r="I53" s="61"/>
      <c r="J53" s="61"/>
      <c r="K53" s="61"/>
    </row>
    <row r="54" spans="1:11" s="62" customFormat="1" ht="36" customHeight="1" x14ac:dyDescent="0.2">
      <c r="A54" s="41">
        <v>52</v>
      </c>
      <c r="B54" s="41">
        <v>73152100</v>
      </c>
      <c r="C54" s="46" t="s">
        <v>379</v>
      </c>
      <c r="D54" s="43">
        <v>10</v>
      </c>
      <c r="E54" s="42" t="s">
        <v>102</v>
      </c>
      <c r="F54" s="47">
        <v>49547</v>
      </c>
      <c r="G54" s="47"/>
      <c r="H54" s="45"/>
      <c r="I54" s="61"/>
      <c r="J54" s="61"/>
      <c r="K54" s="61"/>
    </row>
    <row r="55" spans="1:11" s="62" customFormat="1" ht="36" customHeight="1" x14ac:dyDescent="0.2">
      <c r="A55" s="41">
        <v>53</v>
      </c>
      <c r="B55" s="41">
        <v>73152100</v>
      </c>
      <c r="C55" s="46" t="s">
        <v>380</v>
      </c>
      <c r="D55" s="43">
        <v>10</v>
      </c>
      <c r="E55" s="42" t="s">
        <v>102</v>
      </c>
      <c r="F55" s="47">
        <v>49547</v>
      </c>
      <c r="G55" s="47"/>
      <c r="H55" s="45"/>
      <c r="I55" s="61"/>
      <c r="J55" s="61"/>
      <c r="K55" s="61"/>
    </row>
    <row r="56" spans="1:11" s="62" customFormat="1" ht="36" customHeight="1" x14ac:dyDescent="0.2">
      <c r="A56" s="41">
        <v>54</v>
      </c>
      <c r="B56" s="41">
        <v>73152100</v>
      </c>
      <c r="C56" s="46" t="s">
        <v>381</v>
      </c>
      <c r="D56" s="43">
        <v>10</v>
      </c>
      <c r="E56" s="42" t="s">
        <v>102</v>
      </c>
      <c r="F56" s="47">
        <v>42115</v>
      </c>
      <c r="G56" s="47"/>
      <c r="H56" s="45"/>
      <c r="I56" s="61"/>
      <c r="J56" s="61"/>
      <c r="K56" s="61"/>
    </row>
    <row r="57" spans="1:11" s="62" customFormat="1" ht="36" customHeight="1" x14ac:dyDescent="0.2">
      <c r="A57" s="41">
        <v>55</v>
      </c>
      <c r="B57" s="41">
        <v>73152100</v>
      </c>
      <c r="C57" s="46" t="s">
        <v>382</v>
      </c>
      <c r="D57" s="43">
        <v>10</v>
      </c>
      <c r="E57" s="42" t="s">
        <v>102</v>
      </c>
      <c r="F57" s="47">
        <v>42115</v>
      </c>
      <c r="G57" s="47"/>
      <c r="H57" s="45"/>
      <c r="I57" s="61"/>
      <c r="J57" s="61"/>
      <c r="K57" s="61"/>
    </row>
    <row r="58" spans="1:11" s="62" customFormat="1" ht="36" customHeight="1" x14ac:dyDescent="0.2">
      <c r="A58" s="41">
        <v>56</v>
      </c>
      <c r="B58" s="41">
        <v>73152100</v>
      </c>
      <c r="C58" s="46" t="s">
        <v>383</v>
      </c>
      <c r="D58" s="43">
        <v>10</v>
      </c>
      <c r="E58" s="42" t="s">
        <v>102</v>
      </c>
      <c r="F58" s="47">
        <v>42115</v>
      </c>
      <c r="G58" s="47"/>
      <c r="H58" s="45"/>
      <c r="I58" s="61"/>
      <c r="J58" s="61"/>
      <c r="K58" s="61"/>
    </row>
    <row r="59" spans="1:11" s="62" customFormat="1" ht="36" customHeight="1" x14ac:dyDescent="0.2">
      <c r="A59" s="41">
        <v>57</v>
      </c>
      <c r="B59" s="41">
        <v>73152100</v>
      </c>
      <c r="C59" s="46" t="s">
        <v>384</v>
      </c>
      <c r="D59" s="43">
        <v>10</v>
      </c>
      <c r="E59" s="42" t="s">
        <v>102</v>
      </c>
      <c r="F59" s="47">
        <v>47069</v>
      </c>
      <c r="G59" s="47"/>
      <c r="H59" s="45"/>
      <c r="I59" s="61"/>
      <c r="J59" s="61"/>
      <c r="K59" s="61"/>
    </row>
    <row r="60" spans="1:11" s="62" customFormat="1" ht="36" customHeight="1" x14ac:dyDescent="0.2">
      <c r="A60" s="41">
        <v>58</v>
      </c>
      <c r="B60" s="41">
        <v>73152100</v>
      </c>
      <c r="C60" s="46" t="s">
        <v>385</v>
      </c>
      <c r="D60" s="43">
        <v>10</v>
      </c>
      <c r="E60" s="42" t="s">
        <v>102</v>
      </c>
      <c r="F60" s="47">
        <v>47069</v>
      </c>
      <c r="G60" s="47"/>
      <c r="H60" s="45"/>
      <c r="I60" s="61"/>
      <c r="J60" s="61"/>
      <c r="K60" s="61"/>
    </row>
    <row r="61" spans="1:11" s="62" customFormat="1" ht="36" customHeight="1" x14ac:dyDescent="0.2">
      <c r="A61" s="41">
        <v>59</v>
      </c>
      <c r="B61" s="41">
        <v>73152100</v>
      </c>
      <c r="C61" s="46" t="s">
        <v>386</v>
      </c>
      <c r="D61" s="43">
        <v>10</v>
      </c>
      <c r="E61" s="42" t="s">
        <v>102</v>
      </c>
      <c r="F61" s="47">
        <v>43353</v>
      </c>
      <c r="G61" s="47"/>
      <c r="H61" s="45"/>
      <c r="I61" s="61"/>
      <c r="J61" s="61"/>
      <c r="K61" s="61"/>
    </row>
    <row r="62" spans="1:11" s="62" customFormat="1" ht="36" customHeight="1" x14ac:dyDescent="0.2">
      <c r="A62" s="41">
        <v>60</v>
      </c>
      <c r="B62" s="41">
        <v>73152100</v>
      </c>
      <c r="C62" s="46" t="s">
        <v>387</v>
      </c>
      <c r="D62" s="43">
        <v>10</v>
      </c>
      <c r="E62" s="42" t="s">
        <v>102</v>
      </c>
      <c r="F62" s="47">
        <v>46450</v>
      </c>
      <c r="G62" s="47"/>
      <c r="H62" s="45"/>
      <c r="I62" s="61"/>
      <c r="J62" s="61"/>
      <c r="K62" s="61"/>
    </row>
    <row r="63" spans="1:11" s="62" customFormat="1" ht="36" customHeight="1" x14ac:dyDescent="0.2">
      <c r="A63" s="41">
        <v>61</v>
      </c>
      <c r="B63" s="41">
        <v>73152100</v>
      </c>
      <c r="C63" s="46" t="s">
        <v>388</v>
      </c>
      <c r="D63" s="43">
        <v>10</v>
      </c>
      <c r="E63" s="42" t="s">
        <v>102</v>
      </c>
      <c r="F63" s="47">
        <v>43353</v>
      </c>
      <c r="G63" s="47"/>
      <c r="H63" s="45"/>
      <c r="I63" s="61"/>
      <c r="J63" s="61"/>
      <c r="K63" s="61"/>
    </row>
    <row r="64" spans="1:11" s="62" customFormat="1" ht="36" customHeight="1" x14ac:dyDescent="0.2">
      <c r="A64" s="41">
        <v>62</v>
      </c>
      <c r="B64" s="41">
        <v>73152100</v>
      </c>
      <c r="C64" s="46" t="s">
        <v>389</v>
      </c>
      <c r="D64" s="43">
        <v>10</v>
      </c>
      <c r="E64" s="42" t="s">
        <v>102</v>
      </c>
      <c r="F64" s="47">
        <v>60076</v>
      </c>
      <c r="G64" s="47"/>
      <c r="H64" s="45"/>
      <c r="I64" s="61"/>
      <c r="J64" s="61"/>
      <c r="K64" s="61"/>
    </row>
    <row r="65" spans="1:11" s="62" customFormat="1" ht="36" customHeight="1" x14ac:dyDescent="0.2">
      <c r="A65" s="41">
        <v>63</v>
      </c>
      <c r="B65" s="41">
        <v>73152100</v>
      </c>
      <c r="C65" s="46" t="s">
        <v>390</v>
      </c>
      <c r="D65" s="43">
        <v>10</v>
      </c>
      <c r="E65" s="42" t="s">
        <v>102</v>
      </c>
      <c r="F65" s="47">
        <v>42115</v>
      </c>
      <c r="G65" s="47"/>
      <c r="H65" s="45"/>
      <c r="I65" s="61"/>
      <c r="J65" s="61"/>
      <c r="K65" s="61"/>
    </row>
    <row r="66" spans="1:11" s="62" customFormat="1" ht="36" customHeight="1" x14ac:dyDescent="0.2">
      <c r="A66" s="41">
        <v>64</v>
      </c>
      <c r="B66" s="41">
        <v>73152100</v>
      </c>
      <c r="C66" s="46" t="s">
        <v>391</v>
      </c>
      <c r="D66" s="43">
        <v>5</v>
      </c>
      <c r="E66" s="42" t="s">
        <v>102</v>
      </c>
      <c r="F66" s="47">
        <v>263218</v>
      </c>
      <c r="G66" s="47"/>
      <c r="H66" s="45"/>
      <c r="I66" s="61"/>
      <c r="J66" s="61"/>
      <c r="K66" s="61"/>
    </row>
    <row r="67" spans="1:11" s="62" customFormat="1" ht="36" customHeight="1" x14ac:dyDescent="0.2">
      <c r="A67" s="41">
        <v>65</v>
      </c>
      <c r="B67" s="41">
        <v>73152100</v>
      </c>
      <c r="C67" s="46" t="s">
        <v>392</v>
      </c>
      <c r="D67" s="43">
        <v>5</v>
      </c>
      <c r="E67" s="42" t="s">
        <v>102</v>
      </c>
      <c r="F67" s="47">
        <v>266314</v>
      </c>
      <c r="G67" s="47"/>
      <c r="H67" s="45"/>
      <c r="I67" s="61"/>
      <c r="J67" s="61"/>
      <c r="K67" s="61"/>
    </row>
    <row r="68" spans="1:11" s="62" customFormat="1" ht="36" customHeight="1" x14ac:dyDescent="0.2">
      <c r="A68" s="41">
        <v>66</v>
      </c>
      <c r="B68" s="41">
        <v>73152100</v>
      </c>
      <c r="C68" s="46" t="s">
        <v>393</v>
      </c>
      <c r="D68" s="43">
        <v>5</v>
      </c>
      <c r="E68" s="42" t="s">
        <v>102</v>
      </c>
      <c r="F68" s="47">
        <v>284894</v>
      </c>
      <c r="G68" s="47"/>
      <c r="H68" s="45"/>
      <c r="I68" s="61"/>
      <c r="J68" s="61"/>
      <c r="K68" s="61"/>
    </row>
    <row r="69" spans="1:11" s="62" customFormat="1" ht="36" customHeight="1" x14ac:dyDescent="0.2">
      <c r="A69" s="41">
        <v>67</v>
      </c>
      <c r="B69" s="41">
        <v>73152100</v>
      </c>
      <c r="C69" s="46" t="s">
        <v>394</v>
      </c>
      <c r="D69" s="43">
        <v>5</v>
      </c>
      <c r="E69" s="42" t="s">
        <v>102</v>
      </c>
      <c r="F69" s="47">
        <v>257024</v>
      </c>
      <c r="G69" s="47"/>
      <c r="H69" s="45"/>
      <c r="I69" s="61"/>
      <c r="J69" s="61"/>
      <c r="K69" s="61"/>
    </row>
    <row r="70" spans="1:11" s="62" customFormat="1" ht="36" customHeight="1" x14ac:dyDescent="0.2">
      <c r="A70" s="41">
        <v>68</v>
      </c>
      <c r="B70" s="41">
        <v>73152100</v>
      </c>
      <c r="C70" s="46" t="s">
        <v>395</v>
      </c>
      <c r="D70" s="43">
        <v>5</v>
      </c>
      <c r="E70" s="42" t="s">
        <v>102</v>
      </c>
      <c r="F70" s="47">
        <v>257644</v>
      </c>
      <c r="G70" s="47"/>
      <c r="H70" s="45"/>
      <c r="I70" s="61"/>
      <c r="J70" s="61"/>
      <c r="K70" s="61"/>
    </row>
    <row r="71" spans="1:11" s="62" customFormat="1" ht="36" customHeight="1" x14ac:dyDescent="0.2">
      <c r="A71" s="41">
        <v>69</v>
      </c>
      <c r="B71" s="41">
        <v>73152100</v>
      </c>
      <c r="C71" s="46" t="s">
        <v>396</v>
      </c>
      <c r="D71" s="43">
        <v>5</v>
      </c>
      <c r="E71" s="42" t="s">
        <v>102</v>
      </c>
      <c r="F71" s="47">
        <v>257024</v>
      </c>
      <c r="G71" s="47"/>
      <c r="H71" s="45"/>
      <c r="I71" s="61"/>
      <c r="J71" s="61"/>
      <c r="K71" s="61"/>
    </row>
    <row r="72" spans="1:11" s="62" customFormat="1" ht="36" customHeight="1" x14ac:dyDescent="0.2">
      <c r="A72" s="41">
        <v>70</v>
      </c>
      <c r="B72" s="41">
        <v>73152100</v>
      </c>
      <c r="C72" s="46" t="s">
        <v>397</v>
      </c>
      <c r="D72" s="43">
        <v>5</v>
      </c>
      <c r="E72" s="42" t="s">
        <v>102</v>
      </c>
      <c r="F72" s="47">
        <v>275604</v>
      </c>
      <c r="G72" s="47"/>
      <c r="H72" s="45"/>
      <c r="I72" s="61"/>
      <c r="J72" s="61"/>
      <c r="K72" s="61"/>
    </row>
    <row r="73" spans="1:11" s="62" customFormat="1" ht="36" customHeight="1" x14ac:dyDescent="0.2">
      <c r="A73" s="41">
        <v>71</v>
      </c>
      <c r="B73" s="41">
        <v>73152100</v>
      </c>
      <c r="C73" s="46" t="s">
        <v>398</v>
      </c>
      <c r="D73" s="43">
        <v>5</v>
      </c>
      <c r="E73" s="42" t="s">
        <v>102</v>
      </c>
      <c r="F73" s="47">
        <v>136873</v>
      </c>
      <c r="G73" s="47"/>
      <c r="H73" s="45"/>
      <c r="I73" s="61"/>
      <c r="J73" s="61"/>
      <c r="K73" s="61"/>
    </row>
    <row r="74" spans="1:11" s="62" customFormat="1" ht="36" customHeight="1" x14ac:dyDescent="0.2">
      <c r="A74" s="41">
        <v>72</v>
      </c>
      <c r="B74" s="41">
        <v>73152100</v>
      </c>
      <c r="C74" s="46" t="s">
        <v>399</v>
      </c>
      <c r="D74" s="43">
        <v>5</v>
      </c>
      <c r="E74" s="42" t="s">
        <v>102</v>
      </c>
      <c r="F74" s="47">
        <v>222961</v>
      </c>
      <c r="G74" s="47"/>
      <c r="H74" s="45"/>
      <c r="I74" s="61"/>
      <c r="J74" s="61"/>
      <c r="K74" s="61"/>
    </row>
    <row r="75" spans="1:11" s="62" customFormat="1" ht="36" customHeight="1" x14ac:dyDescent="0.2">
      <c r="A75" s="41">
        <v>73</v>
      </c>
      <c r="B75" s="41">
        <v>73152100</v>
      </c>
      <c r="C75" s="46" t="s">
        <v>400</v>
      </c>
      <c r="D75" s="43">
        <v>5</v>
      </c>
      <c r="E75" s="42" t="s">
        <v>102</v>
      </c>
      <c r="F75" s="47">
        <v>241541</v>
      </c>
      <c r="G75" s="47"/>
      <c r="H75" s="45"/>
      <c r="I75" s="61"/>
      <c r="J75" s="61"/>
      <c r="K75" s="61"/>
    </row>
    <row r="76" spans="1:11" s="62" customFormat="1" ht="36" customHeight="1" x14ac:dyDescent="0.2">
      <c r="A76" s="41">
        <v>74</v>
      </c>
      <c r="B76" s="41">
        <v>73152100</v>
      </c>
      <c r="C76" s="46" t="s">
        <v>401</v>
      </c>
      <c r="D76" s="43">
        <v>5</v>
      </c>
      <c r="E76" s="42" t="s">
        <v>102</v>
      </c>
      <c r="F76" s="47">
        <v>229154</v>
      </c>
      <c r="G76" s="47"/>
      <c r="H76" s="45"/>
      <c r="I76" s="61"/>
      <c r="J76" s="61"/>
      <c r="K76" s="61"/>
    </row>
    <row r="77" spans="1:11" s="62" customFormat="1" ht="36" customHeight="1" x14ac:dyDescent="0.2">
      <c r="A77" s="41">
        <v>75</v>
      </c>
      <c r="B77" s="41">
        <v>73152100</v>
      </c>
      <c r="C77" s="46" t="s">
        <v>402</v>
      </c>
      <c r="D77" s="43">
        <v>5</v>
      </c>
      <c r="E77" s="42" t="s">
        <v>102</v>
      </c>
      <c r="F77" s="47">
        <v>476888</v>
      </c>
      <c r="G77" s="47"/>
      <c r="H77" s="45"/>
      <c r="I77" s="61"/>
      <c r="J77" s="61"/>
      <c r="K77" s="61"/>
    </row>
    <row r="78" spans="1:11" s="62" customFormat="1" ht="36" customHeight="1" x14ac:dyDescent="0.2">
      <c r="A78" s="41">
        <v>76</v>
      </c>
      <c r="B78" s="41">
        <v>73152100</v>
      </c>
      <c r="C78" s="46" t="s">
        <v>403</v>
      </c>
      <c r="D78" s="43">
        <v>5</v>
      </c>
      <c r="E78" s="42" t="s">
        <v>102</v>
      </c>
      <c r="F78" s="47">
        <v>473792</v>
      </c>
      <c r="G78" s="47"/>
      <c r="H78" s="45"/>
      <c r="I78" s="61"/>
      <c r="J78" s="61"/>
      <c r="K78" s="61"/>
    </row>
    <row r="79" spans="1:11" s="62" customFormat="1" ht="36" customHeight="1" x14ac:dyDescent="0.2">
      <c r="A79" s="41">
        <v>77</v>
      </c>
      <c r="B79" s="41">
        <v>73152100</v>
      </c>
      <c r="C79" s="46" t="s">
        <v>404</v>
      </c>
      <c r="D79" s="43">
        <v>5</v>
      </c>
      <c r="E79" s="42" t="s">
        <v>102</v>
      </c>
      <c r="F79" s="47">
        <v>158661</v>
      </c>
      <c r="G79" s="47"/>
      <c r="H79" s="45"/>
      <c r="I79" s="61"/>
      <c r="J79" s="61"/>
      <c r="K79" s="61"/>
    </row>
    <row r="80" spans="1:11" s="62" customFormat="1" ht="36" customHeight="1" x14ac:dyDescent="0.2">
      <c r="A80" s="41">
        <v>78</v>
      </c>
      <c r="B80" s="41">
        <v>73152100</v>
      </c>
      <c r="C80" s="46" t="s">
        <v>405</v>
      </c>
      <c r="D80" s="43">
        <v>5</v>
      </c>
      <c r="E80" s="42" t="s">
        <v>102</v>
      </c>
      <c r="F80" s="47">
        <v>365408</v>
      </c>
      <c r="G80" s="47"/>
      <c r="H80" s="45"/>
      <c r="I80" s="61"/>
      <c r="J80" s="61"/>
      <c r="K80" s="61"/>
    </row>
    <row r="81" spans="1:11" s="62" customFormat="1" ht="36" customHeight="1" x14ac:dyDescent="0.2">
      <c r="A81" s="41">
        <v>79</v>
      </c>
      <c r="B81" s="41">
        <v>73152100</v>
      </c>
      <c r="C81" s="46" t="s">
        <v>406</v>
      </c>
      <c r="D81" s="43">
        <v>5</v>
      </c>
      <c r="E81" s="42" t="s">
        <v>102</v>
      </c>
      <c r="F81" s="47">
        <v>111480</v>
      </c>
      <c r="G81" s="47"/>
      <c r="H81" s="45"/>
      <c r="I81" s="61"/>
      <c r="J81" s="61"/>
      <c r="K81" s="61"/>
    </row>
    <row r="82" spans="1:11" s="62" customFormat="1" ht="36" customHeight="1" x14ac:dyDescent="0.2">
      <c r="A82" s="41">
        <v>80</v>
      </c>
      <c r="B82" s="41">
        <v>73152100</v>
      </c>
      <c r="C82" s="46" t="s">
        <v>407</v>
      </c>
      <c r="D82" s="43">
        <v>5</v>
      </c>
      <c r="E82" s="42" t="s">
        <v>102</v>
      </c>
      <c r="F82" s="47">
        <v>208928</v>
      </c>
      <c r="G82" s="47"/>
      <c r="H82" s="45"/>
      <c r="I82" s="61"/>
      <c r="J82" s="61"/>
      <c r="K82" s="61"/>
    </row>
    <row r="83" spans="1:11" s="62" customFormat="1" ht="36" customHeight="1" x14ac:dyDescent="0.2">
      <c r="A83" s="41">
        <v>81</v>
      </c>
      <c r="B83" s="41">
        <v>73152100</v>
      </c>
      <c r="C83" s="46" t="s">
        <v>408</v>
      </c>
      <c r="D83" s="43">
        <v>10</v>
      </c>
      <c r="E83" s="42" t="s">
        <v>102</v>
      </c>
      <c r="F83" s="47">
        <v>36841</v>
      </c>
      <c r="G83" s="47"/>
      <c r="H83" s="45"/>
      <c r="I83" s="61"/>
      <c r="J83" s="61"/>
      <c r="K83" s="61"/>
    </row>
    <row r="84" spans="1:11" s="62" customFormat="1" ht="36" customHeight="1" x14ac:dyDescent="0.2">
      <c r="A84" s="41">
        <v>82</v>
      </c>
      <c r="B84" s="41">
        <v>73152100</v>
      </c>
      <c r="C84" s="46" t="s">
        <v>409</v>
      </c>
      <c r="D84" s="43">
        <v>10</v>
      </c>
      <c r="E84" s="42" t="s">
        <v>102</v>
      </c>
      <c r="F84" s="47">
        <v>80232</v>
      </c>
      <c r="G84" s="47"/>
      <c r="H84" s="45"/>
      <c r="I84" s="61"/>
      <c r="J84" s="61"/>
      <c r="K84" s="61"/>
    </row>
    <row r="85" spans="1:11" s="62" customFormat="1" ht="36" customHeight="1" x14ac:dyDescent="0.2">
      <c r="A85" s="41">
        <v>83</v>
      </c>
      <c r="B85" s="41">
        <v>73152100</v>
      </c>
      <c r="C85" s="46" t="s">
        <v>410</v>
      </c>
      <c r="D85" s="43">
        <v>5</v>
      </c>
      <c r="E85" s="42" t="s">
        <v>102</v>
      </c>
      <c r="F85" s="47">
        <v>128731</v>
      </c>
      <c r="G85" s="47"/>
      <c r="H85" s="45"/>
      <c r="I85" s="61"/>
      <c r="J85" s="61"/>
      <c r="K85" s="61"/>
    </row>
    <row r="86" spans="1:11" s="62" customFormat="1" ht="36" customHeight="1" x14ac:dyDescent="0.2">
      <c r="A86" s="41">
        <v>84</v>
      </c>
      <c r="B86" s="41">
        <v>73152100</v>
      </c>
      <c r="C86" s="46" t="s">
        <v>411</v>
      </c>
      <c r="D86" s="43">
        <v>10</v>
      </c>
      <c r="E86" s="42" t="s">
        <v>102</v>
      </c>
      <c r="F86" s="47">
        <v>46450</v>
      </c>
      <c r="G86" s="47"/>
      <c r="H86" s="45"/>
      <c r="I86" s="61"/>
      <c r="J86" s="61"/>
      <c r="K86" s="61"/>
    </row>
    <row r="87" spans="1:11" s="62" customFormat="1" ht="36" customHeight="1" x14ac:dyDescent="0.2">
      <c r="A87" s="41">
        <v>85</v>
      </c>
      <c r="B87" s="41">
        <v>73152100</v>
      </c>
      <c r="C87" s="46" t="s">
        <v>412</v>
      </c>
      <c r="D87" s="43">
        <v>25</v>
      </c>
      <c r="E87" s="42" t="s">
        <v>102</v>
      </c>
      <c r="F87" s="47">
        <v>3537</v>
      </c>
      <c r="G87" s="47"/>
      <c r="H87" s="45"/>
      <c r="I87" s="61"/>
      <c r="J87" s="61"/>
      <c r="K87" s="61"/>
    </row>
    <row r="88" spans="1:11" s="62" customFormat="1" ht="36" customHeight="1" x14ac:dyDescent="0.2">
      <c r="A88" s="41">
        <v>86</v>
      </c>
      <c r="B88" s="41">
        <v>73152100</v>
      </c>
      <c r="C88" s="46" t="s">
        <v>413</v>
      </c>
      <c r="D88" s="43">
        <v>25</v>
      </c>
      <c r="E88" s="42" t="s">
        <v>102</v>
      </c>
      <c r="F88" s="47">
        <v>3930</v>
      </c>
      <c r="G88" s="47"/>
      <c r="H88" s="45"/>
      <c r="I88" s="61"/>
      <c r="J88" s="61"/>
      <c r="K88" s="61"/>
    </row>
    <row r="89" spans="1:11" s="62" customFormat="1" ht="36" customHeight="1" x14ac:dyDescent="0.2">
      <c r="A89" s="41">
        <v>87</v>
      </c>
      <c r="B89" s="41">
        <v>73152100</v>
      </c>
      <c r="C89" s="46" t="s">
        <v>414</v>
      </c>
      <c r="D89" s="43">
        <v>25</v>
      </c>
      <c r="E89" s="42" t="s">
        <v>102</v>
      </c>
      <c r="F89" s="47">
        <v>4978</v>
      </c>
      <c r="G89" s="47"/>
      <c r="H89" s="45"/>
      <c r="I89" s="61"/>
      <c r="J89" s="61"/>
      <c r="K89" s="61"/>
    </row>
    <row r="90" spans="1:11" s="62" customFormat="1" ht="36" customHeight="1" x14ac:dyDescent="0.2">
      <c r="A90" s="41">
        <v>88</v>
      </c>
      <c r="B90" s="41">
        <v>73152100</v>
      </c>
      <c r="C90" s="46" t="s">
        <v>415</v>
      </c>
      <c r="D90" s="43">
        <v>10</v>
      </c>
      <c r="E90" s="42" t="s">
        <v>102</v>
      </c>
      <c r="F90" s="47">
        <v>12523</v>
      </c>
      <c r="G90" s="47"/>
      <c r="H90" s="45"/>
      <c r="I90" s="61"/>
      <c r="J90" s="61"/>
      <c r="K90" s="61"/>
    </row>
    <row r="91" spans="1:11" s="62" customFormat="1" ht="36" customHeight="1" x14ac:dyDescent="0.2">
      <c r="A91" s="41">
        <v>89</v>
      </c>
      <c r="B91" s="41">
        <v>73152100</v>
      </c>
      <c r="C91" s="46" t="s">
        <v>416</v>
      </c>
      <c r="D91" s="43">
        <v>10</v>
      </c>
      <c r="E91" s="42" t="s">
        <v>102</v>
      </c>
      <c r="F91" s="47">
        <v>11760</v>
      </c>
      <c r="G91" s="47"/>
      <c r="H91" s="45"/>
      <c r="I91" s="61"/>
      <c r="J91" s="61"/>
      <c r="K91" s="61"/>
    </row>
    <row r="92" spans="1:11" s="62" customFormat="1" ht="36" customHeight="1" x14ac:dyDescent="0.2">
      <c r="A92" s="41">
        <v>90</v>
      </c>
      <c r="B92" s="41">
        <v>73152100</v>
      </c>
      <c r="C92" s="46" t="s">
        <v>417</v>
      </c>
      <c r="D92" s="43">
        <v>25</v>
      </c>
      <c r="E92" s="42" t="s">
        <v>102</v>
      </c>
      <c r="F92" s="47">
        <v>5367</v>
      </c>
      <c r="G92" s="47"/>
      <c r="H92" s="45"/>
      <c r="I92" s="61"/>
      <c r="J92" s="61"/>
      <c r="K92" s="61"/>
    </row>
    <row r="93" spans="1:11" s="62" customFormat="1" ht="36" customHeight="1" x14ac:dyDescent="0.2">
      <c r="A93" s="41">
        <v>91</v>
      </c>
      <c r="B93" s="41">
        <v>73152100</v>
      </c>
      <c r="C93" s="46" t="s">
        <v>418</v>
      </c>
      <c r="D93" s="43">
        <v>10</v>
      </c>
      <c r="E93" s="42" t="s">
        <v>102</v>
      </c>
      <c r="F93" s="47">
        <v>1312</v>
      </c>
      <c r="G93" s="47"/>
      <c r="H93" s="45"/>
      <c r="I93" s="61"/>
      <c r="J93" s="61"/>
      <c r="K93" s="61"/>
    </row>
    <row r="94" spans="1:11" s="62" customFormat="1" ht="36" customHeight="1" x14ac:dyDescent="0.2">
      <c r="A94" s="41">
        <v>92</v>
      </c>
      <c r="B94" s="41">
        <v>73152100</v>
      </c>
      <c r="C94" s="46" t="s">
        <v>419</v>
      </c>
      <c r="D94" s="43">
        <v>10</v>
      </c>
      <c r="E94" s="42" t="s">
        <v>102</v>
      </c>
      <c r="F94" s="47">
        <v>1267</v>
      </c>
      <c r="G94" s="47"/>
      <c r="H94" s="45"/>
      <c r="I94" s="61"/>
      <c r="J94" s="61"/>
      <c r="K94" s="61"/>
    </row>
    <row r="95" spans="1:11" s="62" customFormat="1" ht="36" customHeight="1" x14ac:dyDescent="0.2">
      <c r="A95" s="41">
        <v>93</v>
      </c>
      <c r="B95" s="41">
        <v>73152100</v>
      </c>
      <c r="C95" s="46" t="s">
        <v>420</v>
      </c>
      <c r="D95" s="43">
        <v>10</v>
      </c>
      <c r="E95" s="42" t="s">
        <v>102</v>
      </c>
      <c r="F95" s="47">
        <v>2353</v>
      </c>
      <c r="G95" s="47"/>
      <c r="H95" s="45"/>
      <c r="I95" s="61"/>
      <c r="J95" s="61"/>
      <c r="K95" s="61"/>
    </row>
    <row r="96" spans="1:11" s="62" customFormat="1" ht="36" customHeight="1" x14ac:dyDescent="0.2">
      <c r="A96" s="41">
        <v>94</v>
      </c>
      <c r="B96" s="41">
        <v>73152100</v>
      </c>
      <c r="C96" s="46" t="s">
        <v>421</v>
      </c>
      <c r="D96" s="43">
        <v>10</v>
      </c>
      <c r="E96" s="42" t="s">
        <v>102</v>
      </c>
      <c r="F96" s="47">
        <v>3778</v>
      </c>
      <c r="G96" s="47"/>
      <c r="H96" s="45"/>
      <c r="I96" s="61"/>
      <c r="J96" s="61"/>
      <c r="K96" s="61"/>
    </row>
    <row r="97" spans="1:11" s="62" customFormat="1" ht="36" customHeight="1" x14ac:dyDescent="0.2">
      <c r="A97" s="41">
        <v>95</v>
      </c>
      <c r="B97" s="41">
        <v>73152100</v>
      </c>
      <c r="C97" s="46" t="s">
        <v>422</v>
      </c>
      <c r="D97" s="43">
        <v>10</v>
      </c>
      <c r="E97" s="42" t="s">
        <v>102</v>
      </c>
      <c r="F97" s="47">
        <v>3057</v>
      </c>
      <c r="G97" s="47"/>
      <c r="H97" s="45"/>
      <c r="I97" s="61"/>
      <c r="J97" s="61"/>
      <c r="K97" s="61"/>
    </row>
    <row r="98" spans="1:11" s="62" customFormat="1" ht="36" customHeight="1" x14ac:dyDescent="0.2">
      <c r="A98" s="41">
        <v>96</v>
      </c>
      <c r="B98" s="41">
        <v>73152100</v>
      </c>
      <c r="C98" s="46" t="s">
        <v>423</v>
      </c>
      <c r="D98" s="43">
        <v>10</v>
      </c>
      <c r="E98" s="42" t="s">
        <v>102</v>
      </c>
      <c r="F98" s="47">
        <v>3785</v>
      </c>
      <c r="G98" s="47"/>
      <c r="H98" s="45"/>
      <c r="I98" s="61"/>
      <c r="J98" s="61"/>
      <c r="K98" s="61"/>
    </row>
    <row r="99" spans="1:11" s="62" customFormat="1" ht="36" customHeight="1" x14ac:dyDescent="0.2">
      <c r="A99" s="41">
        <v>97</v>
      </c>
      <c r="B99" s="41">
        <v>73152100</v>
      </c>
      <c r="C99" s="46" t="s">
        <v>424</v>
      </c>
      <c r="D99" s="43">
        <v>10</v>
      </c>
      <c r="E99" s="42" t="s">
        <v>102</v>
      </c>
      <c r="F99" s="47">
        <v>8437</v>
      </c>
      <c r="G99" s="47"/>
      <c r="H99" s="45"/>
      <c r="I99" s="61"/>
      <c r="J99" s="61"/>
      <c r="K99" s="61"/>
    </row>
    <row r="100" spans="1:11" s="62" customFormat="1" ht="36" customHeight="1" x14ac:dyDescent="0.2">
      <c r="A100" s="41">
        <v>98</v>
      </c>
      <c r="B100" s="41">
        <v>73152100</v>
      </c>
      <c r="C100" s="46" t="s">
        <v>425</v>
      </c>
      <c r="D100" s="43">
        <v>5</v>
      </c>
      <c r="E100" s="42" t="s">
        <v>102</v>
      </c>
      <c r="F100" s="47">
        <v>164769</v>
      </c>
      <c r="G100" s="47"/>
      <c r="H100" s="45"/>
      <c r="I100" s="61"/>
      <c r="J100" s="61"/>
      <c r="K100" s="61"/>
    </row>
    <row r="101" spans="1:11" s="62" customFormat="1" ht="36" customHeight="1" x14ac:dyDescent="0.2">
      <c r="A101" s="41">
        <v>99</v>
      </c>
      <c r="B101" s="41">
        <v>73152100</v>
      </c>
      <c r="C101" s="46" t="s">
        <v>426</v>
      </c>
      <c r="D101" s="43">
        <v>10</v>
      </c>
      <c r="E101" s="42" t="s">
        <v>102</v>
      </c>
      <c r="F101" s="47">
        <v>64840</v>
      </c>
      <c r="G101" s="47"/>
      <c r="H101" s="45"/>
      <c r="I101" s="61"/>
      <c r="J101" s="61"/>
      <c r="K101" s="61"/>
    </row>
    <row r="102" spans="1:11" s="62" customFormat="1" ht="36" customHeight="1" x14ac:dyDescent="0.2">
      <c r="A102" s="41">
        <v>100</v>
      </c>
      <c r="B102" s="41">
        <v>73152100</v>
      </c>
      <c r="C102" s="46" t="s">
        <v>427</v>
      </c>
      <c r="D102" s="43">
        <v>5</v>
      </c>
      <c r="E102" s="42" t="s">
        <v>102</v>
      </c>
      <c r="F102" s="47">
        <v>117674</v>
      </c>
      <c r="G102" s="47"/>
      <c r="H102" s="45"/>
      <c r="I102" s="61"/>
      <c r="J102" s="61"/>
      <c r="K102" s="61"/>
    </row>
    <row r="103" spans="1:11" s="62" customFormat="1" ht="36" customHeight="1" x14ac:dyDescent="0.2">
      <c r="A103" s="41">
        <v>101</v>
      </c>
      <c r="B103" s="41">
        <v>73152100</v>
      </c>
      <c r="C103" s="46" t="s">
        <v>428</v>
      </c>
      <c r="D103" s="43">
        <v>10</v>
      </c>
      <c r="E103" s="42" t="s">
        <v>102</v>
      </c>
      <c r="F103" s="47">
        <v>55016</v>
      </c>
      <c r="G103" s="47"/>
      <c r="H103" s="45"/>
      <c r="I103" s="61"/>
      <c r="J103" s="61"/>
      <c r="K103" s="61"/>
    </row>
    <row r="104" spans="1:11" s="62" customFormat="1" ht="36" customHeight="1" x14ac:dyDescent="0.2">
      <c r="A104" s="41">
        <v>102</v>
      </c>
      <c r="B104" s="41">
        <v>73152100</v>
      </c>
      <c r="C104" s="46" t="s">
        <v>429</v>
      </c>
      <c r="D104" s="43">
        <v>10</v>
      </c>
      <c r="E104" s="42" t="s">
        <v>102</v>
      </c>
      <c r="F104" s="47">
        <v>17532</v>
      </c>
      <c r="G104" s="47"/>
      <c r="H104" s="45"/>
      <c r="I104" s="61"/>
      <c r="J104" s="61"/>
      <c r="K104" s="61"/>
    </row>
    <row r="105" spans="1:11" s="62" customFormat="1" ht="36" customHeight="1" x14ac:dyDescent="0.2">
      <c r="A105" s="41">
        <v>103</v>
      </c>
      <c r="B105" s="41">
        <v>73152100</v>
      </c>
      <c r="C105" s="46" t="s">
        <v>430</v>
      </c>
      <c r="D105" s="43">
        <v>10</v>
      </c>
      <c r="E105" s="42" t="s">
        <v>102</v>
      </c>
      <c r="F105" s="47">
        <v>22530</v>
      </c>
      <c r="G105" s="47"/>
      <c r="H105" s="45"/>
      <c r="I105" s="61"/>
      <c r="J105" s="61"/>
      <c r="K105" s="61"/>
    </row>
    <row r="106" spans="1:11" s="62" customFormat="1" ht="36" customHeight="1" x14ac:dyDescent="0.2">
      <c r="A106" s="41">
        <v>104</v>
      </c>
      <c r="B106" s="41">
        <v>73152100</v>
      </c>
      <c r="C106" s="46" t="s">
        <v>431</v>
      </c>
      <c r="D106" s="43">
        <v>10</v>
      </c>
      <c r="E106" s="42" t="s">
        <v>102</v>
      </c>
      <c r="F106" s="47">
        <v>24125</v>
      </c>
      <c r="G106" s="47"/>
      <c r="H106" s="45"/>
      <c r="I106" s="61"/>
      <c r="J106" s="61"/>
      <c r="K106" s="61"/>
    </row>
    <row r="107" spans="1:11" s="62" customFormat="1" ht="36" customHeight="1" x14ac:dyDescent="0.2">
      <c r="A107" s="41">
        <v>105</v>
      </c>
      <c r="B107" s="41">
        <v>73152100</v>
      </c>
      <c r="C107" s="46" t="s">
        <v>432</v>
      </c>
      <c r="D107" s="43">
        <v>10</v>
      </c>
      <c r="E107" s="42" t="s">
        <v>102</v>
      </c>
      <c r="F107" s="47">
        <v>31482</v>
      </c>
      <c r="G107" s="47"/>
      <c r="H107" s="45"/>
      <c r="I107" s="61"/>
      <c r="J107" s="61"/>
      <c r="K107" s="61"/>
    </row>
    <row r="108" spans="1:11" s="62" customFormat="1" ht="36" customHeight="1" x14ac:dyDescent="0.2">
      <c r="A108" s="41">
        <v>106</v>
      </c>
      <c r="B108" s="41">
        <v>73152100</v>
      </c>
      <c r="C108" s="46" t="s">
        <v>433</v>
      </c>
      <c r="D108" s="43">
        <v>10</v>
      </c>
      <c r="E108" s="42" t="s">
        <v>102</v>
      </c>
      <c r="F108" s="47">
        <v>47942</v>
      </c>
      <c r="G108" s="47"/>
      <c r="H108" s="45"/>
      <c r="I108" s="61"/>
      <c r="J108" s="61"/>
      <c r="K108" s="61"/>
    </row>
    <row r="109" spans="1:11" s="62" customFormat="1" ht="30" x14ac:dyDescent="0.2">
      <c r="A109" s="41">
        <v>107</v>
      </c>
      <c r="B109" s="41"/>
      <c r="C109" s="75" t="s">
        <v>877</v>
      </c>
      <c r="D109" s="43">
        <v>1</v>
      </c>
      <c r="E109" s="42" t="s">
        <v>102</v>
      </c>
      <c r="F109" s="47">
        <v>1475150</v>
      </c>
      <c r="G109" s="68"/>
      <c r="H109" s="45"/>
      <c r="I109" s="61"/>
      <c r="J109" s="61"/>
      <c r="K109" s="61"/>
    </row>
    <row r="110" spans="1:11" x14ac:dyDescent="0.2">
      <c r="G110" s="76"/>
    </row>
  </sheetData>
  <autoFilter ref="A2:H109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zoomScale="110" zoomScaleNormal="110" workbookViewId="0">
      <pane ySplit="2" topLeftCell="A96" activePane="bottomLeft" state="frozen"/>
      <selection activeCell="D4" sqref="D4"/>
      <selection pane="bottomLeft"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65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63" customHeight="1" x14ac:dyDescent="0.2">
      <c r="A1" s="93" t="s">
        <v>1086</v>
      </c>
      <c r="B1" s="94"/>
      <c r="C1" s="94"/>
      <c r="D1" s="94"/>
      <c r="E1" s="94"/>
      <c r="F1" s="94"/>
      <c r="G1" s="95"/>
      <c r="H1" s="94"/>
      <c r="I1" s="71">
        <f>SUM(G3:G103)</f>
        <v>0</v>
      </c>
      <c r="J1" s="53">
        <f>76000000+84000000</f>
        <v>160000000</v>
      </c>
      <c r="K1" s="53">
        <f>+J1-I1</f>
        <v>160000000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57" t="s">
        <v>99</v>
      </c>
      <c r="H2" s="56" t="s">
        <v>100</v>
      </c>
      <c r="I2" s="58"/>
      <c r="J2" s="59"/>
      <c r="K2" s="59"/>
    </row>
    <row r="3" spans="1:11" s="62" customFormat="1" ht="42.75" x14ac:dyDescent="0.2">
      <c r="A3" s="41">
        <v>1</v>
      </c>
      <c r="B3" s="41">
        <v>72151800</v>
      </c>
      <c r="C3" s="46" t="s">
        <v>434</v>
      </c>
      <c r="D3" s="67">
        <v>200</v>
      </c>
      <c r="E3" s="48" t="s">
        <v>102</v>
      </c>
      <c r="F3" s="47">
        <v>31176</v>
      </c>
      <c r="G3" s="68"/>
      <c r="H3" s="44"/>
      <c r="I3" s="58"/>
    </row>
    <row r="4" spans="1:11" s="62" customFormat="1" ht="28.5" x14ac:dyDescent="0.2">
      <c r="A4" s="41">
        <v>2</v>
      </c>
      <c r="B4" s="41">
        <v>72151800</v>
      </c>
      <c r="C4" s="46" t="s">
        <v>435</v>
      </c>
      <c r="D4" s="67">
        <v>100</v>
      </c>
      <c r="E4" s="48" t="s">
        <v>102</v>
      </c>
      <c r="F4" s="47">
        <v>46763</v>
      </c>
      <c r="G4" s="68"/>
      <c r="H4" s="44"/>
      <c r="I4" s="58"/>
    </row>
    <row r="5" spans="1:11" s="62" customFormat="1" ht="28.5" x14ac:dyDescent="0.2">
      <c r="A5" s="41">
        <v>3</v>
      </c>
      <c r="B5" s="41">
        <v>72151800</v>
      </c>
      <c r="C5" s="46" t="s">
        <v>436</v>
      </c>
      <c r="D5" s="67">
        <v>30</v>
      </c>
      <c r="E5" s="48" t="s">
        <v>102</v>
      </c>
      <c r="F5" s="47">
        <v>46763</v>
      </c>
      <c r="G5" s="68"/>
      <c r="H5" s="44"/>
      <c r="I5" s="58"/>
    </row>
    <row r="6" spans="1:11" s="62" customFormat="1" ht="28.5" x14ac:dyDescent="0.2">
      <c r="A6" s="41">
        <v>4</v>
      </c>
      <c r="B6" s="41">
        <v>72151800</v>
      </c>
      <c r="C6" s="46" t="s">
        <v>437</v>
      </c>
      <c r="D6" s="67">
        <v>15</v>
      </c>
      <c r="E6" s="48" t="s">
        <v>102</v>
      </c>
      <c r="F6" s="47">
        <v>31176</v>
      </c>
      <c r="G6" s="68"/>
      <c r="H6" s="44"/>
      <c r="I6" s="58"/>
    </row>
    <row r="7" spans="1:11" s="62" customFormat="1" ht="28.5" x14ac:dyDescent="0.2">
      <c r="A7" s="41">
        <v>5</v>
      </c>
      <c r="B7" s="41">
        <v>72151800</v>
      </c>
      <c r="C7" s="46" t="s">
        <v>438</v>
      </c>
      <c r="D7" s="67">
        <v>10</v>
      </c>
      <c r="E7" s="48" t="s">
        <v>102</v>
      </c>
      <c r="F7" s="47">
        <v>46763</v>
      </c>
      <c r="G7" s="68"/>
      <c r="H7" s="44"/>
      <c r="I7" s="58"/>
    </row>
    <row r="8" spans="1:11" s="62" customFormat="1" ht="42.75" x14ac:dyDescent="0.2">
      <c r="A8" s="41">
        <v>6</v>
      </c>
      <c r="B8" s="41">
        <v>72151800</v>
      </c>
      <c r="C8" s="46" t="s">
        <v>439</v>
      </c>
      <c r="D8" s="67">
        <v>10</v>
      </c>
      <c r="E8" s="48" t="s">
        <v>102</v>
      </c>
      <c r="F8" s="47">
        <v>46763</v>
      </c>
      <c r="G8" s="68"/>
      <c r="H8" s="44"/>
      <c r="I8" s="58"/>
    </row>
    <row r="9" spans="1:11" s="62" customFormat="1" ht="42.75" x14ac:dyDescent="0.2">
      <c r="A9" s="41">
        <v>7</v>
      </c>
      <c r="B9" s="41">
        <v>72151800</v>
      </c>
      <c r="C9" s="46" t="s">
        <v>440</v>
      </c>
      <c r="D9" s="67">
        <f>30*2*2</f>
        <v>120</v>
      </c>
      <c r="E9" s="48" t="s">
        <v>102</v>
      </c>
      <c r="F9" s="47">
        <v>46763</v>
      </c>
      <c r="G9" s="68"/>
      <c r="H9" s="44"/>
      <c r="I9" s="58"/>
    </row>
    <row r="10" spans="1:11" s="62" customFormat="1" ht="42.75" x14ac:dyDescent="0.2">
      <c r="A10" s="41">
        <v>8</v>
      </c>
      <c r="B10" s="41">
        <v>72151800</v>
      </c>
      <c r="C10" s="46" t="s">
        <v>441</v>
      </c>
      <c r="D10" s="67">
        <v>70</v>
      </c>
      <c r="E10" s="48" t="s">
        <v>102</v>
      </c>
      <c r="F10" s="47">
        <v>46763</v>
      </c>
      <c r="G10" s="68"/>
      <c r="H10" s="44"/>
      <c r="I10" s="58"/>
    </row>
    <row r="11" spans="1:11" s="62" customFormat="1" ht="42.75" x14ac:dyDescent="0.2">
      <c r="A11" s="41">
        <v>9</v>
      </c>
      <c r="B11" s="41">
        <v>72151800</v>
      </c>
      <c r="C11" s="46" t="s">
        <v>442</v>
      </c>
      <c r="D11" s="67">
        <f>85*2*2</f>
        <v>340</v>
      </c>
      <c r="E11" s="48" t="s">
        <v>102</v>
      </c>
      <c r="F11" s="47">
        <v>46763</v>
      </c>
      <c r="G11" s="68"/>
      <c r="H11" s="44"/>
      <c r="I11" s="58"/>
    </row>
    <row r="12" spans="1:11" s="62" customFormat="1" ht="42.75" x14ac:dyDescent="0.2">
      <c r="A12" s="41">
        <v>10</v>
      </c>
      <c r="B12" s="41">
        <v>72151800</v>
      </c>
      <c r="C12" s="46" t="s">
        <v>443</v>
      </c>
      <c r="D12" s="67">
        <v>430</v>
      </c>
      <c r="E12" s="48" t="s">
        <v>102</v>
      </c>
      <c r="F12" s="47">
        <v>46763</v>
      </c>
      <c r="G12" s="68"/>
      <c r="H12" s="44"/>
      <c r="I12" s="58"/>
    </row>
    <row r="13" spans="1:11" s="62" customFormat="1" ht="28.5" x14ac:dyDescent="0.2">
      <c r="A13" s="41">
        <v>11</v>
      </c>
      <c r="B13" s="41">
        <v>72151800</v>
      </c>
      <c r="C13" s="46" t="s">
        <v>444</v>
      </c>
      <c r="D13" s="67">
        <v>270</v>
      </c>
      <c r="E13" s="48" t="s">
        <v>102</v>
      </c>
      <c r="F13" s="47">
        <v>46763</v>
      </c>
      <c r="G13" s="68"/>
      <c r="H13" s="44"/>
      <c r="I13" s="58"/>
    </row>
    <row r="14" spans="1:11" s="62" customFormat="1" ht="28.5" x14ac:dyDescent="0.2">
      <c r="A14" s="41">
        <v>12</v>
      </c>
      <c r="B14" s="41">
        <v>72151800</v>
      </c>
      <c r="C14" s="46" t="s">
        <v>445</v>
      </c>
      <c r="D14" s="67">
        <v>70</v>
      </c>
      <c r="E14" s="48" t="s">
        <v>102</v>
      </c>
      <c r="F14" s="47">
        <v>46763</v>
      </c>
      <c r="G14" s="68"/>
      <c r="H14" s="44"/>
      <c r="I14" s="58"/>
    </row>
    <row r="15" spans="1:11" s="62" customFormat="1" ht="42.75" x14ac:dyDescent="0.2">
      <c r="A15" s="41">
        <v>13</v>
      </c>
      <c r="B15" s="41">
        <v>72151800</v>
      </c>
      <c r="C15" s="46" t="s">
        <v>446</v>
      </c>
      <c r="D15" s="67">
        <f>20*2*2</f>
        <v>80</v>
      </c>
      <c r="E15" s="48" t="s">
        <v>102</v>
      </c>
      <c r="F15" s="47">
        <v>46763</v>
      </c>
      <c r="G15" s="68"/>
      <c r="H15" s="44"/>
      <c r="I15" s="58"/>
    </row>
    <row r="16" spans="1:11" s="62" customFormat="1" ht="28.5" x14ac:dyDescent="0.2">
      <c r="A16" s="41">
        <v>14</v>
      </c>
      <c r="B16" s="41">
        <v>72151800</v>
      </c>
      <c r="C16" s="46" t="s">
        <v>447</v>
      </c>
      <c r="D16" s="67">
        <v>15</v>
      </c>
      <c r="E16" s="48" t="s">
        <v>102</v>
      </c>
      <c r="F16" s="47">
        <v>46763</v>
      </c>
      <c r="G16" s="68"/>
      <c r="H16" s="44"/>
      <c r="I16" s="58"/>
    </row>
    <row r="17" spans="1:11" s="62" customFormat="1" ht="28.5" x14ac:dyDescent="0.2">
      <c r="A17" s="41">
        <v>15</v>
      </c>
      <c r="B17" s="41">
        <v>72151800</v>
      </c>
      <c r="C17" s="46" t="s">
        <v>448</v>
      </c>
      <c r="D17" s="67">
        <v>10</v>
      </c>
      <c r="E17" s="48" t="s">
        <v>102</v>
      </c>
      <c r="F17" s="47">
        <v>46763</v>
      </c>
      <c r="G17" s="68"/>
      <c r="H17" s="44"/>
      <c r="I17" s="58"/>
    </row>
    <row r="18" spans="1:11" s="62" customFormat="1" ht="42.75" x14ac:dyDescent="0.2">
      <c r="A18" s="41">
        <v>16</v>
      </c>
      <c r="B18" s="41">
        <v>72151800</v>
      </c>
      <c r="C18" s="46" t="s">
        <v>449</v>
      </c>
      <c r="D18" s="49">
        <v>10</v>
      </c>
      <c r="E18" s="42" t="s">
        <v>102</v>
      </c>
      <c r="F18" s="47">
        <v>38969</v>
      </c>
      <c r="G18" s="68"/>
      <c r="H18" s="44"/>
      <c r="I18" s="58"/>
      <c r="K18" s="61"/>
    </row>
    <row r="19" spans="1:11" s="62" customFormat="1" ht="28.5" x14ac:dyDescent="0.2">
      <c r="A19" s="41">
        <v>17</v>
      </c>
      <c r="B19" s="41">
        <v>72151800</v>
      </c>
      <c r="C19" s="46" t="s">
        <v>450</v>
      </c>
      <c r="D19" s="49">
        <v>10</v>
      </c>
      <c r="E19" s="42" t="s">
        <v>102</v>
      </c>
      <c r="F19" s="47">
        <v>85732</v>
      </c>
      <c r="G19" s="68"/>
      <c r="H19" s="44"/>
      <c r="I19" s="58"/>
      <c r="K19" s="61"/>
    </row>
    <row r="20" spans="1:11" s="62" customFormat="1" ht="28.5" x14ac:dyDescent="0.2">
      <c r="A20" s="41">
        <v>18</v>
      </c>
      <c r="B20" s="41">
        <v>72151800</v>
      </c>
      <c r="C20" s="46" t="s">
        <v>451</v>
      </c>
      <c r="D20" s="49">
        <v>10</v>
      </c>
      <c r="E20" s="42" t="s">
        <v>102</v>
      </c>
      <c r="F20" s="47">
        <v>62351</v>
      </c>
      <c r="G20" s="68"/>
      <c r="H20" s="44"/>
      <c r="I20" s="58"/>
      <c r="K20" s="61"/>
    </row>
    <row r="21" spans="1:11" s="62" customFormat="1" ht="28.5" x14ac:dyDescent="0.2">
      <c r="A21" s="41">
        <v>19</v>
      </c>
      <c r="B21" s="41">
        <v>72151800</v>
      </c>
      <c r="C21" s="46" t="s">
        <v>452</v>
      </c>
      <c r="D21" s="49">
        <v>10</v>
      </c>
      <c r="E21" s="42" t="s">
        <v>102</v>
      </c>
      <c r="F21" s="47">
        <v>38969</v>
      </c>
      <c r="G21" s="68"/>
      <c r="H21" s="44"/>
      <c r="I21" s="58"/>
      <c r="K21" s="61"/>
    </row>
    <row r="22" spans="1:11" s="62" customFormat="1" ht="28.5" x14ac:dyDescent="0.2">
      <c r="A22" s="41">
        <v>20</v>
      </c>
      <c r="B22" s="41">
        <v>72151800</v>
      </c>
      <c r="C22" s="46" t="s">
        <v>453</v>
      </c>
      <c r="D22" s="49">
        <v>10</v>
      </c>
      <c r="E22" s="42" t="s">
        <v>102</v>
      </c>
      <c r="F22" s="47">
        <v>46763</v>
      </c>
      <c r="G22" s="68"/>
      <c r="H22" s="44"/>
      <c r="I22" s="58"/>
      <c r="K22" s="61"/>
    </row>
    <row r="23" spans="1:11" s="62" customFormat="1" ht="42.75" x14ac:dyDescent="0.2">
      <c r="A23" s="41">
        <v>21</v>
      </c>
      <c r="B23" s="41">
        <v>72151800</v>
      </c>
      <c r="C23" s="46" t="s">
        <v>454</v>
      </c>
      <c r="D23" s="49">
        <v>10</v>
      </c>
      <c r="E23" s="42" t="s">
        <v>102</v>
      </c>
      <c r="F23" s="47">
        <v>46763</v>
      </c>
      <c r="G23" s="68"/>
      <c r="H23" s="44"/>
      <c r="I23" s="58"/>
      <c r="K23" s="61"/>
    </row>
    <row r="24" spans="1:11" s="62" customFormat="1" ht="42.75" x14ac:dyDescent="0.2">
      <c r="A24" s="41">
        <v>22</v>
      </c>
      <c r="B24" s="41">
        <v>72151800</v>
      </c>
      <c r="C24" s="46" t="s">
        <v>455</v>
      </c>
      <c r="D24" s="49">
        <v>10</v>
      </c>
      <c r="E24" s="42" t="s">
        <v>102</v>
      </c>
      <c r="F24" s="47">
        <v>77939</v>
      </c>
      <c r="G24" s="68"/>
      <c r="H24" s="44"/>
      <c r="I24" s="58"/>
      <c r="K24" s="61"/>
    </row>
    <row r="25" spans="1:11" s="62" customFormat="1" ht="42.75" x14ac:dyDescent="0.2">
      <c r="A25" s="41">
        <v>23</v>
      </c>
      <c r="B25" s="41">
        <v>72151800</v>
      </c>
      <c r="C25" s="46" t="s">
        <v>456</v>
      </c>
      <c r="D25" s="49">
        <v>10</v>
      </c>
      <c r="E25" s="42" t="s">
        <v>102</v>
      </c>
      <c r="F25" s="47">
        <v>62351</v>
      </c>
      <c r="G25" s="68"/>
      <c r="H25" s="44"/>
      <c r="I25" s="58"/>
      <c r="K25" s="61"/>
    </row>
    <row r="26" spans="1:11" s="62" customFormat="1" ht="42.75" x14ac:dyDescent="0.2">
      <c r="A26" s="41">
        <v>24</v>
      </c>
      <c r="B26" s="41">
        <v>72151800</v>
      </c>
      <c r="C26" s="46" t="s">
        <v>457</v>
      </c>
      <c r="D26" s="49">
        <v>10</v>
      </c>
      <c r="E26" s="42" t="s">
        <v>102</v>
      </c>
      <c r="F26" s="47">
        <v>62351</v>
      </c>
      <c r="G26" s="68"/>
      <c r="H26" s="44"/>
      <c r="I26" s="58"/>
      <c r="K26" s="61"/>
    </row>
    <row r="27" spans="1:11" s="62" customFormat="1" ht="42.75" x14ac:dyDescent="0.2">
      <c r="A27" s="41">
        <v>25</v>
      </c>
      <c r="B27" s="41">
        <v>72151800</v>
      </c>
      <c r="C27" s="46" t="s">
        <v>458</v>
      </c>
      <c r="D27" s="49">
        <v>10</v>
      </c>
      <c r="E27" s="42" t="s">
        <v>102</v>
      </c>
      <c r="F27" s="47">
        <v>46763</v>
      </c>
      <c r="G27" s="68"/>
      <c r="H27" s="44"/>
      <c r="I27" s="58"/>
      <c r="K27" s="61"/>
    </row>
    <row r="28" spans="1:11" s="62" customFormat="1" ht="28.5" x14ac:dyDescent="0.2">
      <c r="A28" s="41">
        <v>26</v>
      </c>
      <c r="B28" s="41">
        <v>72151800</v>
      </c>
      <c r="C28" s="46" t="s">
        <v>459</v>
      </c>
      <c r="D28" s="49">
        <v>10</v>
      </c>
      <c r="E28" s="42" t="s">
        <v>102</v>
      </c>
      <c r="F28" s="47">
        <v>54557</v>
      </c>
      <c r="G28" s="68"/>
      <c r="H28" s="44"/>
      <c r="I28" s="58"/>
      <c r="K28" s="61"/>
    </row>
    <row r="29" spans="1:11" s="62" customFormat="1" ht="28.5" x14ac:dyDescent="0.2">
      <c r="A29" s="41">
        <v>27</v>
      </c>
      <c r="B29" s="41">
        <v>72151800</v>
      </c>
      <c r="C29" s="46" t="s">
        <v>460</v>
      </c>
      <c r="D29" s="49">
        <v>10</v>
      </c>
      <c r="E29" s="42" t="s">
        <v>102</v>
      </c>
      <c r="F29" s="47">
        <v>54557</v>
      </c>
      <c r="G29" s="68"/>
      <c r="H29" s="44"/>
      <c r="I29" s="58"/>
      <c r="K29" s="61"/>
    </row>
    <row r="30" spans="1:11" s="62" customFormat="1" ht="42.75" x14ac:dyDescent="0.2">
      <c r="A30" s="41">
        <v>28</v>
      </c>
      <c r="B30" s="41">
        <v>72151800</v>
      </c>
      <c r="C30" s="46" t="s">
        <v>461</v>
      </c>
      <c r="D30" s="49">
        <v>10</v>
      </c>
      <c r="E30" s="42" t="s">
        <v>102</v>
      </c>
      <c r="F30" s="47">
        <v>62351</v>
      </c>
      <c r="G30" s="68"/>
      <c r="H30" s="44"/>
      <c r="I30" s="58"/>
      <c r="K30" s="61"/>
    </row>
    <row r="31" spans="1:11" s="62" customFormat="1" ht="28.5" x14ac:dyDescent="0.2">
      <c r="A31" s="41">
        <v>29</v>
      </c>
      <c r="B31" s="41">
        <v>72151800</v>
      </c>
      <c r="C31" s="46" t="s">
        <v>462</v>
      </c>
      <c r="D31" s="49">
        <v>10</v>
      </c>
      <c r="E31" s="42" t="s">
        <v>102</v>
      </c>
      <c r="F31" s="47">
        <v>62351</v>
      </c>
      <c r="G31" s="68"/>
      <c r="H31" s="44"/>
      <c r="I31" s="58"/>
      <c r="K31" s="61"/>
    </row>
    <row r="32" spans="1:11" s="62" customFormat="1" ht="28.5" x14ac:dyDescent="0.2">
      <c r="A32" s="41">
        <v>30</v>
      </c>
      <c r="B32" s="41">
        <v>72151800</v>
      </c>
      <c r="C32" s="46" t="s">
        <v>463</v>
      </c>
      <c r="D32" s="49">
        <v>10</v>
      </c>
      <c r="E32" s="42" t="s">
        <v>102</v>
      </c>
      <c r="F32" s="47">
        <v>77939</v>
      </c>
      <c r="G32" s="68"/>
      <c r="H32" s="44"/>
      <c r="I32" s="58"/>
      <c r="K32" s="61"/>
    </row>
    <row r="33" spans="1:11" s="62" customFormat="1" ht="42.75" x14ac:dyDescent="0.2">
      <c r="A33" s="41">
        <v>31</v>
      </c>
      <c r="B33" s="41">
        <v>72151800</v>
      </c>
      <c r="C33" s="46" t="s">
        <v>464</v>
      </c>
      <c r="D33" s="43">
        <v>30</v>
      </c>
      <c r="E33" s="42" t="s">
        <v>102</v>
      </c>
      <c r="F33" s="47">
        <v>31176</v>
      </c>
      <c r="G33" s="68"/>
      <c r="H33" s="44"/>
      <c r="I33" s="58"/>
      <c r="K33" s="61"/>
    </row>
    <row r="34" spans="1:11" s="62" customFormat="1" ht="28.5" x14ac:dyDescent="0.2">
      <c r="A34" s="41">
        <v>32</v>
      </c>
      <c r="B34" s="41">
        <v>72151800</v>
      </c>
      <c r="C34" s="46" t="s">
        <v>465</v>
      </c>
      <c r="D34" s="43">
        <v>30</v>
      </c>
      <c r="E34" s="42" t="s">
        <v>102</v>
      </c>
      <c r="F34" s="47">
        <v>26662</v>
      </c>
      <c r="G34" s="68"/>
      <c r="H34" s="44"/>
      <c r="I34" s="58"/>
      <c r="K34" s="61"/>
    </row>
    <row r="35" spans="1:11" s="62" customFormat="1" ht="28.5" x14ac:dyDescent="0.2">
      <c r="A35" s="41">
        <v>33</v>
      </c>
      <c r="B35" s="41">
        <v>72151800</v>
      </c>
      <c r="C35" s="46" t="s">
        <v>466</v>
      </c>
      <c r="D35" s="43">
        <v>30</v>
      </c>
      <c r="E35" s="42" t="s">
        <v>102</v>
      </c>
      <c r="F35" s="47">
        <v>17255</v>
      </c>
      <c r="G35" s="68"/>
      <c r="H35" s="44"/>
      <c r="I35" s="58"/>
      <c r="K35" s="61"/>
    </row>
    <row r="36" spans="1:11" s="62" customFormat="1" ht="42.75" x14ac:dyDescent="0.2">
      <c r="A36" s="41">
        <v>34</v>
      </c>
      <c r="B36" s="41">
        <v>72151800</v>
      </c>
      <c r="C36" s="46" t="s">
        <v>467</v>
      </c>
      <c r="D36" s="43">
        <v>30</v>
      </c>
      <c r="E36" s="42" t="s">
        <v>102</v>
      </c>
      <c r="F36" s="47">
        <v>40460</v>
      </c>
      <c r="G36" s="68"/>
      <c r="H36" s="44"/>
      <c r="I36" s="58"/>
      <c r="K36" s="61"/>
    </row>
    <row r="37" spans="1:11" s="62" customFormat="1" ht="42.75" x14ac:dyDescent="0.2">
      <c r="A37" s="41">
        <v>35</v>
      </c>
      <c r="B37" s="41">
        <v>72151800</v>
      </c>
      <c r="C37" s="46" t="s">
        <v>468</v>
      </c>
      <c r="D37" s="43">
        <v>30</v>
      </c>
      <c r="E37" s="42" t="s">
        <v>102</v>
      </c>
      <c r="F37" s="47">
        <v>26775</v>
      </c>
      <c r="G37" s="68"/>
      <c r="H37" s="44"/>
      <c r="I37" s="58"/>
      <c r="K37" s="61"/>
    </row>
    <row r="38" spans="1:11" s="62" customFormat="1" ht="28.5" x14ac:dyDescent="0.2">
      <c r="A38" s="41">
        <v>36</v>
      </c>
      <c r="B38" s="41">
        <v>72151800</v>
      </c>
      <c r="C38" s="46" t="s">
        <v>469</v>
      </c>
      <c r="D38" s="43">
        <v>30</v>
      </c>
      <c r="E38" s="42" t="s">
        <v>102</v>
      </c>
      <c r="F38" s="47">
        <v>14875</v>
      </c>
      <c r="G38" s="68"/>
      <c r="H38" s="44"/>
      <c r="I38" s="58"/>
      <c r="K38" s="61"/>
    </row>
    <row r="39" spans="1:11" s="62" customFormat="1" ht="42.75" x14ac:dyDescent="0.2">
      <c r="A39" s="41">
        <v>37</v>
      </c>
      <c r="B39" s="41">
        <v>72151800</v>
      </c>
      <c r="C39" s="46" t="s">
        <v>470</v>
      </c>
      <c r="D39" s="43">
        <v>30</v>
      </c>
      <c r="E39" s="42" t="s">
        <v>102</v>
      </c>
      <c r="F39" s="47">
        <v>18445</v>
      </c>
      <c r="G39" s="68"/>
      <c r="H39" s="44"/>
      <c r="I39" s="58"/>
      <c r="K39" s="61"/>
    </row>
    <row r="40" spans="1:11" s="62" customFormat="1" ht="42.75" x14ac:dyDescent="0.2">
      <c r="A40" s="41">
        <v>38</v>
      </c>
      <c r="B40" s="41">
        <v>72151800</v>
      </c>
      <c r="C40" s="46" t="s">
        <v>471</v>
      </c>
      <c r="D40" s="43">
        <v>30</v>
      </c>
      <c r="E40" s="42" t="s">
        <v>102</v>
      </c>
      <c r="F40" s="47">
        <v>20825</v>
      </c>
      <c r="G40" s="68"/>
      <c r="H40" s="44"/>
      <c r="I40" s="58"/>
      <c r="K40" s="61"/>
    </row>
    <row r="41" spans="1:11" s="62" customFormat="1" ht="42.75" x14ac:dyDescent="0.2">
      <c r="A41" s="41">
        <v>39</v>
      </c>
      <c r="B41" s="41">
        <v>72151800</v>
      </c>
      <c r="C41" s="46" t="s">
        <v>472</v>
      </c>
      <c r="D41" s="43">
        <v>30</v>
      </c>
      <c r="E41" s="42" t="s">
        <v>102</v>
      </c>
      <c r="F41" s="47">
        <v>19635</v>
      </c>
      <c r="G41" s="68"/>
      <c r="H41" s="44"/>
      <c r="I41" s="58"/>
      <c r="K41" s="61"/>
    </row>
    <row r="42" spans="1:11" s="62" customFormat="1" ht="42.75" x14ac:dyDescent="0.2">
      <c r="A42" s="41">
        <v>40</v>
      </c>
      <c r="B42" s="41">
        <v>72151800</v>
      </c>
      <c r="C42" s="46" t="s">
        <v>473</v>
      </c>
      <c r="D42" s="43">
        <v>30</v>
      </c>
      <c r="E42" s="42" t="s">
        <v>102</v>
      </c>
      <c r="F42" s="47">
        <v>35700</v>
      </c>
      <c r="G42" s="68"/>
      <c r="H42" s="44"/>
      <c r="I42" s="58"/>
      <c r="K42" s="61"/>
    </row>
    <row r="43" spans="1:11" s="62" customFormat="1" ht="28.5" x14ac:dyDescent="0.2">
      <c r="A43" s="41">
        <v>41</v>
      </c>
      <c r="B43" s="41">
        <v>72151800</v>
      </c>
      <c r="C43" s="46" t="s">
        <v>474</v>
      </c>
      <c r="D43" s="43">
        <v>30</v>
      </c>
      <c r="E43" s="42" t="s">
        <v>102</v>
      </c>
      <c r="F43" s="47">
        <v>8925</v>
      </c>
      <c r="G43" s="68"/>
      <c r="H43" s="44"/>
      <c r="I43" s="58"/>
      <c r="K43" s="61"/>
    </row>
    <row r="44" spans="1:11" s="62" customFormat="1" ht="28.5" x14ac:dyDescent="0.2">
      <c r="A44" s="41">
        <v>42</v>
      </c>
      <c r="B44" s="41">
        <v>72151800</v>
      </c>
      <c r="C44" s="46" t="s">
        <v>475</v>
      </c>
      <c r="D44" s="43">
        <v>30</v>
      </c>
      <c r="E44" s="42" t="s">
        <v>102</v>
      </c>
      <c r="F44" s="47">
        <v>3570</v>
      </c>
      <c r="G44" s="68"/>
      <c r="H44" s="44"/>
      <c r="I44" s="58"/>
      <c r="K44" s="61"/>
    </row>
    <row r="45" spans="1:11" s="62" customFormat="1" ht="28.5" x14ac:dyDescent="0.2">
      <c r="A45" s="41">
        <v>43</v>
      </c>
      <c r="B45" s="41">
        <v>72151800</v>
      </c>
      <c r="C45" s="46" t="s">
        <v>476</v>
      </c>
      <c r="D45" s="43">
        <v>30</v>
      </c>
      <c r="E45" s="42" t="s">
        <v>102</v>
      </c>
      <c r="F45" s="47">
        <v>18445</v>
      </c>
      <c r="G45" s="68"/>
      <c r="H45" s="44"/>
      <c r="I45" s="58"/>
      <c r="K45" s="61"/>
    </row>
    <row r="46" spans="1:11" s="62" customFormat="1" ht="42.75" x14ac:dyDescent="0.2">
      <c r="A46" s="41">
        <v>44</v>
      </c>
      <c r="B46" s="41">
        <v>72151800</v>
      </c>
      <c r="C46" s="46" t="s">
        <v>477</v>
      </c>
      <c r="D46" s="43">
        <v>30</v>
      </c>
      <c r="E46" s="42" t="s">
        <v>102</v>
      </c>
      <c r="F46" s="47">
        <v>85085</v>
      </c>
      <c r="G46" s="68"/>
      <c r="H46" s="44"/>
      <c r="I46" s="58"/>
      <c r="K46" s="61"/>
    </row>
    <row r="47" spans="1:11" s="62" customFormat="1" ht="42.75" x14ac:dyDescent="0.2">
      <c r="A47" s="41">
        <v>45</v>
      </c>
      <c r="B47" s="41">
        <v>72151800</v>
      </c>
      <c r="C47" s="46" t="s">
        <v>478</v>
      </c>
      <c r="D47" s="43">
        <v>30</v>
      </c>
      <c r="E47" s="42" t="s">
        <v>102</v>
      </c>
      <c r="F47" s="47">
        <v>59500</v>
      </c>
      <c r="G47" s="68"/>
      <c r="H47" s="44"/>
      <c r="I47" s="58"/>
      <c r="K47" s="61"/>
    </row>
    <row r="48" spans="1:11" s="62" customFormat="1" ht="42.75" x14ac:dyDescent="0.2">
      <c r="A48" s="41">
        <v>46</v>
      </c>
      <c r="B48" s="41">
        <v>72151800</v>
      </c>
      <c r="C48" s="46" t="s">
        <v>479</v>
      </c>
      <c r="D48" s="43">
        <v>30</v>
      </c>
      <c r="E48" s="42" t="s">
        <v>102</v>
      </c>
      <c r="F48" s="47">
        <v>23800</v>
      </c>
      <c r="G48" s="68"/>
      <c r="H48" s="44"/>
      <c r="I48" s="58"/>
      <c r="K48" s="61"/>
    </row>
    <row r="49" spans="1:11" s="62" customFormat="1" ht="42.75" x14ac:dyDescent="0.2">
      <c r="A49" s="41">
        <v>47</v>
      </c>
      <c r="B49" s="41">
        <v>72151800</v>
      </c>
      <c r="C49" s="46" t="s">
        <v>480</v>
      </c>
      <c r="D49" s="43">
        <v>30</v>
      </c>
      <c r="E49" s="42" t="s">
        <v>102</v>
      </c>
      <c r="F49" s="47">
        <v>47600</v>
      </c>
      <c r="G49" s="68"/>
      <c r="H49" s="44"/>
      <c r="I49" s="58"/>
      <c r="K49" s="61"/>
    </row>
    <row r="50" spans="1:11" s="62" customFormat="1" ht="42.75" x14ac:dyDescent="0.2">
      <c r="A50" s="41">
        <v>48</v>
      </c>
      <c r="B50" s="41">
        <v>72151800</v>
      </c>
      <c r="C50" s="46" t="s">
        <v>481</v>
      </c>
      <c r="D50" s="43">
        <v>30</v>
      </c>
      <c r="E50" s="42" t="s">
        <v>102</v>
      </c>
      <c r="F50" s="47">
        <v>27965</v>
      </c>
      <c r="G50" s="68"/>
      <c r="H50" s="44"/>
      <c r="I50" s="58"/>
      <c r="K50" s="61"/>
    </row>
    <row r="51" spans="1:11" s="62" customFormat="1" ht="42.75" x14ac:dyDescent="0.2">
      <c r="A51" s="41">
        <v>49</v>
      </c>
      <c r="B51" s="41">
        <v>72151800</v>
      </c>
      <c r="C51" s="46" t="s">
        <v>482</v>
      </c>
      <c r="D51" s="43">
        <v>30</v>
      </c>
      <c r="E51" s="42" t="s">
        <v>102</v>
      </c>
      <c r="F51" s="47">
        <v>47600</v>
      </c>
      <c r="G51" s="68"/>
      <c r="H51" s="44"/>
      <c r="I51" s="58"/>
      <c r="K51" s="61"/>
    </row>
    <row r="52" spans="1:11" s="62" customFormat="1" ht="42.75" x14ac:dyDescent="0.2">
      <c r="A52" s="41">
        <v>50</v>
      </c>
      <c r="B52" s="41">
        <v>72151800</v>
      </c>
      <c r="C52" s="46" t="s">
        <v>483</v>
      </c>
      <c r="D52" s="43">
        <v>30</v>
      </c>
      <c r="E52" s="42" t="s">
        <v>102</v>
      </c>
      <c r="F52" s="47">
        <v>16065</v>
      </c>
      <c r="G52" s="68"/>
      <c r="H52" s="44"/>
      <c r="I52" s="58"/>
      <c r="K52" s="61"/>
    </row>
    <row r="53" spans="1:11" s="62" customFormat="1" ht="42.75" x14ac:dyDescent="0.2">
      <c r="A53" s="41">
        <v>51</v>
      </c>
      <c r="B53" s="41">
        <v>72151800</v>
      </c>
      <c r="C53" s="46" t="s">
        <v>484</v>
      </c>
      <c r="D53" s="43">
        <v>30</v>
      </c>
      <c r="E53" s="42" t="s">
        <v>102</v>
      </c>
      <c r="F53" s="47">
        <v>6724</v>
      </c>
      <c r="G53" s="68"/>
      <c r="H53" s="44"/>
      <c r="I53" s="58"/>
      <c r="K53" s="61"/>
    </row>
    <row r="54" spans="1:11" s="62" customFormat="1" ht="42.75" x14ac:dyDescent="0.2">
      <c r="A54" s="41">
        <v>52</v>
      </c>
      <c r="B54" s="41">
        <v>72151800</v>
      </c>
      <c r="C54" s="46" t="s">
        <v>485</v>
      </c>
      <c r="D54" s="43">
        <v>30</v>
      </c>
      <c r="E54" s="42" t="s">
        <v>102</v>
      </c>
      <c r="F54" s="47">
        <v>8985</v>
      </c>
      <c r="G54" s="68"/>
      <c r="H54" s="44"/>
      <c r="I54" s="58"/>
      <c r="K54" s="61"/>
    </row>
    <row r="55" spans="1:11" s="62" customFormat="1" ht="42.75" x14ac:dyDescent="0.2">
      <c r="A55" s="41">
        <v>53</v>
      </c>
      <c r="B55" s="41">
        <v>72151800</v>
      </c>
      <c r="C55" s="46" t="s">
        <v>486</v>
      </c>
      <c r="D55" s="43">
        <v>30</v>
      </c>
      <c r="E55" s="42" t="s">
        <v>102</v>
      </c>
      <c r="F55" s="47">
        <v>7021</v>
      </c>
      <c r="G55" s="68"/>
      <c r="H55" s="44"/>
      <c r="I55" s="58"/>
      <c r="K55" s="61"/>
    </row>
    <row r="56" spans="1:11" s="62" customFormat="1" ht="42.75" x14ac:dyDescent="0.2">
      <c r="A56" s="41">
        <v>54</v>
      </c>
      <c r="B56" s="41">
        <v>72151800</v>
      </c>
      <c r="C56" s="46" t="s">
        <v>487</v>
      </c>
      <c r="D56" s="43">
        <v>30</v>
      </c>
      <c r="E56" s="42" t="s">
        <v>102</v>
      </c>
      <c r="F56" s="47">
        <v>10532</v>
      </c>
      <c r="G56" s="68"/>
      <c r="H56" s="44"/>
      <c r="I56" s="58"/>
      <c r="K56" s="61"/>
    </row>
    <row r="57" spans="1:11" s="62" customFormat="1" ht="42.75" x14ac:dyDescent="0.2">
      <c r="A57" s="41">
        <v>55</v>
      </c>
      <c r="B57" s="41">
        <v>72151800</v>
      </c>
      <c r="C57" s="46" t="s">
        <v>488</v>
      </c>
      <c r="D57" s="43">
        <v>30</v>
      </c>
      <c r="E57" s="42" t="s">
        <v>102</v>
      </c>
      <c r="F57" s="47">
        <v>7795</v>
      </c>
      <c r="G57" s="68"/>
      <c r="H57" s="44"/>
      <c r="I57" s="58"/>
      <c r="K57" s="61"/>
    </row>
    <row r="58" spans="1:11" s="62" customFormat="1" ht="28.5" x14ac:dyDescent="0.2">
      <c r="A58" s="41">
        <v>56</v>
      </c>
      <c r="B58" s="41">
        <v>72151800</v>
      </c>
      <c r="C58" s="46" t="s">
        <v>489</v>
      </c>
      <c r="D58" s="43">
        <v>30</v>
      </c>
      <c r="E58" s="42" t="s">
        <v>102</v>
      </c>
      <c r="F58" s="47">
        <v>32130</v>
      </c>
      <c r="G58" s="68"/>
      <c r="H58" s="44"/>
      <c r="I58" s="58"/>
      <c r="K58" s="61"/>
    </row>
    <row r="59" spans="1:11" s="62" customFormat="1" ht="57" x14ac:dyDescent="0.2">
      <c r="A59" s="41">
        <v>57</v>
      </c>
      <c r="B59" s="41">
        <v>72151800</v>
      </c>
      <c r="C59" s="46" t="s">
        <v>490</v>
      </c>
      <c r="D59" s="43">
        <v>30</v>
      </c>
      <c r="E59" s="42" t="s">
        <v>102</v>
      </c>
      <c r="F59" s="47">
        <v>9520</v>
      </c>
      <c r="G59" s="68"/>
      <c r="H59" s="44"/>
      <c r="I59" s="58"/>
      <c r="K59" s="61"/>
    </row>
    <row r="60" spans="1:11" s="62" customFormat="1" ht="42.75" x14ac:dyDescent="0.2">
      <c r="A60" s="41">
        <v>58</v>
      </c>
      <c r="B60" s="41">
        <v>72151800</v>
      </c>
      <c r="C60" s="46" t="s">
        <v>491</v>
      </c>
      <c r="D60" s="43">
        <v>30</v>
      </c>
      <c r="E60" s="42" t="s">
        <v>102</v>
      </c>
      <c r="F60" s="47">
        <v>9996</v>
      </c>
      <c r="G60" s="68"/>
      <c r="H60" s="44"/>
      <c r="I60" s="58"/>
      <c r="K60" s="61"/>
    </row>
    <row r="61" spans="1:11" s="62" customFormat="1" ht="42.75" x14ac:dyDescent="0.2">
      <c r="A61" s="41">
        <v>59</v>
      </c>
      <c r="B61" s="41">
        <v>72151800</v>
      </c>
      <c r="C61" s="46" t="s">
        <v>492</v>
      </c>
      <c r="D61" s="43">
        <v>30</v>
      </c>
      <c r="E61" s="42" t="s">
        <v>102</v>
      </c>
      <c r="F61" s="47">
        <v>107100</v>
      </c>
      <c r="G61" s="68"/>
      <c r="H61" s="44"/>
      <c r="I61" s="58"/>
      <c r="K61" s="61"/>
    </row>
    <row r="62" spans="1:11" s="62" customFormat="1" ht="42.75" x14ac:dyDescent="0.2">
      <c r="A62" s="41">
        <v>60</v>
      </c>
      <c r="B62" s="41">
        <v>72151800</v>
      </c>
      <c r="C62" s="46" t="s">
        <v>493</v>
      </c>
      <c r="D62" s="43">
        <v>30</v>
      </c>
      <c r="E62" s="42" t="s">
        <v>102</v>
      </c>
      <c r="F62" s="47">
        <v>116025</v>
      </c>
      <c r="G62" s="68"/>
      <c r="H62" s="44"/>
      <c r="I62" s="58"/>
      <c r="K62" s="61"/>
    </row>
    <row r="63" spans="1:11" s="62" customFormat="1" ht="42.75" x14ac:dyDescent="0.2">
      <c r="A63" s="41">
        <v>61</v>
      </c>
      <c r="B63" s="41">
        <v>72151800</v>
      </c>
      <c r="C63" s="46" t="s">
        <v>494</v>
      </c>
      <c r="D63" s="43">
        <v>30</v>
      </c>
      <c r="E63" s="42" t="s">
        <v>102</v>
      </c>
      <c r="F63" s="47">
        <v>3868</v>
      </c>
      <c r="G63" s="68"/>
      <c r="H63" s="44"/>
      <c r="I63" s="58"/>
      <c r="K63" s="61"/>
    </row>
    <row r="64" spans="1:11" s="62" customFormat="1" ht="42.75" x14ac:dyDescent="0.2">
      <c r="A64" s="41">
        <v>62</v>
      </c>
      <c r="B64" s="41">
        <v>72151800</v>
      </c>
      <c r="C64" s="46" t="s">
        <v>495</v>
      </c>
      <c r="D64" s="43">
        <v>30</v>
      </c>
      <c r="E64" s="42" t="s">
        <v>102</v>
      </c>
      <c r="F64" s="47">
        <v>4760</v>
      </c>
      <c r="G64" s="68"/>
      <c r="H64" s="44"/>
      <c r="I64" s="58"/>
      <c r="K64" s="61"/>
    </row>
    <row r="65" spans="1:11" s="62" customFormat="1" ht="28.5" x14ac:dyDescent="0.2">
      <c r="A65" s="41">
        <v>63</v>
      </c>
      <c r="B65" s="41">
        <v>72151800</v>
      </c>
      <c r="C65" s="46" t="s">
        <v>496</v>
      </c>
      <c r="D65" s="43">
        <v>30</v>
      </c>
      <c r="E65" s="42" t="s">
        <v>102</v>
      </c>
      <c r="F65" s="47">
        <v>7140</v>
      </c>
      <c r="G65" s="68"/>
      <c r="H65" s="44"/>
      <c r="I65" s="58"/>
      <c r="K65" s="61"/>
    </row>
    <row r="66" spans="1:11" s="62" customFormat="1" ht="42.75" x14ac:dyDescent="0.2">
      <c r="A66" s="41">
        <v>64</v>
      </c>
      <c r="B66" s="41">
        <v>72151800</v>
      </c>
      <c r="C66" s="46" t="s">
        <v>497</v>
      </c>
      <c r="D66" s="43">
        <v>30</v>
      </c>
      <c r="E66" s="42" t="s">
        <v>102</v>
      </c>
      <c r="F66" s="47">
        <v>19635</v>
      </c>
      <c r="G66" s="68"/>
      <c r="H66" s="44"/>
      <c r="I66" s="58"/>
      <c r="K66" s="61"/>
    </row>
    <row r="67" spans="1:11" s="62" customFormat="1" ht="28.5" x14ac:dyDescent="0.2">
      <c r="A67" s="41">
        <v>65</v>
      </c>
      <c r="B67" s="41">
        <v>72151800</v>
      </c>
      <c r="C67" s="46" t="s">
        <v>498</v>
      </c>
      <c r="D67" s="43">
        <v>30</v>
      </c>
      <c r="E67" s="42" t="s">
        <v>102</v>
      </c>
      <c r="F67" s="47">
        <v>11305</v>
      </c>
      <c r="G67" s="68"/>
      <c r="H67" s="44"/>
      <c r="I67" s="58"/>
      <c r="K67" s="61"/>
    </row>
    <row r="68" spans="1:11" s="62" customFormat="1" ht="42.75" x14ac:dyDescent="0.2">
      <c r="A68" s="41">
        <v>66</v>
      </c>
      <c r="B68" s="41">
        <v>72151800</v>
      </c>
      <c r="C68" s="46" t="s">
        <v>499</v>
      </c>
      <c r="D68" s="43">
        <v>30</v>
      </c>
      <c r="E68" s="42" t="s">
        <v>102</v>
      </c>
      <c r="F68" s="47">
        <v>14280</v>
      </c>
      <c r="G68" s="68"/>
      <c r="H68" s="44"/>
      <c r="I68" s="58"/>
      <c r="K68" s="61"/>
    </row>
    <row r="69" spans="1:11" s="62" customFormat="1" ht="42.75" x14ac:dyDescent="0.2">
      <c r="A69" s="41">
        <v>67</v>
      </c>
      <c r="B69" s="41">
        <v>72151800</v>
      </c>
      <c r="C69" s="46" t="s">
        <v>500</v>
      </c>
      <c r="D69" s="43">
        <v>30</v>
      </c>
      <c r="E69" s="42" t="s">
        <v>102</v>
      </c>
      <c r="F69" s="47">
        <v>12495</v>
      </c>
      <c r="G69" s="68"/>
      <c r="H69" s="44"/>
      <c r="I69" s="58"/>
      <c r="K69" s="61"/>
    </row>
    <row r="70" spans="1:11" s="62" customFormat="1" ht="42.75" x14ac:dyDescent="0.2">
      <c r="A70" s="41">
        <v>68</v>
      </c>
      <c r="B70" s="41">
        <v>72151800</v>
      </c>
      <c r="C70" s="46" t="s">
        <v>501</v>
      </c>
      <c r="D70" s="43">
        <v>30</v>
      </c>
      <c r="E70" s="42" t="s">
        <v>102</v>
      </c>
      <c r="F70" s="47">
        <v>14578</v>
      </c>
      <c r="G70" s="68"/>
      <c r="H70" s="44"/>
      <c r="I70" s="58"/>
      <c r="K70" s="61"/>
    </row>
    <row r="71" spans="1:11" s="62" customFormat="1" ht="42.75" x14ac:dyDescent="0.2">
      <c r="A71" s="41">
        <v>69</v>
      </c>
      <c r="B71" s="41">
        <v>72151800</v>
      </c>
      <c r="C71" s="46" t="s">
        <v>502</v>
      </c>
      <c r="D71" s="43">
        <v>30</v>
      </c>
      <c r="E71" s="42" t="s">
        <v>102</v>
      </c>
      <c r="F71" s="47">
        <v>13685</v>
      </c>
      <c r="G71" s="68"/>
      <c r="H71" s="44"/>
      <c r="I71" s="58"/>
      <c r="K71" s="61"/>
    </row>
    <row r="72" spans="1:11" s="62" customFormat="1" ht="42.75" x14ac:dyDescent="0.2">
      <c r="A72" s="41">
        <v>70</v>
      </c>
      <c r="B72" s="41">
        <v>72151800</v>
      </c>
      <c r="C72" s="46" t="s">
        <v>503</v>
      </c>
      <c r="D72" s="43">
        <v>30</v>
      </c>
      <c r="E72" s="42" t="s">
        <v>102</v>
      </c>
      <c r="F72" s="47">
        <v>98175</v>
      </c>
      <c r="G72" s="68"/>
      <c r="H72" s="44"/>
      <c r="I72" s="58"/>
      <c r="K72" s="61"/>
    </row>
    <row r="73" spans="1:11" s="62" customFormat="1" ht="28.5" x14ac:dyDescent="0.2">
      <c r="A73" s="41">
        <v>71</v>
      </c>
      <c r="B73" s="41">
        <v>72151800</v>
      </c>
      <c r="C73" s="46" t="s">
        <v>504</v>
      </c>
      <c r="D73" s="43">
        <v>30</v>
      </c>
      <c r="E73" s="42" t="s">
        <v>102</v>
      </c>
      <c r="F73" s="47">
        <v>59500</v>
      </c>
      <c r="G73" s="68"/>
      <c r="H73" s="44"/>
      <c r="I73" s="58"/>
      <c r="K73" s="61"/>
    </row>
    <row r="74" spans="1:11" s="62" customFormat="1" ht="42.75" x14ac:dyDescent="0.2">
      <c r="A74" s="41">
        <v>72</v>
      </c>
      <c r="B74" s="41">
        <v>72151800</v>
      </c>
      <c r="C74" s="46" t="s">
        <v>505</v>
      </c>
      <c r="D74" s="43">
        <v>20</v>
      </c>
      <c r="E74" s="42" t="s">
        <v>102</v>
      </c>
      <c r="F74" s="47">
        <v>246925</v>
      </c>
      <c r="G74" s="68"/>
      <c r="H74" s="44"/>
      <c r="I74" s="58"/>
      <c r="K74" s="61"/>
    </row>
    <row r="75" spans="1:11" s="62" customFormat="1" ht="42.75" x14ac:dyDescent="0.2">
      <c r="A75" s="41">
        <v>73</v>
      </c>
      <c r="B75" s="41">
        <v>72151800</v>
      </c>
      <c r="C75" s="46" t="s">
        <v>506</v>
      </c>
      <c r="D75" s="43">
        <v>20</v>
      </c>
      <c r="E75" s="42" t="s">
        <v>102</v>
      </c>
      <c r="F75" s="47">
        <v>127925</v>
      </c>
      <c r="G75" s="68"/>
      <c r="H75" s="44"/>
      <c r="I75" s="58"/>
      <c r="K75" s="61"/>
    </row>
    <row r="76" spans="1:11" s="62" customFormat="1" ht="42.75" x14ac:dyDescent="0.2">
      <c r="A76" s="41">
        <v>74</v>
      </c>
      <c r="B76" s="41">
        <v>72151800</v>
      </c>
      <c r="C76" s="46" t="s">
        <v>507</v>
      </c>
      <c r="D76" s="43">
        <v>30</v>
      </c>
      <c r="E76" s="42" t="s">
        <v>102</v>
      </c>
      <c r="F76" s="47">
        <v>7735</v>
      </c>
      <c r="G76" s="68"/>
      <c r="H76" s="44"/>
      <c r="I76" s="58"/>
      <c r="K76" s="61"/>
    </row>
    <row r="77" spans="1:11" s="62" customFormat="1" ht="57" x14ac:dyDescent="0.2">
      <c r="A77" s="41">
        <v>75</v>
      </c>
      <c r="B77" s="41">
        <v>72151800</v>
      </c>
      <c r="C77" s="46" t="s">
        <v>508</v>
      </c>
      <c r="D77" s="43">
        <v>30</v>
      </c>
      <c r="E77" s="42" t="s">
        <v>102</v>
      </c>
      <c r="F77" s="47">
        <v>15470</v>
      </c>
      <c r="G77" s="68"/>
      <c r="H77" s="44"/>
      <c r="I77" s="58"/>
      <c r="K77" s="61"/>
    </row>
    <row r="78" spans="1:11" s="62" customFormat="1" ht="42.75" x14ac:dyDescent="0.2">
      <c r="A78" s="41">
        <v>76</v>
      </c>
      <c r="B78" s="41">
        <v>72151800</v>
      </c>
      <c r="C78" s="46" t="s">
        <v>509</v>
      </c>
      <c r="D78" s="43">
        <v>30</v>
      </c>
      <c r="E78" s="42" t="s">
        <v>102</v>
      </c>
      <c r="F78" s="47">
        <v>17255</v>
      </c>
      <c r="G78" s="68"/>
      <c r="H78" s="44"/>
      <c r="I78" s="58"/>
      <c r="K78" s="61"/>
    </row>
    <row r="79" spans="1:11" s="62" customFormat="1" ht="42.75" x14ac:dyDescent="0.2">
      <c r="A79" s="41">
        <v>77</v>
      </c>
      <c r="B79" s="41">
        <v>72151800</v>
      </c>
      <c r="C79" s="46" t="s">
        <v>510</v>
      </c>
      <c r="D79" s="43">
        <v>30</v>
      </c>
      <c r="E79" s="42" t="s">
        <v>102</v>
      </c>
      <c r="F79" s="47">
        <v>14280</v>
      </c>
      <c r="G79" s="68"/>
      <c r="H79" s="44"/>
      <c r="I79" s="58"/>
      <c r="K79" s="61"/>
    </row>
    <row r="80" spans="1:11" s="62" customFormat="1" ht="42.75" x14ac:dyDescent="0.2">
      <c r="A80" s="41">
        <v>78</v>
      </c>
      <c r="B80" s="41">
        <v>72151800</v>
      </c>
      <c r="C80" s="46" t="s">
        <v>511</v>
      </c>
      <c r="D80" s="43">
        <v>30</v>
      </c>
      <c r="E80" s="42" t="s">
        <v>102</v>
      </c>
      <c r="F80" s="47">
        <v>32130</v>
      </c>
      <c r="G80" s="68"/>
      <c r="H80" s="44"/>
      <c r="I80" s="58"/>
      <c r="K80" s="61"/>
    </row>
    <row r="81" spans="1:11" s="62" customFormat="1" ht="42.75" x14ac:dyDescent="0.2">
      <c r="A81" s="41">
        <v>79</v>
      </c>
      <c r="B81" s="41">
        <v>72151800</v>
      </c>
      <c r="C81" s="46" t="s">
        <v>512</v>
      </c>
      <c r="D81" s="43">
        <v>25</v>
      </c>
      <c r="E81" s="42" t="s">
        <v>102</v>
      </c>
      <c r="F81" s="47">
        <v>181475</v>
      </c>
      <c r="G81" s="68"/>
      <c r="H81" s="44"/>
      <c r="I81" s="58"/>
      <c r="K81" s="61"/>
    </row>
    <row r="82" spans="1:11" s="62" customFormat="1" ht="42.75" x14ac:dyDescent="0.2">
      <c r="A82" s="41">
        <v>80</v>
      </c>
      <c r="B82" s="41">
        <v>72151800</v>
      </c>
      <c r="C82" s="46" t="s">
        <v>513</v>
      </c>
      <c r="D82" s="43">
        <v>30</v>
      </c>
      <c r="E82" s="42" t="s">
        <v>102</v>
      </c>
      <c r="F82" s="47">
        <v>36295</v>
      </c>
      <c r="G82" s="68"/>
      <c r="H82" s="44"/>
      <c r="I82" s="58"/>
      <c r="K82" s="61"/>
    </row>
    <row r="83" spans="1:11" s="62" customFormat="1" ht="42.75" x14ac:dyDescent="0.2">
      <c r="A83" s="41">
        <v>81</v>
      </c>
      <c r="B83" s="41">
        <v>72151800</v>
      </c>
      <c r="C83" s="46" t="s">
        <v>514</v>
      </c>
      <c r="D83" s="43">
        <v>30</v>
      </c>
      <c r="E83" s="42" t="s">
        <v>102</v>
      </c>
      <c r="F83" s="47">
        <v>36295</v>
      </c>
      <c r="G83" s="68"/>
      <c r="H83" s="44"/>
      <c r="I83" s="58"/>
      <c r="K83" s="61"/>
    </row>
    <row r="84" spans="1:11" s="62" customFormat="1" ht="42.75" x14ac:dyDescent="0.2">
      <c r="A84" s="41">
        <v>82</v>
      </c>
      <c r="B84" s="41">
        <v>72151800</v>
      </c>
      <c r="C84" s="46" t="s">
        <v>515</v>
      </c>
      <c r="D84" s="43">
        <v>30</v>
      </c>
      <c r="E84" s="42" t="s">
        <v>102</v>
      </c>
      <c r="F84" s="47">
        <v>35700</v>
      </c>
      <c r="G84" s="68"/>
      <c r="H84" s="44"/>
      <c r="I84" s="58"/>
      <c r="K84" s="61"/>
    </row>
    <row r="85" spans="1:11" s="62" customFormat="1" ht="42.75" x14ac:dyDescent="0.2">
      <c r="A85" s="41">
        <v>83</v>
      </c>
      <c r="B85" s="41">
        <v>72151800</v>
      </c>
      <c r="C85" s="46" t="s">
        <v>516</v>
      </c>
      <c r="D85" s="43">
        <v>30</v>
      </c>
      <c r="E85" s="42" t="s">
        <v>102</v>
      </c>
      <c r="F85" s="47">
        <v>8925</v>
      </c>
      <c r="G85" s="68"/>
      <c r="H85" s="44"/>
      <c r="I85" s="58"/>
      <c r="K85" s="61"/>
    </row>
    <row r="86" spans="1:11" s="62" customFormat="1" ht="42.75" x14ac:dyDescent="0.2">
      <c r="A86" s="41">
        <v>84</v>
      </c>
      <c r="B86" s="41">
        <v>72151800</v>
      </c>
      <c r="C86" s="46" t="s">
        <v>517</v>
      </c>
      <c r="D86" s="43">
        <v>30</v>
      </c>
      <c r="E86" s="42" t="s">
        <v>102</v>
      </c>
      <c r="F86" s="47">
        <v>8330</v>
      </c>
      <c r="G86" s="68"/>
      <c r="H86" s="44"/>
      <c r="I86" s="58"/>
      <c r="K86" s="61"/>
    </row>
    <row r="87" spans="1:11" s="62" customFormat="1" ht="42.75" x14ac:dyDescent="0.2">
      <c r="A87" s="41">
        <v>85</v>
      </c>
      <c r="B87" s="41">
        <v>72151800</v>
      </c>
      <c r="C87" s="46" t="s">
        <v>518</v>
      </c>
      <c r="D87" s="43">
        <v>30</v>
      </c>
      <c r="E87" s="42" t="s">
        <v>102</v>
      </c>
      <c r="F87" s="47">
        <v>10115</v>
      </c>
      <c r="G87" s="68"/>
      <c r="H87" s="44"/>
      <c r="I87" s="58"/>
      <c r="K87" s="61"/>
    </row>
    <row r="88" spans="1:11" s="62" customFormat="1" ht="42.75" x14ac:dyDescent="0.2">
      <c r="A88" s="41">
        <v>86</v>
      </c>
      <c r="B88" s="41">
        <v>72151800</v>
      </c>
      <c r="C88" s="46" t="s">
        <v>519</v>
      </c>
      <c r="D88" s="43">
        <v>30</v>
      </c>
      <c r="E88" s="42" t="s">
        <v>102</v>
      </c>
      <c r="F88" s="47">
        <v>13090</v>
      </c>
      <c r="G88" s="68"/>
      <c r="H88" s="44"/>
      <c r="I88" s="58"/>
      <c r="K88" s="61"/>
    </row>
    <row r="89" spans="1:11" s="62" customFormat="1" ht="28.5" x14ac:dyDescent="0.2">
      <c r="A89" s="41">
        <v>87</v>
      </c>
      <c r="B89" s="41">
        <v>72151800</v>
      </c>
      <c r="C89" s="46" t="s">
        <v>520</v>
      </c>
      <c r="D89" s="43">
        <v>30</v>
      </c>
      <c r="E89" s="42" t="s">
        <v>102</v>
      </c>
      <c r="F89" s="47">
        <v>33320</v>
      </c>
      <c r="G89" s="68"/>
      <c r="H89" s="44"/>
      <c r="I89" s="58"/>
      <c r="K89" s="61"/>
    </row>
    <row r="90" spans="1:11" s="62" customFormat="1" ht="57" x14ac:dyDescent="0.2">
      <c r="A90" s="41">
        <v>88</v>
      </c>
      <c r="B90" s="41">
        <v>72151800</v>
      </c>
      <c r="C90" s="46" t="s">
        <v>521</v>
      </c>
      <c r="D90" s="43">
        <v>30</v>
      </c>
      <c r="E90" s="42" t="s">
        <v>102</v>
      </c>
      <c r="F90" s="47">
        <v>23800</v>
      </c>
      <c r="G90" s="68"/>
      <c r="H90" s="44"/>
      <c r="I90" s="58"/>
      <c r="K90" s="61"/>
    </row>
    <row r="91" spans="1:11" s="62" customFormat="1" ht="42.75" x14ac:dyDescent="0.2">
      <c r="A91" s="41">
        <v>89</v>
      </c>
      <c r="B91" s="41">
        <v>72151800</v>
      </c>
      <c r="C91" s="46" t="s">
        <v>522</v>
      </c>
      <c r="D91" s="43">
        <v>30</v>
      </c>
      <c r="E91" s="42" t="s">
        <v>102</v>
      </c>
      <c r="F91" s="47">
        <v>8925</v>
      </c>
      <c r="G91" s="68"/>
      <c r="H91" s="44"/>
      <c r="I91" s="58"/>
      <c r="K91" s="61"/>
    </row>
    <row r="92" spans="1:11" s="62" customFormat="1" ht="42.75" x14ac:dyDescent="0.2">
      <c r="A92" s="41">
        <v>90</v>
      </c>
      <c r="B92" s="41">
        <v>72151800</v>
      </c>
      <c r="C92" s="46" t="s">
        <v>523</v>
      </c>
      <c r="D92" s="43">
        <v>30</v>
      </c>
      <c r="E92" s="42" t="s">
        <v>102</v>
      </c>
      <c r="F92" s="47">
        <v>3273</v>
      </c>
      <c r="G92" s="68"/>
      <c r="H92" s="44"/>
      <c r="I92" s="58"/>
      <c r="K92" s="61"/>
    </row>
    <row r="93" spans="1:11" s="62" customFormat="1" ht="42.75" x14ac:dyDescent="0.2">
      <c r="A93" s="41">
        <v>91</v>
      </c>
      <c r="B93" s="41">
        <v>72151800</v>
      </c>
      <c r="C93" s="46" t="s">
        <v>524</v>
      </c>
      <c r="D93" s="43">
        <v>30</v>
      </c>
      <c r="E93" s="42" t="s">
        <v>102</v>
      </c>
      <c r="F93" s="47">
        <v>27965</v>
      </c>
      <c r="G93" s="68"/>
      <c r="H93" s="44"/>
      <c r="I93" s="58"/>
      <c r="K93" s="61"/>
    </row>
    <row r="94" spans="1:11" s="62" customFormat="1" ht="42.75" x14ac:dyDescent="0.2">
      <c r="A94" s="41">
        <v>92</v>
      </c>
      <c r="B94" s="41">
        <v>72151800</v>
      </c>
      <c r="C94" s="46" t="s">
        <v>525</v>
      </c>
      <c r="D94" s="43">
        <v>30</v>
      </c>
      <c r="E94" s="42" t="s">
        <v>102</v>
      </c>
      <c r="F94" s="47">
        <v>3273</v>
      </c>
      <c r="G94" s="68"/>
      <c r="H94" s="44"/>
      <c r="I94" s="58"/>
      <c r="K94" s="61"/>
    </row>
    <row r="95" spans="1:11" s="62" customFormat="1" ht="57" x14ac:dyDescent="0.2">
      <c r="A95" s="41">
        <v>93</v>
      </c>
      <c r="B95" s="41">
        <v>72151800</v>
      </c>
      <c r="C95" s="46" t="s">
        <v>526</v>
      </c>
      <c r="D95" s="43">
        <v>30</v>
      </c>
      <c r="E95" s="42" t="s">
        <v>102</v>
      </c>
      <c r="F95" s="47">
        <v>2975</v>
      </c>
      <c r="G95" s="68"/>
      <c r="H95" s="44"/>
      <c r="I95" s="58"/>
      <c r="K95" s="61"/>
    </row>
    <row r="96" spans="1:11" s="62" customFormat="1" ht="42.75" x14ac:dyDescent="0.2">
      <c r="A96" s="41">
        <v>94</v>
      </c>
      <c r="B96" s="41">
        <v>72151800</v>
      </c>
      <c r="C96" s="46" t="s">
        <v>527</v>
      </c>
      <c r="D96" s="43">
        <v>30</v>
      </c>
      <c r="E96" s="42" t="s">
        <v>102</v>
      </c>
      <c r="F96" s="47">
        <v>5355</v>
      </c>
      <c r="G96" s="68"/>
      <c r="H96" s="44"/>
      <c r="I96" s="58"/>
      <c r="K96" s="61"/>
    </row>
    <row r="97" spans="1:11" s="62" customFormat="1" ht="42.75" x14ac:dyDescent="0.2">
      <c r="A97" s="41">
        <v>95</v>
      </c>
      <c r="B97" s="41">
        <v>72151800</v>
      </c>
      <c r="C97" s="46" t="s">
        <v>528</v>
      </c>
      <c r="D97" s="43">
        <v>30</v>
      </c>
      <c r="E97" s="42" t="s">
        <v>102</v>
      </c>
      <c r="F97" s="47">
        <v>4165</v>
      </c>
      <c r="G97" s="68"/>
      <c r="H97" s="44"/>
      <c r="I97" s="58"/>
      <c r="K97" s="61"/>
    </row>
    <row r="98" spans="1:11" s="62" customFormat="1" ht="42.75" x14ac:dyDescent="0.2">
      <c r="A98" s="41">
        <v>96</v>
      </c>
      <c r="B98" s="41">
        <v>72151800</v>
      </c>
      <c r="C98" s="46" t="s">
        <v>529</v>
      </c>
      <c r="D98" s="43">
        <v>30</v>
      </c>
      <c r="E98" s="42" t="s">
        <v>102</v>
      </c>
      <c r="F98" s="47">
        <v>110075</v>
      </c>
      <c r="G98" s="68"/>
      <c r="H98" s="44"/>
      <c r="I98" s="58"/>
      <c r="K98" s="61"/>
    </row>
    <row r="99" spans="1:11" s="62" customFormat="1" ht="28.5" x14ac:dyDescent="0.2">
      <c r="A99" s="41">
        <v>97</v>
      </c>
      <c r="B99" s="41">
        <v>72151800</v>
      </c>
      <c r="C99" s="46" t="s">
        <v>530</v>
      </c>
      <c r="D99" s="43">
        <v>30</v>
      </c>
      <c r="E99" s="42" t="s">
        <v>102</v>
      </c>
      <c r="F99" s="47">
        <v>44625</v>
      </c>
      <c r="G99" s="68"/>
      <c r="H99" s="44"/>
      <c r="I99" s="58"/>
      <c r="K99" s="61"/>
    </row>
    <row r="100" spans="1:11" s="62" customFormat="1" ht="28.5" x14ac:dyDescent="0.2">
      <c r="A100" s="41">
        <v>98</v>
      </c>
      <c r="B100" s="41">
        <v>72151800</v>
      </c>
      <c r="C100" s="46" t="s">
        <v>531</v>
      </c>
      <c r="D100" s="43">
        <v>30</v>
      </c>
      <c r="E100" s="42" t="s">
        <v>102</v>
      </c>
      <c r="F100" s="47">
        <v>28560</v>
      </c>
      <c r="G100" s="68"/>
      <c r="H100" s="44"/>
      <c r="I100" s="58"/>
      <c r="K100" s="61"/>
    </row>
    <row r="101" spans="1:11" s="62" customFormat="1" ht="42.75" x14ac:dyDescent="0.2">
      <c r="A101" s="41">
        <v>99</v>
      </c>
      <c r="B101" s="41">
        <v>72151800</v>
      </c>
      <c r="C101" s="46" t="s">
        <v>532</v>
      </c>
      <c r="D101" s="43">
        <v>25</v>
      </c>
      <c r="E101" s="42" t="s">
        <v>102</v>
      </c>
      <c r="F101" s="47">
        <v>126140</v>
      </c>
      <c r="G101" s="68"/>
      <c r="H101" s="44"/>
      <c r="I101" s="58"/>
      <c r="K101" s="61"/>
    </row>
    <row r="102" spans="1:11" s="62" customFormat="1" ht="28.5" x14ac:dyDescent="0.2">
      <c r="A102" s="41">
        <v>100</v>
      </c>
      <c r="B102" s="41">
        <v>72151800</v>
      </c>
      <c r="C102" s="46" t="s">
        <v>533</v>
      </c>
      <c r="D102" s="43">
        <v>30</v>
      </c>
      <c r="E102" s="42" t="s">
        <v>102</v>
      </c>
      <c r="F102" s="47">
        <v>28560</v>
      </c>
      <c r="G102" s="68"/>
      <c r="H102" s="44"/>
      <c r="I102" s="58"/>
      <c r="K102" s="61"/>
    </row>
    <row r="103" spans="1:11" s="62" customFormat="1" ht="30" x14ac:dyDescent="0.2">
      <c r="A103" s="41">
        <v>101</v>
      </c>
      <c r="B103" s="41"/>
      <c r="C103" s="75" t="s">
        <v>877</v>
      </c>
      <c r="D103" s="43">
        <v>1</v>
      </c>
      <c r="E103" s="42" t="s">
        <v>102</v>
      </c>
      <c r="F103" s="47">
        <v>4803170</v>
      </c>
      <c r="G103" s="68"/>
      <c r="H103" s="45"/>
      <c r="I103" s="61"/>
      <c r="J103" s="61"/>
      <c r="K103" s="61"/>
    </row>
    <row r="104" spans="1:11" x14ac:dyDescent="0.2">
      <c r="G104" s="76"/>
      <c r="J104" s="62"/>
      <c r="K104" s="62"/>
    </row>
    <row r="105" spans="1:11" x14ac:dyDescent="0.2">
      <c r="J105" s="62"/>
      <c r="K105" s="62"/>
    </row>
    <row r="106" spans="1:11" x14ac:dyDescent="0.2">
      <c r="J106" s="62"/>
      <c r="K106" s="62"/>
    </row>
  </sheetData>
  <autoFilter ref="A2:H104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8"/>
  <sheetViews>
    <sheetView zoomScale="110" zoomScaleNormal="110" workbookViewId="0">
      <selection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64" customWidth="1"/>
    <col min="7" max="7" width="17" style="65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56.25" customHeight="1" x14ac:dyDescent="0.2">
      <c r="A1" s="93" t="s">
        <v>1078</v>
      </c>
      <c r="B1" s="94"/>
      <c r="C1" s="94"/>
      <c r="D1" s="94"/>
      <c r="E1" s="94"/>
      <c r="F1" s="94"/>
      <c r="G1" s="95"/>
      <c r="H1" s="94"/>
      <c r="I1" s="52">
        <f>SUM(G3:G127)</f>
        <v>0</v>
      </c>
      <c r="J1" s="69">
        <f>61000000+78000000</f>
        <v>139000000</v>
      </c>
      <c r="K1" s="54">
        <f>+J1-I1</f>
        <v>139000000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57" t="s">
        <v>98</v>
      </c>
      <c r="G2" s="57" t="s">
        <v>99</v>
      </c>
      <c r="H2" s="56" t="s">
        <v>100</v>
      </c>
      <c r="I2" s="58"/>
      <c r="J2" s="59"/>
      <c r="K2" s="70"/>
    </row>
    <row r="3" spans="1:11" s="62" customFormat="1" ht="42.75" x14ac:dyDescent="0.2">
      <c r="A3" s="41">
        <v>1</v>
      </c>
      <c r="B3" s="41">
        <v>72151800</v>
      </c>
      <c r="C3" s="46" t="s">
        <v>534</v>
      </c>
      <c r="D3" s="43">
        <v>100</v>
      </c>
      <c r="E3" s="50" t="s">
        <v>102</v>
      </c>
      <c r="F3" s="51">
        <v>18339</v>
      </c>
      <c r="G3" s="68"/>
      <c r="H3" s="44"/>
      <c r="I3" s="58"/>
      <c r="J3" s="61"/>
      <c r="K3" s="61"/>
    </row>
    <row r="4" spans="1:11" s="62" customFormat="1" ht="42.75" x14ac:dyDescent="0.2">
      <c r="A4" s="41">
        <v>2</v>
      </c>
      <c r="B4" s="41">
        <v>72151800</v>
      </c>
      <c r="C4" s="46" t="s">
        <v>535</v>
      </c>
      <c r="D4" s="43">
        <v>730</v>
      </c>
      <c r="E4" s="50" t="s">
        <v>102</v>
      </c>
      <c r="F4" s="51">
        <v>55016</v>
      </c>
      <c r="G4" s="68"/>
      <c r="H4" s="44"/>
      <c r="I4" s="61"/>
      <c r="J4" s="61"/>
      <c r="K4" s="61"/>
    </row>
    <row r="5" spans="1:11" s="62" customFormat="1" ht="42.75" x14ac:dyDescent="0.2">
      <c r="A5" s="41">
        <v>3</v>
      </c>
      <c r="B5" s="41">
        <v>72151800</v>
      </c>
      <c r="C5" s="46" t="s">
        <v>536</v>
      </c>
      <c r="D5" s="43">
        <f>110*3</f>
        <v>330</v>
      </c>
      <c r="E5" s="50" t="s">
        <v>102</v>
      </c>
      <c r="F5" s="51">
        <v>99094</v>
      </c>
      <c r="G5" s="68"/>
      <c r="H5" s="44"/>
      <c r="I5" s="61"/>
      <c r="J5" s="61"/>
      <c r="K5" s="61"/>
    </row>
    <row r="6" spans="1:11" s="62" customFormat="1" ht="28.5" x14ac:dyDescent="0.2">
      <c r="A6" s="41">
        <v>4</v>
      </c>
      <c r="B6" s="41">
        <v>72151800</v>
      </c>
      <c r="C6" s="46" t="s">
        <v>537</v>
      </c>
      <c r="D6" s="43">
        <v>10</v>
      </c>
      <c r="E6" s="50" t="s">
        <v>102</v>
      </c>
      <c r="F6" s="51">
        <v>55016</v>
      </c>
      <c r="G6" s="68"/>
      <c r="H6" s="44"/>
      <c r="I6" s="61"/>
      <c r="J6" s="61"/>
      <c r="K6" s="61"/>
    </row>
    <row r="7" spans="1:11" s="62" customFormat="1" ht="42.75" x14ac:dyDescent="0.2">
      <c r="A7" s="41">
        <v>5</v>
      </c>
      <c r="B7" s="41">
        <v>72151800</v>
      </c>
      <c r="C7" s="46" t="s">
        <v>538</v>
      </c>
      <c r="D7" s="43">
        <v>20</v>
      </c>
      <c r="E7" s="50" t="s">
        <v>102</v>
      </c>
      <c r="F7" s="51">
        <v>49776</v>
      </c>
      <c r="G7" s="68"/>
      <c r="H7" s="44"/>
      <c r="I7" s="61"/>
      <c r="J7" s="61"/>
      <c r="K7" s="61"/>
    </row>
    <row r="8" spans="1:11" s="62" customFormat="1" ht="42.75" x14ac:dyDescent="0.2">
      <c r="A8" s="41">
        <v>6</v>
      </c>
      <c r="B8" s="41">
        <v>72151800</v>
      </c>
      <c r="C8" s="46" t="s">
        <v>539</v>
      </c>
      <c r="D8" s="43">
        <v>20</v>
      </c>
      <c r="E8" s="50" t="s">
        <v>102</v>
      </c>
      <c r="F8" s="51">
        <v>102190</v>
      </c>
      <c r="G8" s="68"/>
      <c r="H8" s="45"/>
      <c r="I8" s="61"/>
      <c r="J8" s="61"/>
      <c r="K8" s="61"/>
    </row>
    <row r="9" spans="1:11" s="62" customFormat="1" ht="42.75" x14ac:dyDescent="0.2">
      <c r="A9" s="41">
        <v>7</v>
      </c>
      <c r="B9" s="41">
        <v>72151800</v>
      </c>
      <c r="C9" s="46" t="s">
        <v>540</v>
      </c>
      <c r="D9" s="43">
        <v>20</v>
      </c>
      <c r="E9" s="50" t="s">
        <v>102</v>
      </c>
      <c r="F9" s="51">
        <v>110031</v>
      </c>
      <c r="G9" s="68"/>
      <c r="H9" s="45"/>
      <c r="I9" s="61"/>
      <c r="J9" s="61"/>
      <c r="K9" s="61"/>
    </row>
    <row r="10" spans="1:11" s="62" customFormat="1" ht="28.5" x14ac:dyDescent="0.2">
      <c r="A10" s="41">
        <v>8</v>
      </c>
      <c r="B10" s="41">
        <v>72151800</v>
      </c>
      <c r="C10" s="46" t="s">
        <v>541</v>
      </c>
      <c r="D10" s="43">
        <v>20</v>
      </c>
      <c r="E10" s="50" t="s">
        <v>102</v>
      </c>
      <c r="F10" s="51">
        <v>102190</v>
      </c>
      <c r="G10" s="68"/>
      <c r="H10" s="45"/>
      <c r="I10" s="61"/>
      <c r="J10" s="61"/>
      <c r="K10" s="61"/>
    </row>
    <row r="11" spans="1:11" s="62" customFormat="1" x14ac:dyDescent="0.2">
      <c r="A11" s="41">
        <v>9</v>
      </c>
      <c r="B11" s="41">
        <v>72151800</v>
      </c>
      <c r="C11" s="46" t="s">
        <v>542</v>
      </c>
      <c r="D11" s="43">
        <v>5</v>
      </c>
      <c r="E11" s="50" t="s">
        <v>102</v>
      </c>
      <c r="F11" s="51">
        <v>131698</v>
      </c>
      <c r="G11" s="68"/>
      <c r="H11" s="45"/>
      <c r="I11" s="61"/>
      <c r="J11" s="61"/>
      <c r="K11" s="61"/>
    </row>
    <row r="12" spans="1:11" s="62" customFormat="1" ht="28.5" x14ac:dyDescent="0.2">
      <c r="A12" s="41">
        <v>10</v>
      </c>
      <c r="B12" s="41">
        <v>72151800</v>
      </c>
      <c r="C12" s="46" t="s">
        <v>543</v>
      </c>
      <c r="D12" s="43">
        <v>5</v>
      </c>
      <c r="E12" s="50" t="s">
        <v>102</v>
      </c>
      <c r="F12" s="51">
        <v>173461</v>
      </c>
      <c r="G12" s="68"/>
      <c r="H12" s="45"/>
      <c r="I12" s="61"/>
      <c r="J12" s="61"/>
      <c r="K12" s="61"/>
    </row>
    <row r="13" spans="1:11" s="62" customFormat="1" ht="28.5" x14ac:dyDescent="0.2">
      <c r="A13" s="41">
        <v>11</v>
      </c>
      <c r="B13" s="41">
        <v>72151800</v>
      </c>
      <c r="C13" s="46" t="s">
        <v>544</v>
      </c>
      <c r="D13" s="43">
        <v>5</v>
      </c>
      <c r="E13" s="50" t="s">
        <v>102</v>
      </c>
      <c r="F13" s="51">
        <v>140097</v>
      </c>
      <c r="G13" s="68"/>
      <c r="H13" s="45"/>
      <c r="I13" s="61"/>
      <c r="J13" s="61"/>
      <c r="K13" s="61"/>
    </row>
    <row r="14" spans="1:11" s="62" customFormat="1" ht="28.5" x14ac:dyDescent="0.2">
      <c r="A14" s="41">
        <v>12</v>
      </c>
      <c r="B14" s="41">
        <v>72151800</v>
      </c>
      <c r="C14" s="46" t="s">
        <v>545</v>
      </c>
      <c r="D14" s="43">
        <v>4</v>
      </c>
      <c r="E14" s="50" t="s">
        <v>102</v>
      </c>
      <c r="F14" s="51">
        <v>278905</v>
      </c>
      <c r="G14" s="68"/>
      <c r="H14" s="45"/>
      <c r="I14" s="61"/>
      <c r="J14" s="61"/>
      <c r="K14" s="61"/>
    </row>
    <row r="15" spans="1:11" s="62" customFormat="1" x14ac:dyDescent="0.2">
      <c r="A15" s="41">
        <v>13</v>
      </c>
      <c r="B15" s="41">
        <v>72151800</v>
      </c>
      <c r="C15" s="46" t="s">
        <v>546</v>
      </c>
      <c r="D15" s="43">
        <v>5</v>
      </c>
      <c r="E15" s="50" t="s">
        <v>102</v>
      </c>
      <c r="F15" s="51">
        <v>33862</v>
      </c>
      <c r="G15" s="68"/>
      <c r="H15" s="45"/>
      <c r="I15" s="61"/>
      <c r="J15" s="61"/>
      <c r="K15" s="61"/>
    </row>
    <row r="16" spans="1:11" s="62" customFormat="1" ht="28.5" x14ac:dyDescent="0.2">
      <c r="A16" s="41">
        <v>14</v>
      </c>
      <c r="B16" s="41">
        <v>72151800</v>
      </c>
      <c r="C16" s="46" t="s">
        <v>547</v>
      </c>
      <c r="D16" s="43">
        <v>5</v>
      </c>
      <c r="E16" s="50" t="s">
        <v>102</v>
      </c>
      <c r="F16" s="51">
        <v>137388</v>
      </c>
      <c r="G16" s="68"/>
      <c r="H16" s="45"/>
      <c r="I16" s="61"/>
      <c r="J16" s="61"/>
      <c r="K16" s="61"/>
    </row>
    <row r="17" spans="1:11" s="62" customFormat="1" ht="28.5" x14ac:dyDescent="0.2">
      <c r="A17" s="41">
        <v>15</v>
      </c>
      <c r="B17" s="41">
        <v>72151800</v>
      </c>
      <c r="C17" s="46" t="s">
        <v>548</v>
      </c>
      <c r="D17" s="43">
        <v>5</v>
      </c>
      <c r="E17" s="50" t="s">
        <v>102</v>
      </c>
      <c r="F17" s="51">
        <v>105106</v>
      </c>
      <c r="G17" s="68"/>
      <c r="H17" s="45"/>
      <c r="I17" s="61"/>
      <c r="J17" s="61"/>
      <c r="K17" s="61"/>
    </row>
    <row r="18" spans="1:11" s="62" customFormat="1" ht="28.5" x14ac:dyDescent="0.2">
      <c r="A18" s="41">
        <v>16</v>
      </c>
      <c r="B18" s="41">
        <v>72151800</v>
      </c>
      <c r="C18" s="46" t="s">
        <v>549</v>
      </c>
      <c r="D18" s="43">
        <v>5</v>
      </c>
      <c r="E18" s="50" t="s">
        <v>102</v>
      </c>
      <c r="F18" s="51">
        <v>24157</v>
      </c>
      <c r="G18" s="68"/>
      <c r="H18" s="45"/>
      <c r="I18" s="61"/>
      <c r="J18" s="61"/>
      <c r="K18" s="61"/>
    </row>
    <row r="19" spans="1:11" s="62" customFormat="1" ht="28.5" x14ac:dyDescent="0.2">
      <c r="A19" s="41">
        <v>17</v>
      </c>
      <c r="B19" s="41">
        <v>72151800</v>
      </c>
      <c r="C19" s="46" t="s">
        <v>550</v>
      </c>
      <c r="D19" s="43">
        <v>5</v>
      </c>
      <c r="E19" s="50" t="s">
        <v>102</v>
      </c>
      <c r="F19" s="51">
        <v>19516</v>
      </c>
      <c r="G19" s="68"/>
      <c r="H19" s="45"/>
      <c r="I19" s="61"/>
      <c r="J19" s="61"/>
      <c r="K19" s="61"/>
    </row>
    <row r="20" spans="1:11" s="62" customFormat="1" ht="28.5" x14ac:dyDescent="0.2">
      <c r="A20" s="41">
        <v>18</v>
      </c>
      <c r="B20" s="41">
        <v>72151800</v>
      </c>
      <c r="C20" s="46" t="s">
        <v>551</v>
      </c>
      <c r="D20" s="43">
        <v>5</v>
      </c>
      <c r="E20" s="50" t="s">
        <v>102</v>
      </c>
      <c r="F20" s="51">
        <v>132833</v>
      </c>
      <c r="G20" s="68"/>
      <c r="H20" s="45"/>
      <c r="I20" s="61"/>
      <c r="J20" s="61"/>
      <c r="K20" s="61"/>
    </row>
    <row r="21" spans="1:11" s="62" customFormat="1" x14ac:dyDescent="0.2">
      <c r="A21" s="41">
        <v>19</v>
      </c>
      <c r="B21" s="41">
        <v>72151800</v>
      </c>
      <c r="C21" s="46" t="s">
        <v>552</v>
      </c>
      <c r="D21" s="43">
        <v>5</v>
      </c>
      <c r="E21" s="50" t="s">
        <v>102</v>
      </c>
      <c r="F21" s="51">
        <v>50235</v>
      </c>
      <c r="G21" s="68"/>
      <c r="H21" s="45"/>
      <c r="I21" s="61"/>
      <c r="J21" s="61"/>
      <c r="K21" s="61"/>
    </row>
    <row r="22" spans="1:11" s="62" customFormat="1" ht="28.5" x14ac:dyDescent="0.2">
      <c r="A22" s="41">
        <v>20</v>
      </c>
      <c r="B22" s="41">
        <v>72151800</v>
      </c>
      <c r="C22" s="46" t="s">
        <v>553</v>
      </c>
      <c r="D22" s="43">
        <v>5</v>
      </c>
      <c r="E22" s="50" t="s">
        <v>102</v>
      </c>
      <c r="F22" s="51">
        <v>30589</v>
      </c>
      <c r="G22" s="68"/>
      <c r="H22" s="45"/>
      <c r="I22" s="61"/>
      <c r="J22" s="61"/>
      <c r="K22" s="61"/>
    </row>
    <row r="23" spans="1:11" s="62" customFormat="1" ht="28.5" x14ac:dyDescent="0.2">
      <c r="A23" s="41">
        <v>21</v>
      </c>
      <c r="B23" s="41">
        <v>72151800</v>
      </c>
      <c r="C23" s="46" t="s">
        <v>554</v>
      </c>
      <c r="D23" s="43">
        <v>5</v>
      </c>
      <c r="E23" s="50" t="s">
        <v>102</v>
      </c>
      <c r="F23" s="51">
        <v>71963</v>
      </c>
      <c r="G23" s="68"/>
      <c r="H23" s="45"/>
      <c r="I23" s="61"/>
      <c r="J23" s="61"/>
      <c r="K23" s="61"/>
    </row>
    <row r="24" spans="1:11" s="62" customFormat="1" ht="28.5" x14ac:dyDescent="0.2">
      <c r="A24" s="41">
        <v>22</v>
      </c>
      <c r="B24" s="41">
        <v>72151800</v>
      </c>
      <c r="C24" s="46" t="s">
        <v>555</v>
      </c>
      <c r="D24" s="43">
        <v>5</v>
      </c>
      <c r="E24" s="50" t="s">
        <v>102</v>
      </c>
      <c r="F24" s="51">
        <v>59563</v>
      </c>
      <c r="G24" s="68"/>
      <c r="H24" s="45"/>
      <c r="I24" s="61"/>
      <c r="J24" s="61"/>
      <c r="K24" s="61"/>
    </row>
    <row r="25" spans="1:11" s="62" customFormat="1" ht="28.5" x14ac:dyDescent="0.2">
      <c r="A25" s="41">
        <v>23</v>
      </c>
      <c r="B25" s="41">
        <v>72151800</v>
      </c>
      <c r="C25" s="46" t="s">
        <v>556</v>
      </c>
      <c r="D25" s="43">
        <v>5</v>
      </c>
      <c r="E25" s="50" t="s">
        <v>102</v>
      </c>
      <c r="F25" s="51">
        <v>58936</v>
      </c>
      <c r="G25" s="68"/>
      <c r="H25" s="45"/>
      <c r="I25" s="61"/>
      <c r="J25" s="61"/>
      <c r="K25" s="61"/>
    </row>
    <row r="26" spans="1:11" s="62" customFormat="1" ht="28.5" x14ac:dyDescent="0.2">
      <c r="A26" s="41">
        <v>24</v>
      </c>
      <c r="B26" s="41">
        <v>72151800</v>
      </c>
      <c r="C26" s="46" t="s">
        <v>557</v>
      </c>
      <c r="D26" s="43">
        <v>5</v>
      </c>
      <c r="E26" s="50" t="s">
        <v>102</v>
      </c>
      <c r="F26" s="51">
        <v>110939</v>
      </c>
      <c r="G26" s="68"/>
      <c r="H26" s="45"/>
      <c r="I26" s="61"/>
      <c r="J26" s="61"/>
      <c r="K26" s="61"/>
    </row>
    <row r="27" spans="1:11" s="62" customFormat="1" ht="28.5" x14ac:dyDescent="0.2">
      <c r="A27" s="41">
        <v>25</v>
      </c>
      <c r="B27" s="41">
        <v>72151800</v>
      </c>
      <c r="C27" s="46" t="s">
        <v>558</v>
      </c>
      <c r="D27" s="43">
        <v>5</v>
      </c>
      <c r="E27" s="50" t="s">
        <v>102</v>
      </c>
      <c r="F27" s="51">
        <v>53985</v>
      </c>
      <c r="G27" s="68"/>
      <c r="H27" s="45"/>
      <c r="I27" s="61"/>
      <c r="J27" s="61"/>
      <c r="K27" s="61"/>
    </row>
    <row r="28" spans="1:11" s="62" customFormat="1" x14ac:dyDescent="0.2">
      <c r="A28" s="41">
        <v>26</v>
      </c>
      <c r="B28" s="41">
        <v>72151800</v>
      </c>
      <c r="C28" s="46" t="s">
        <v>559</v>
      </c>
      <c r="D28" s="43">
        <v>5</v>
      </c>
      <c r="E28" s="50" t="s">
        <v>102</v>
      </c>
      <c r="F28" s="51">
        <v>130424</v>
      </c>
      <c r="G28" s="68"/>
      <c r="H28" s="45"/>
      <c r="I28" s="61"/>
      <c r="J28" s="61"/>
      <c r="K28" s="61"/>
    </row>
    <row r="29" spans="1:11" s="62" customFormat="1" ht="28.5" x14ac:dyDescent="0.2">
      <c r="A29" s="41">
        <v>27</v>
      </c>
      <c r="B29" s="41">
        <v>72151800</v>
      </c>
      <c r="C29" s="46" t="s">
        <v>560</v>
      </c>
      <c r="D29" s="43">
        <v>5</v>
      </c>
      <c r="E29" s="50" t="s">
        <v>102</v>
      </c>
      <c r="F29" s="51">
        <v>174307</v>
      </c>
      <c r="G29" s="68"/>
      <c r="H29" s="45"/>
      <c r="I29" s="61"/>
      <c r="J29" s="61"/>
      <c r="K29" s="61"/>
    </row>
    <row r="30" spans="1:11" s="62" customFormat="1" ht="28.5" x14ac:dyDescent="0.2">
      <c r="A30" s="41">
        <v>28</v>
      </c>
      <c r="B30" s="41">
        <v>72151800</v>
      </c>
      <c r="C30" s="46" t="s">
        <v>561</v>
      </c>
      <c r="D30" s="43">
        <v>5</v>
      </c>
      <c r="E30" s="50" t="s">
        <v>102</v>
      </c>
      <c r="F30" s="51">
        <v>137388</v>
      </c>
      <c r="G30" s="68"/>
      <c r="H30" s="45"/>
      <c r="I30" s="61"/>
      <c r="J30" s="61"/>
      <c r="K30" s="61"/>
    </row>
    <row r="31" spans="1:11" s="62" customFormat="1" ht="28.5" x14ac:dyDescent="0.2">
      <c r="A31" s="41">
        <v>29</v>
      </c>
      <c r="B31" s="41">
        <v>72151800</v>
      </c>
      <c r="C31" s="46" t="s">
        <v>562</v>
      </c>
      <c r="D31" s="43">
        <v>4</v>
      </c>
      <c r="E31" s="50" t="s">
        <v>102</v>
      </c>
      <c r="F31" s="51">
        <v>277550</v>
      </c>
      <c r="G31" s="68"/>
      <c r="H31" s="45"/>
      <c r="I31" s="61"/>
      <c r="J31" s="61"/>
      <c r="K31" s="61"/>
    </row>
    <row r="32" spans="1:11" s="62" customFormat="1" x14ac:dyDescent="0.2">
      <c r="A32" s="41">
        <v>30</v>
      </c>
      <c r="B32" s="41">
        <v>72151800</v>
      </c>
      <c r="C32" s="46" t="s">
        <v>563</v>
      </c>
      <c r="D32" s="43">
        <v>5</v>
      </c>
      <c r="E32" s="50" t="s">
        <v>102</v>
      </c>
      <c r="F32" s="51">
        <v>22614</v>
      </c>
      <c r="G32" s="68"/>
      <c r="H32" s="45"/>
      <c r="I32" s="61"/>
      <c r="J32" s="61"/>
      <c r="K32" s="61"/>
    </row>
    <row r="33" spans="1:11" s="62" customFormat="1" x14ac:dyDescent="0.2">
      <c r="A33" s="41">
        <v>31</v>
      </c>
      <c r="B33" s="41">
        <v>72151800</v>
      </c>
      <c r="C33" s="46" t="s">
        <v>564</v>
      </c>
      <c r="D33" s="43">
        <v>5</v>
      </c>
      <c r="E33" s="50" t="s">
        <v>102</v>
      </c>
      <c r="F33" s="51">
        <v>70181</v>
      </c>
      <c r="G33" s="68"/>
      <c r="H33" s="45"/>
      <c r="I33" s="61"/>
      <c r="J33" s="61"/>
      <c r="K33" s="61"/>
    </row>
    <row r="34" spans="1:11" s="62" customFormat="1" ht="28.5" x14ac:dyDescent="0.2">
      <c r="A34" s="41">
        <v>32</v>
      </c>
      <c r="B34" s="41">
        <v>72151800</v>
      </c>
      <c r="C34" s="46" t="s">
        <v>565</v>
      </c>
      <c r="D34" s="43">
        <v>5</v>
      </c>
      <c r="E34" s="50" t="s">
        <v>102</v>
      </c>
      <c r="F34" s="51">
        <v>108322</v>
      </c>
      <c r="G34" s="68"/>
      <c r="H34" s="45"/>
      <c r="I34" s="61"/>
      <c r="J34" s="61"/>
      <c r="K34" s="61"/>
    </row>
    <row r="35" spans="1:11" s="62" customFormat="1" ht="28.5" x14ac:dyDescent="0.2">
      <c r="A35" s="41">
        <v>33</v>
      </c>
      <c r="B35" s="41">
        <v>72151800</v>
      </c>
      <c r="C35" s="46" t="s">
        <v>566</v>
      </c>
      <c r="D35" s="43">
        <v>5</v>
      </c>
      <c r="E35" s="50" t="s">
        <v>102</v>
      </c>
      <c r="F35" s="51">
        <v>26449</v>
      </c>
      <c r="G35" s="68"/>
      <c r="H35" s="45"/>
      <c r="I35" s="61"/>
      <c r="J35" s="61"/>
      <c r="K35" s="61"/>
    </row>
    <row r="36" spans="1:11" s="62" customFormat="1" ht="28.5" x14ac:dyDescent="0.2">
      <c r="A36" s="41">
        <v>34</v>
      </c>
      <c r="B36" s="41">
        <v>72151800</v>
      </c>
      <c r="C36" s="46" t="s">
        <v>567</v>
      </c>
      <c r="D36" s="43">
        <v>5</v>
      </c>
      <c r="E36" s="50" t="s">
        <v>102</v>
      </c>
      <c r="F36" s="51">
        <v>34580</v>
      </c>
      <c r="G36" s="68"/>
      <c r="H36" s="45"/>
      <c r="I36" s="61"/>
      <c r="J36" s="61"/>
      <c r="K36" s="61"/>
    </row>
    <row r="37" spans="1:11" s="62" customFormat="1" ht="28.5" x14ac:dyDescent="0.2">
      <c r="A37" s="41">
        <v>35</v>
      </c>
      <c r="B37" s="41">
        <v>72151800</v>
      </c>
      <c r="C37" s="46" t="s">
        <v>568</v>
      </c>
      <c r="D37" s="43">
        <v>4</v>
      </c>
      <c r="E37" s="50" t="s">
        <v>102</v>
      </c>
      <c r="F37" s="51">
        <v>219503</v>
      </c>
      <c r="G37" s="68"/>
      <c r="H37" s="45"/>
      <c r="I37" s="61"/>
      <c r="J37" s="61"/>
      <c r="K37" s="61"/>
    </row>
    <row r="38" spans="1:11" s="62" customFormat="1" x14ac:dyDescent="0.2">
      <c r="A38" s="41">
        <v>36</v>
      </c>
      <c r="B38" s="41">
        <v>72151800</v>
      </c>
      <c r="C38" s="46" t="s">
        <v>569</v>
      </c>
      <c r="D38" s="43">
        <v>5</v>
      </c>
      <c r="E38" s="50" t="s">
        <v>102</v>
      </c>
      <c r="F38" s="51">
        <v>30858</v>
      </c>
      <c r="G38" s="68"/>
      <c r="H38" s="45"/>
      <c r="I38" s="61"/>
      <c r="J38" s="61"/>
      <c r="K38" s="61"/>
    </row>
    <row r="39" spans="1:11" s="62" customFormat="1" x14ac:dyDescent="0.2">
      <c r="A39" s="41">
        <v>37</v>
      </c>
      <c r="B39" s="41">
        <v>72151800</v>
      </c>
      <c r="C39" s="46" t="s">
        <v>570</v>
      </c>
      <c r="D39" s="43">
        <v>5</v>
      </c>
      <c r="E39" s="50" t="s">
        <v>102</v>
      </c>
      <c r="F39" s="51">
        <v>56121</v>
      </c>
      <c r="G39" s="68"/>
      <c r="H39" s="45"/>
      <c r="I39" s="61"/>
      <c r="J39" s="61"/>
      <c r="K39" s="61"/>
    </row>
    <row r="40" spans="1:11" s="62" customFormat="1" ht="28.5" x14ac:dyDescent="0.2">
      <c r="A40" s="41">
        <v>38</v>
      </c>
      <c r="B40" s="41">
        <v>72151800</v>
      </c>
      <c r="C40" s="46" t="s">
        <v>571</v>
      </c>
      <c r="D40" s="43">
        <v>5</v>
      </c>
      <c r="E40" s="50" t="s">
        <v>102</v>
      </c>
      <c r="F40" s="51">
        <v>163402</v>
      </c>
      <c r="G40" s="68"/>
      <c r="H40" s="45"/>
      <c r="I40" s="61"/>
      <c r="J40" s="61"/>
      <c r="K40" s="61"/>
    </row>
    <row r="41" spans="1:11" s="62" customFormat="1" ht="28.5" x14ac:dyDescent="0.2">
      <c r="A41" s="41">
        <v>39</v>
      </c>
      <c r="B41" s="41">
        <v>72151800</v>
      </c>
      <c r="C41" s="46" t="s">
        <v>572</v>
      </c>
      <c r="D41" s="43">
        <v>5</v>
      </c>
      <c r="E41" s="50" t="s">
        <v>102</v>
      </c>
      <c r="F41" s="51">
        <v>57893</v>
      </c>
      <c r="G41" s="68"/>
      <c r="H41" s="45"/>
      <c r="I41" s="61"/>
      <c r="J41" s="61"/>
      <c r="K41" s="61"/>
    </row>
    <row r="42" spans="1:11" s="62" customFormat="1" x14ac:dyDescent="0.2">
      <c r="A42" s="41">
        <v>40</v>
      </c>
      <c r="B42" s="41">
        <v>72151800</v>
      </c>
      <c r="C42" s="46" t="s">
        <v>573</v>
      </c>
      <c r="D42" s="43">
        <v>5</v>
      </c>
      <c r="E42" s="50" t="s">
        <v>102</v>
      </c>
      <c r="F42" s="51">
        <v>76114</v>
      </c>
      <c r="G42" s="68"/>
      <c r="H42" s="45"/>
      <c r="I42" s="61"/>
      <c r="J42" s="61"/>
      <c r="K42" s="61"/>
    </row>
    <row r="43" spans="1:11" s="62" customFormat="1" x14ac:dyDescent="0.2">
      <c r="A43" s="41">
        <v>41</v>
      </c>
      <c r="B43" s="41">
        <v>72151800</v>
      </c>
      <c r="C43" s="46" t="s">
        <v>574</v>
      </c>
      <c r="D43" s="43">
        <v>5</v>
      </c>
      <c r="E43" s="50" t="s">
        <v>102</v>
      </c>
      <c r="F43" s="51">
        <v>166441</v>
      </c>
      <c r="G43" s="68"/>
      <c r="H43" s="45"/>
      <c r="I43" s="61"/>
      <c r="J43" s="61"/>
      <c r="K43" s="61"/>
    </row>
    <row r="44" spans="1:11" s="62" customFormat="1" ht="28.5" x14ac:dyDescent="0.2">
      <c r="A44" s="41">
        <v>42</v>
      </c>
      <c r="B44" s="41">
        <v>72151800</v>
      </c>
      <c r="C44" s="46" t="s">
        <v>575</v>
      </c>
      <c r="D44" s="43">
        <v>2</v>
      </c>
      <c r="E44" s="50" t="s">
        <v>102</v>
      </c>
      <c r="F44" s="51">
        <v>707160</v>
      </c>
      <c r="G44" s="68"/>
      <c r="H44" s="45"/>
      <c r="I44" s="61"/>
      <c r="J44" s="61"/>
      <c r="K44" s="61"/>
    </row>
    <row r="45" spans="1:11" s="62" customFormat="1" x14ac:dyDescent="0.2">
      <c r="A45" s="41">
        <v>43</v>
      </c>
      <c r="B45" s="41">
        <v>72151800</v>
      </c>
      <c r="C45" s="46" t="s">
        <v>576</v>
      </c>
      <c r="D45" s="43">
        <v>5</v>
      </c>
      <c r="E45" s="50" t="s">
        <v>102</v>
      </c>
      <c r="F45" s="51">
        <v>129151</v>
      </c>
      <c r="G45" s="68"/>
      <c r="H45" s="45"/>
      <c r="I45" s="61"/>
      <c r="J45" s="61"/>
      <c r="K45" s="61"/>
    </row>
    <row r="46" spans="1:11" s="62" customFormat="1" ht="28.5" x14ac:dyDescent="0.2">
      <c r="A46" s="41">
        <v>44</v>
      </c>
      <c r="B46" s="41">
        <v>72151800</v>
      </c>
      <c r="C46" s="46" t="s">
        <v>577</v>
      </c>
      <c r="D46" s="43">
        <v>5</v>
      </c>
      <c r="E46" s="50" t="s">
        <v>102</v>
      </c>
      <c r="F46" s="51">
        <v>168380</v>
      </c>
      <c r="G46" s="68"/>
      <c r="H46" s="45"/>
      <c r="I46" s="61"/>
      <c r="J46" s="61"/>
      <c r="K46" s="61"/>
    </row>
    <row r="47" spans="1:11" s="62" customFormat="1" ht="28.5" x14ac:dyDescent="0.2">
      <c r="A47" s="41">
        <v>45</v>
      </c>
      <c r="B47" s="41">
        <v>72151800</v>
      </c>
      <c r="C47" s="46" t="s">
        <v>578</v>
      </c>
      <c r="D47" s="43">
        <v>5</v>
      </c>
      <c r="E47" s="50" t="s">
        <v>102</v>
      </c>
      <c r="F47" s="51">
        <v>84564</v>
      </c>
      <c r="G47" s="68"/>
      <c r="H47" s="45"/>
      <c r="I47" s="61"/>
      <c r="J47" s="61"/>
      <c r="K47" s="61"/>
    </row>
    <row r="48" spans="1:11" s="62" customFormat="1" ht="28.5" x14ac:dyDescent="0.2">
      <c r="A48" s="41">
        <v>46</v>
      </c>
      <c r="B48" s="41">
        <v>72151800</v>
      </c>
      <c r="C48" s="46" t="s">
        <v>579</v>
      </c>
      <c r="D48" s="43">
        <v>5</v>
      </c>
      <c r="E48" s="50" t="s">
        <v>102</v>
      </c>
      <c r="F48" s="51">
        <v>125979</v>
      </c>
      <c r="G48" s="68"/>
      <c r="H48" s="45"/>
      <c r="I48" s="61"/>
      <c r="J48" s="61"/>
      <c r="K48" s="61"/>
    </row>
    <row r="49" spans="1:11" s="62" customFormat="1" x14ac:dyDescent="0.2">
      <c r="A49" s="41">
        <v>47</v>
      </c>
      <c r="B49" s="41">
        <v>72151800</v>
      </c>
      <c r="C49" s="46" t="s">
        <v>580</v>
      </c>
      <c r="D49" s="43">
        <v>5</v>
      </c>
      <c r="E49" s="50" t="s">
        <v>102</v>
      </c>
      <c r="F49" s="51">
        <v>26697</v>
      </c>
      <c r="G49" s="68"/>
      <c r="H49" s="45"/>
      <c r="I49" s="61"/>
      <c r="J49" s="61"/>
      <c r="K49" s="61"/>
    </row>
    <row r="50" spans="1:11" s="62" customFormat="1" ht="28.5" x14ac:dyDescent="0.2">
      <c r="A50" s="41">
        <v>48</v>
      </c>
      <c r="B50" s="41">
        <v>72151800</v>
      </c>
      <c r="C50" s="46" t="s">
        <v>581</v>
      </c>
      <c r="D50" s="43">
        <v>5</v>
      </c>
      <c r="E50" s="50" t="s">
        <v>102</v>
      </c>
      <c r="F50" s="51">
        <v>60159</v>
      </c>
      <c r="G50" s="68"/>
      <c r="H50" s="45"/>
      <c r="I50" s="61"/>
      <c r="J50" s="61"/>
      <c r="K50" s="61"/>
    </row>
    <row r="51" spans="1:11" s="62" customFormat="1" ht="28.5" x14ac:dyDescent="0.2">
      <c r="A51" s="41">
        <v>49</v>
      </c>
      <c r="B51" s="41">
        <v>72151800</v>
      </c>
      <c r="C51" s="46" t="s">
        <v>582</v>
      </c>
      <c r="D51" s="43">
        <v>5</v>
      </c>
      <c r="E51" s="50" t="s">
        <v>102</v>
      </c>
      <c r="F51" s="51">
        <v>88923</v>
      </c>
      <c r="G51" s="68"/>
      <c r="H51" s="45"/>
      <c r="I51" s="61"/>
      <c r="J51" s="61"/>
      <c r="K51" s="61"/>
    </row>
    <row r="52" spans="1:11" s="62" customFormat="1" ht="28.5" x14ac:dyDescent="0.2">
      <c r="A52" s="41">
        <v>50</v>
      </c>
      <c r="B52" s="41">
        <v>72151800</v>
      </c>
      <c r="C52" s="46" t="s">
        <v>583</v>
      </c>
      <c r="D52" s="43">
        <v>5</v>
      </c>
      <c r="E52" s="50" t="s">
        <v>102</v>
      </c>
      <c r="F52" s="51">
        <v>26189</v>
      </c>
      <c r="G52" s="68"/>
      <c r="H52" s="45"/>
      <c r="I52" s="61"/>
      <c r="J52" s="61"/>
      <c r="K52" s="61"/>
    </row>
    <row r="53" spans="1:11" s="62" customFormat="1" ht="28.5" x14ac:dyDescent="0.2">
      <c r="A53" s="41">
        <v>51</v>
      </c>
      <c r="B53" s="41">
        <v>72151800</v>
      </c>
      <c r="C53" s="46" t="s">
        <v>584</v>
      </c>
      <c r="D53" s="43">
        <v>5</v>
      </c>
      <c r="E53" s="50" t="s">
        <v>102</v>
      </c>
      <c r="F53" s="51">
        <v>41791</v>
      </c>
      <c r="G53" s="68"/>
      <c r="H53" s="45"/>
      <c r="I53" s="61"/>
      <c r="J53" s="61"/>
      <c r="K53" s="61"/>
    </row>
    <row r="54" spans="1:11" s="62" customFormat="1" ht="28.5" x14ac:dyDescent="0.2">
      <c r="A54" s="41">
        <v>52</v>
      </c>
      <c r="B54" s="41">
        <v>72151800</v>
      </c>
      <c r="C54" s="46" t="s">
        <v>585</v>
      </c>
      <c r="D54" s="43">
        <v>4</v>
      </c>
      <c r="E54" s="50" t="s">
        <v>102</v>
      </c>
      <c r="F54" s="51">
        <v>216622</v>
      </c>
      <c r="G54" s="68"/>
      <c r="H54" s="45"/>
      <c r="I54" s="61"/>
      <c r="J54" s="61"/>
      <c r="K54" s="61"/>
    </row>
    <row r="55" spans="1:11" s="62" customFormat="1" x14ac:dyDescent="0.2">
      <c r="A55" s="41">
        <v>53</v>
      </c>
      <c r="B55" s="41">
        <v>72151800</v>
      </c>
      <c r="C55" s="46" t="s">
        <v>586</v>
      </c>
      <c r="D55" s="43">
        <v>5</v>
      </c>
      <c r="E55" s="50" t="s">
        <v>102</v>
      </c>
      <c r="F55" s="51">
        <v>30208</v>
      </c>
      <c r="G55" s="68"/>
      <c r="H55" s="45"/>
      <c r="I55" s="61"/>
      <c r="J55" s="61"/>
      <c r="K55" s="61"/>
    </row>
    <row r="56" spans="1:11" s="62" customFormat="1" ht="28.5" x14ac:dyDescent="0.2">
      <c r="A56" s="41">
        <v>54</v>
      </c>
      <c r="B56" s="41">
        <v>72151800</v>
      </c>
      <c r="C56" s="46" t="s">
        <v>587</v>
      </c>
      <c r="D56" s="43">
        <v>5</v>
      </c>
      <c r="E56" s="50" t="s">
        <v>102</v>
      </c>
      <c r="F56" s="51">
        <v>55586</v>
      </c>
      <c r="G56" s="68"/>
      <c r="H56" s="45"/>
      <c r="I56" s="61"/>
      <c r="J56" s="61"/>
      <c r="K56" s="61"/>
    </row>
    <row r="57" spans="1:11" s="62" customFormat="1" ht="28.5" x14ac:dyDescent="0.2">
      <c r="A57" s="41">
        <v>55</v>
      </c>
      <c r="B57" s="41">
        <v>72151800</v>
      </c>
      <c r="C57" s="46" t="s">
        <v>588</v>
      </c>
      <c r="D57" s="43">
        <v>5</v>
      </c>
      <c r="E57" s="50" t="s">
        <v>102</v>
      </c>
      <c r="F57" s="51">
        <v>159530</v>
      </c>
      <c r="G57" s="68"/>
      <c r="H57" s="45"/>
      <c r="I57" s="61"/>
      <c r="J57" s="61"/>
      <c r="K57" s="61"/>
    </row>
    <row r="58" spans="1:11" s="62" customFormat="1" ht="28.5" x14ac:dyDescent="0.2">
      <c r="A58" s="41">
        <v>56</v>
      </c>
      <c r="B58" s="41">
        <v>72151800</v>
      </c>
      <c r="C58" s="46" t="s">
        <v>589</v>
      </c>
      <c r="D58" s="43">
        <v>5</v>
      </c>
      <c r="E58" s="50" t="s">
        <v>102</v>
      </c>
      <c r="F58" s="51">
        <v>60721</v>
      </c>
      <c r="G58" s="68"/>
      <c r="H58" s="45"/>
      <c r="I58" s="61"/>
      <c r="J58" s="61"/>
      <c r="K58" s="61"/>
    </row>
    <row r="59" spans="1:11" s="62" customFormat="1" ht="28.5" x14ac:dyDescent="0.2">
      <c r="A59" s="41">
        <v>57</v>
      </c>
      <c r="B59" s="41">
        <v>72151800</v>
      </c>
      <c r="C59" s="46" t="s">
        <v>590</v>
      </c>
      <c r="D59" s="43">
        <v>5</v>
      </c>
      <c r="E59" s="50" t="s">
        <v>102</v>
      </c>
      <c r="F59" s="51">
        <v>95668</v>
      </c>
      <c r="G59" s="68"/>
      <c r="H59" s="45"/>
      <c r="I59" s="61"/>
      <c r="J59" s="61"/>
      <c r="K59" s="61"/>
    </row>
    <row r="60" spans="1:11" s="62" customFormat="1" ht="28.5" x14ac:dyDescent="0.2">
      <c r="A60" s="41">
        <v>58</v>
      </c>
      <c r="B60" s="41">
        <v>72151800</v>
      </c>
      <c r="C60" s="46" t="s">
        <v>591</v>
      </c>
      <c r="D60" s="43">
        <v>5</v>
      </c>
      <c r="E60" s="50" t="s">
        <v>102</v>
      </c>
      <c r="F60" s="51">
        <v>139141</v>
      </c>
      <c r="G60" s="68"/>
      <c r="H60" s="45"/>
      <c r="I60" s="61"/>
      <c r="J60" s="61"/>
      <c r="K60" s="61"/>
    </row>
    <row r="61" spans="1:11" s="62" customFormat="1" ht="28.5" x14ac:dyDescent="0.2">
      <c r="A61" s="41">
        <v>59</v>
      </c>
      <c r="B61" s="41">
        <v>72151800</v>
      </c>
      <c r="C61" s="46" t="s">
        <v>592</v>
      </c>
      <c r="D61" s="43">
        <v>5</v>
      </c>
      <c r="E61" s="50" t="s">
        <v>102</v>
      </c>
      <c r="F61" s="51">
        <v>26697</v>
      </c>
      <c r="G61" s="68"/>
      <c r="H61" s="45"/>
      <c r="I61" s="61"/>
      <c r="J61" s="61"/>
      <c r="K61" s="61"/>
    </row>
    <row r="62" spans="1:11" s="62" customFormat="1" ht="28.5" x14ac:dyDescent="0.2">
      <c r="A62" s="41">
        <v>60</v>
      </c>
      <c r="B62" s="41">
        <v>72151800</v>
      </c>
      <c r="C62" s="46" t="s">
        <v>593</v>
      </c>
      <c r="D62" s="43">
        <v>2</v>
      </c>
      <c r="E62" s="50" t="s">
        <v>102</v>
      </c>
      <c r="F62" s="51">
        <v>694713</v>
      </c>
      <c r="G62" s="68"/>
      <c r="H62" s="45"/>
      <c r="I62" s="61"/>
      <c r="J62" s="61"/>
      <c r="K62" s="61"/>
    </row>
    <row r="63" spans="1:11" s="62" customFormat="1" x14ac:dyDescent="0.2">
      <c r="A63" s="41">
        <v>61</v>
      </c>
      <c r="B63" s="41">
        <v>72151800</v>
      </c>
      <c r="C63" s="46" t="s">
        <v>594</v>
      </c>
      <c r="D63" s="43">
        <v>5</v>
      </c>
      <c r="E63" s="50" t="s">
        <v>102</v>
      </c>
      <c r="F63" s="51">
        <v>127241</v>
      </c>
      <c r="G63" s="68"/>
      <c r="H63" s="45"/>
      <c r="I63" s="61"/>
      <c r="J63" s="61"/>
      <c r="K63" s="61"/>
    </row>
    <row r="64" spans="1:11" s="62" customFormat="1" ht="28.5" x14ac:dyDescent="0.2">
      <c r="A64" s="41">
        <v>62</v>
      </c>
      <c r="B64" s="41">
        <v>72151800</v>
      </c>
      <c r="C64" s="46" t="s">
        <v>595</v>
      </c>
      <c r="D64" s="43">
        <v>5</v>
      </c>
      <c r="E64" s="50" t="s">
        <v>102</v>
      </c>
      <c r="F64" s="51">
        <v>170921</v>
      </c>
      <c r="G64" s="68"/>
      <c r="H64" s="45"/>
      <c r="I64" s="61"/>
      <c r="J64" s="61"/>
      <c r="K64" s="61"/>
    </row>
    <row r="65" spans="1:11" s="62" customFormat="1" ht="28.5" x14ac:dyDescent="0.2">
      <c r="A65" s="41">
        <v>63</v>
      </c>
      <c r="B65" s="41">
        <v>72151800</v>
      </c>
      <c r="C65" s="46" t="s">
        <v>596</v>
      </c>
      <c r="D65" s="43">
        <v>5</v>
      </c>
      <c r="E65" s="50" t="s">
        <v>102</v>
      </c>
      <c r="F65" s="51">
        <v>138065</v>
      </c>
      <c r="G65" s="68"/>
      <c r="H65" s="45"/>
      <c r="I65" s="61"/>
      <c r="J65" s="61"/>
      <c r="K65" s="61"/>
    </row>
    <row r="66" spans="1:11" s="62" customFormat="1" ht="28.5" x14ac:dyDescent="0.2">
      <c r="A66" s="41">
        <v>64</v>
      </c>
      <c r="B66" s="41">
        <v>72151800</v>
      </c>
      <c r="C66" s="46" t="s">
        <v>597</v>
      </c>
      <c r="D66" s="43">
        <v>4</v>
      </c>
      <c r="E66" s="50" t="s">
        <v>102</v>
      </c>
      <c r="F66" s="51">
        <v>270776</v>
      </c>
      <c r="G66" s="68"/>
      <c r="H66" s="45"/>
      <c r="I66" s="61"/>
      <c r="J66" s="61"/>
      <c r="K66" s="61"/>
    </row>
    <row r="67" spans="1:11" s="62" customFormat="1" x14ac:dyDescent="0.2">
      <c r="A67" s="41">
        <v>65</v>
      </c>
      <c r="B67" s="41">
        <v>72151800</v>
      </c>
      <c r="C67" s="46" t="s">
        <v>598</v>
      </c>
      <c r="D67" s="43">
        <v>5</v>
      </c>
      <c r="E67" s="50" t="s">
        <v>102</v>
      </c>
      <c r="F67" s="51">
        <v>25078</v>
      </c>
      <c r="G67" s="68"/>
      <c r="H67" s="45"/>
      <c r="I67" s="61"/>
      <c r="J67" s="61"/>
      <c r="K67" s="61"/>
    </row>
    <row r="68" spans="1:11" s="62" customFormat="1" x14ac:dyDescent="0.2">
      <c r="A68" s="41">
        <v>66</v>
      </c>
      <c r="B68" s="41">
        <v>72151800</v>
      </c>
      <c r="C68" s="46" t="s">
        <v>599</v>
      </c>
      <c r="D68" s="43">
        <v>5</v>
      </c>
      <c r="E68" s="50" t="s">
        <v>102</v>
      </c>
      <c r="F68" s="51">
        <v>74575</v>
      </c>
      <c r="G68" s="68"/>
      <c r="H68" s="45"/>
      <c r="I68" s="61"/>
      <c r="J68" s="61"/>
      <c r="K68" s="61"/>
    </row>
    <row r="69" spans="1:11" s="62" customFormat="1" ht="28.5" x14ac:dyDescent="0.2">
      <c r="A69" s="41">
        <v>67</v>
      </c>
      <c r="B69" s="41">
        <v>72151800</v>
      </c>
      <c r="C69" s="46" t="s">
        <v>600</v>
      </c>
      <c r="D69" s="43">
        <v>5</v>
      </c>
      <c r="E69" s="50" t="s">
        <v>102</v>
      </c>
      <c r="F69" s="51">
        <v>105797</v>
      </c>
      <c r="G69" s="68"/>
      <c r="H69" s="45"/>
      <c r="I69" s="61"/>
      <c r="J69" s="61"/>
      <c r="K69" s="61"/>
    </row>
    <row r="70" spans="1:11" s="62" customFormat="1" ht="28.5" x14ac:dyDescent="0.2">
      <c r="A70" s="41">
        <v>68</v>
      </c>
      <c r="B70" s="41">
        <v>72151800</v>
      </c>
      <c r="C70" s="46" t="s">
        <v>601</v>
      </c>
      <c r="D70" s="43">
        <v>5</v>
      </c>
      <c r="E70" s="50" t="s">
        <v>102</v>
      </c>
      <c r="F70" s="51">
        <v>43052</v>
      </c>
      <c r="G70" s="68"/>
      <c r="H70" s="45"/>
      <c r="I70" s="61"/>
      <c r="J70" s="61"/>
      <c r="K70" s="61"/>
    </row>
    <row r="71" spans="1:11" s="62" customFormat="1" ht="28.5" x14ac:dyDescent="0.2">
      <c r="A71" s="41">
        <v>69</v>
      </c>
      <c r="B71" s="41">
        <v>72151800</v>
      </c>
      <c r="C71" s="46" t="s">
        <v>602</v>
      </c>
      <c r="D71" s="43">
        <v>5</v>
      </c>
      <c r="E71" s="50" t="s">
        <v>102</v>
      </c>
      <c r="F71" s="51">
        <v>51019</v>
      </c>
      <c r="G71" s="68"/>
      <c r="H71" s="45"/>
      <c r="I71" s="61"/>
      <c r="J71" s="61"/>
      <c r="K71" s="61"/>
    </row>
    <row r="72" spans="1:11" s="62" customFormat="1" ht="28.5" x14ac:dyDescent="0.2">
      <c r="A72" s="41">
        <v>70</v>
      </c>
      <c r="B72" s="41">
        <v>72151800</v>
      </c>
      <c r="C72" s="46" t="s">
        <v>603</v>
      </c>
      <c r="D72" s="43">
        <v>4</v>
      </c>
      <c r="E72" s="50" t="s">
        <v>102</v>
      </c>
      <c r="F72" s="51">
        <v>234403</v>
      </c>
      <c r="G72" s="68"/>
      <c r="H72" s="45"/>
      <c r="I72" s="61"/>
      <c r="J72" s="61"/>
      <c r="K72" s="61"/>
    </row>
    <row r="73" spans="1:11" s="62" customFormat="1" x14ac:dyDescent="0.2">
      <c r="A73" s="41">
        <v>71</v>
      </c>
      <c r="B73" s="41">
        <v>72151800</v>
      </c>
      <c r="C73" s="46" t="s">
        <v>604</v>
      </c>
      <c r="D73" s="43">
        <v>5</v>
      </c>
      <c r="E73" s="50" t="s">
        <v>102</v>
      </c>
      <c r="F73" s="51">
        <v>33820</v>
      </c>
      <c r="G73" s="68"/>
      <c r="H73" s="45"/>
      <c r="I73" s="61"/>
      <c r="J73" s="61"/>
      <c r="K73" s="61"/>
    </row>
    <row r="74" spans="1:11" s="62" customFormat="1" ht="28.5" x14ac:dyDescent="0.2">
      <c r="A74" s="41">
        <v>72</v>
      </c>
      <c r="B74" s="41">
        <v>72151800</v>
      </c>
      <c r="C74" s="46" t="s">
        <v>605</v>
      </c>
      <c r="D74" s="43">
        <v>5</v>
      </c>
      <c r="E74" s="50" t="s">
        <v>102</v>
      </c>
      <c r="F74" s="51">
        <v>65883</v>
      </c>
      <c r="G74" s="68"/>
      <c r="H74" s="45"/>
      <c r="I74" s="61"/>
      <c r="J74" s="61"/>
      <c r="K74" s="61"/>
    </row>
    <row r="75" spans="1:11" s="62" customFormat="1" ht="28.5" x14ac:dyDescent="0.2">
      <c r="A75" s="41">
        <v>73</v>
      </c>
      <c r="B75" s="41">
        <v>72151800</v>
      </c>
      <c r="C75" s="46" t="s">
        <v>606</v>
      </c>
      <c r="D75" s="43">
        <v>5</v>
      </c>
      <c r="E75" s="50" t="s">
        <v>102</v>
      </c>
      <c r="F75" s="51">
        <v>165443</v>
      </c>
      <c r="G75" s="68"/>
      <c r="H75" s="45"/>
      <c r="I75" s="61"/>
      <c r="J75" s="61"/>
      <c r="K75" s="61"/>
    </row>
    <row r="76" spans="1:11" s="62" customFormat="1" ht="28.5" x14ac:dyDescent="0.2">
      <c r="A76" s="41">
        <v>74</v>
      </c>
      <c r="B76" s="41">
        <v>72151800</v>
      </c>
      <c r="C76" s="46" t="s">
        <v>607</v>
      </c>
      <c r="D76" s="43">
        <v>5</v>
      </c>
      <c r="E76" s="50" t="s">
        <v>102</v>
      </c>
      <c r="F76" s="51">
        <v>75560</v>
      </c>
      <c r="G76" s="68"/>
      <c r="H76" s="45"/>
      <c r="I76" s="61"/>
      <c r="J76" s="61"/>
      <c r="K76" s="61"/>
    </row>
    <row r="77" spans="1:11" s="62" customFormat="1" ht="28.5" x14ac:dyDescent="0.2">
      <c r="A77" s="41">
        <v>75</v>
      </c>
      <c r="B77" s="41">
        <v>72151800</v>
      </c>
      <c r="C77" s="46" t="s">
        <v>608</v>
      </c>
      <c r="D77" s="43">
        <v>5</v>
      </c>
      <c r="E77" s="50" t="s">
        <v>102</v>
      </c>
      <c r="F77" s="51">
        <v>76203</v>
      </c>
      <c r="G77" s="68"/>
      <c r="H77" s="45"/>
      <c r="I77" s="61"/>
      <c r="J77" s="61"/>
      <c r="K77" s="61"/>
    </row>
    <row r="78" spans="1:11" s="62" customFormat="1" ht="28.5" x14ac:dyDescent="0.2">
      <c r="A78" s="41">
        <v>76</v>
      </c>
      <c r="B78" s="41">
        <v>72151800</v>
      </c>
      <c r="C78" s="46" t="s">
        <v>609</v>
      </c>
      <c r="D78" s="43">
        <v>5</v>
      </c>
      <c r="E78" s="50" t="s">
        <v>102</v>
      </c>
      <c r="F78" s="51">
        <v>157458</v>
      </c>
      <c r="G78" s="68"/>
      <c r="H78" s="45"/>
      <c r="I78" s="61"/>
      <c r="J78" s="61"/>
      <c r="K78" s="61"/>
    </row>
    <row r="79" spans="1:11" s="62" customFormat="1" ht="28.5" x14ac:dyDescent="0.2">
      <c r="A79" s="41">
        <v>77</v>
      </c>
      <c r="B79" s="41">
        <v>72151800</v>
      </c>
      <c r="C79" s="46" t="s">
        <v>610</v>
      </c>
      <c r="D79" s="43">
        <v>5</v>
      </c>
      <c r="E79" s="50" t="s">
        <v>102</v>
      </c>
      <c r="F79" s="51">
        <v>24329</v>
      </c>
      <c r="G79" s="68"/>
      <c r="H79" s="45"/>
      <c r="I79" s="61"/>
      <c r="J79" s="61"/>
      <c r="K79" s="61"/>
    </row>
    <row r="80" spans="1:11" s="62" customFormat="1" x14ac:dyDescent="0.2">
      <c r="A80" s="41">
        <v>78</v>
      </c>
      <c r="B80" s="41">
        <v>72151800</v>
      </c>
      <c r="C80" s="46" t="s">
        <v>611</v>
      </c>
      <c r="D80" s="43">
        <v>5</v>
      </c>
      <c r="E80" s="50" t="s">
        <v>102</v>
      </c>
      <c r="F80" s="51">
        <v>189329</v>
      </c>
      <c r="G80" s="68"/>
      <c r="H80" s="45"/>
      <c r="I80" s="61"/>
      <c r="J80" s="61"/>
      <c r="K80" s="61"/>
    </row>
    <row r="81" spans="1:11" s="62" customFormat="1" ht="28.5" x14ac:dyDescent="0.2">
      <c r="A81" s="41">
        <v>79</v>
      </c>
      <c r="B81" s="41">
        <v>72151800</v>
      </c>
      <c r="C81" s="46" t="s">
        <v>612</v>
      </c>
      <c r="D81" s="43">
        <v>5</v>
      </c>
      <c r="E81" s="50" t="s">
        <v>102</v>
      </c>
      <c r="F81" s="51">
        <v>154195</v>
      </c>
      <c r="G81" s="68"/>
      <c r="H81" s="45"/>
      <c r="I81" s="61"/>
      <c r="J81" s="61"/>
      <c r="K81" s="61"/>
    </row>
    <row r="82" spans="1:11" s="62" customFormat="1" ht="28.5" x14ac:dyDescent="0.2">
      <c r="A82" s="41">
        <v>80</v>
      </c>
      <c r="B82" s="41">
        <v>72151800</v>
      </c>
      <c r="C82" s="46" t="s">
        <v>613</v>
      </c>
      <c r="D82" s="43">
        <v>5</v>
      </c>
      <c r="E82" s="50" t="s">
        <v>102</v>
      </c>
      <c r="F82" s="51">
        <v>137388</v>
      </c>
      <c r="G82" s="68"/>
      <c r="H82" s="45"/>
      <c r="I82" s="61"/>
      <c r="J82" s="61"/>
      <c r="K82" s="61"/>
    </row>
    <row r="83" spans="1:11" s="62" customFormat="1" ht="28.5" x14ac:dyDescent="0.2">
      <c r="A83" s="41">
        <v>81</v>
      </c>
      <c r="B83" s="41">
        <v>72151800</v>
      </c>
      <c r="C83" s="46" t="s">
        <v>614</v>
      </c>
      <c r="D83" s="43">
        <v>4</v>
      </c>
      <c r="E83" s="50" t="s">
        <v>102</v>
      </c>
      <c r="F83" s="51">
        <v>269421</v>
      </c>
      <c r="G83" s="68"/>
      <c r="H83" s="45"/>
      <c r="I83" s="61"/>
      <c r="J83" s="61"/>
      <c r="K83" s="61"/>
    </row>
    <row r="84" spans="1:11" s="62" customFormat="1" x14ac:dyDescent="0.2">
      <c r="A84" s="41">
        <v>82</v>
      </c>
      <c r="B84" s="41">
        <v>72151800</v>
      </c>
      <c r="C84" s="46" t="s">
        <v>615</v>
      </c>
      <c r="D84" s="43">
        <v>5</v>
      </c>
      <c r="E84" s="50" t="s">
        <v>102</v>
      </c>
      <c r="F84" s="51">
        <v>24276</v>
      </c>
      <c r="G84" s="68"/>
      <c r="H84" s="45"/>
      <c r="I84" s="61"/>
      <c r="J84" s="61"/>
      <c r="K84" s="61"/>
    </row>
    <row r="85" spans="1:11" s="62" customFormat="1" ht="28.5" x14ac:dyDescent="0.2">
      <c r="A85" s="41">
        <v>83</v>
      </c>
      <c r="B85" s="41">
        <v>72151800</v>
      </c>
      <c r="C85" s="46" t="s">
        <v>616</v>
      </c>
      <c r="D85" s="43">
        <v>5</v>
      </c>
      <c r="E85" s="50" t="s">
        <v>102</v>
      </c>
      <c r="F85" s="51">
        <v>101585</v>
      </c>
      <c r="G85" s="68"/>
      <c r="H85" s="45"/>
      <c r="I85" s="61"/>
      <c r="J85" s="61"/>
      <c r="K85" s="61"/>
    </row>
    <row r="86" spans="1:11" s="62" customFormat="1" ht="28.5" x14ac:dyDescent="0.2">
      <c r="A86" s="41">
        <v>84</v>
      </c>
      <c r="B86" s="41">
        <v>72151800</v>
      </c>
      <c r="C86" s="46" t="s">
        <v>617</v>
      </c>
      <c r="D86" s="43">
        <v>5</v>
      </c>
      <c r="E86" s="50" t="s">
        <v>102</v>
      </c>
      <c r="F86" s="51">
        <v>51899</v>
      </c>
      <c r="G86" s="68"/>
      <c r="H86" s="45"/>
      <c r="I86" s="61"/>
      <c r="J86" s="61"/>
      <c r="K86" s="61"/>
    </row>
    <row r="87" spans="1:11" s="62" customFormat="1" ht="28.5" x14ac:dyDescent="0.2">
      <c r="A87" s="41">
        <v>85</v>
      </c>
      <c r="B87" s="41">
        <v>72151800</v>
      </c>
      <c r="C87" s="46" t="s">
        <v>618</v>
      </c>
      <c r="D87" s="43">
        <v>5</v>
      </c>
      <c r="E87" s="50" t="s">
        <v>102</v>
      </c>
      <c r="F87" s="51">
        <v>44259</v>
      </c>
      <c r="G87" s="68"/>
      <c r="H87" s="45"/>
      <c r="I87" s="61"/>
      <c r="J87" s="61"/>
      <c r="K87" s="61"/>
    </row>
    <row r="88" spans="1:11" s="62" customFormat="1" ht="28.5" x14ac:dyDescent="0.2">
      <c r="A88" s="41">
        <v>86</v>
      </c>
      <c r="B88" s="41">
        <v>72151800</v>
      </c>
      <c r="C88" s="46" t="s">
        <v>619</v>
      </c>
      <c r="D88" s="43">
        <v>5</v>
      </c>
      <c r="E88" s="50" t="s">
        <v>102</v>
      </c>
      <c r="F88" s="51">
        <v>45415</v>
      </c>
      <c r="G88" s="68"/>
      <c r="H88" s="45"/>
      <c r="I88" s="61"/>
      <c r="J88" s="61"/>
      <c r="K88" s="61"/>
    </row>
    <row r="89" spans="1:11" s="62" customFormat="1" ht="28.5" x14ac:dyDescent="0.2">
      <c r="A89" s="41">
        <v>87</v>
      </c>
      <c r="B89" s="41">
        <v>72151800</v>
      </c>
      <c r="C89" s="46" t="s">
        <v>620</v>
      </c>
      <c r="D89" s="43">
        <v>4</v>
      </c>
      <c r="E89" s="50" t="s">
        <v>102</v>
      </c>
      <c r="F89" s="51">
        <v>240267</v>
      </c>
      <c r="G89" s="68"/>
      <c r="H89" s="45"/>
      <c r="I89" s="61"/>
      <c r="J89" s="61"/>
      <c r="K89" s="61"/>
    </row>
    <row r="90" spans="1:11" s="62" customFormat="1" x14ac:dyDescent="0.2">
      <c r="A90" s="41">
        <v>88</v>
      </c>
      <c r="B90" s="41">
        <v>72151800</v>
      </c>
      <c r="C90" s="46" t="s">
        <v>621</v>
      </c>
      <c r="D90" s="43">
        <v>5</v>
      </c>
      <c r="E90" s="50" t="s">
        <v>102</v>
      </c>
      <c r="F90" s="51">
        <v>38775</v>
      </c>
      <c r="G90" s="68"/>
      <c r="H90" s="45"/>
      <c r="I90" s="61"/>
      <c r="J90" s="61"/>
      <c r="K90" s="61"/>
    </row>
    <row r="91" spans="1:11" s="62" customFormat="1" ht="28.5" x14ac:dyDescent="0.2">
      <c r="A91" s="41">
        <v>89</v>
      </c>
      <c r="B91" s="41">
        <v>72151800</v>
      </c>
      <c r="C91" s="46" t="s">
        <v>622</v>
      </c>
      <c r="D91" s="43">
        <v>5</v>
      </c>
      <c r="E91" s="50" t="s">
        <v>102</v>
      </c>
      <c r="F91" s="51">
        <v>60159</v>
      </c>
      <c r="G91" s="68"/>
      <c r="H91" s="45"/>
      <c r="I91" s="61"/>
      <c r="J91" s="61"/>
      <c r="K91" s="61"/>
    </row>
    <row r="92" spans="1:11" s="62" customFormat="1" ht="28.5" x14ac:dyDescent="0.2">
      <c r="A92" s="41">
        <v>90</v>
      </c>
      <c r="B92" s="41">
        <v>72151800</v>
      </c>
      <c r="C92" s="46" t="s">
        <v>623</v>
      </c>
      <c r="D92" s="43">
        <v>5</v>
      </c>
      <c r="E92" s="50" t="s">
        <v>102</v>
      </c>
      <c r="F92" s="51">
        <v>167258</v>
      </c>
      <c r="G92" s="68"/>
      <c r="H92" s="45"/>
      <c r="I92" s="61"/>
      <c r="J92" s="61"/>
      <c r="K92" s="61"/>
    </row>
    <row r="93" spans="1:11" s="62" customFormat="1" ht="28.5" x14ac:dyDescent="0.2">
      <c r="A93" s="41">
        <v>91</v>
      </c>
      <c r="B93" s="41">
        <v>72151800</v>
      </c>
      <c r="C93" s="46" t="s">
        <v>624</v>
      </c>
      <c r="D93" s="43">
        <v>5</v>
      </c>
      <c r="E93" s="50" t="s">
        <v>102</v>
      </c>
      <c r="F93" s="51">
        <v>62361</v>
      </c>
      <c r="G93" s="68"/>
      <c r="H93" s="45"/>
      <c r="I93" s="61"/>
      <c r="J93" s="61"/>
      <c r="K93" s="61"/>
    </row>
    <row r="94" spans="1:11" s="62" customFormat="1" ht="28.5" x14ac:dyDescent="0.2">
      <c r="A94" s="41">
        <v>92</v>
      </c>
      <c r="B94" s="41">
        <v>72151800</v>
      </c>
      <c r="C94" s="46" t="s">
        <v>625</v>
      </c>
      <c r="D94" s="43">
        <v>5</v>
      </c>
      <c r="E94" s="50" t="s">
        <v>102</v>
      </c>
      <c r="F94" s="51">
        <v>72336</v>
      </c>
      <c r="G94" s="68"/>
      <c r="H94" s="45"/>
      <c r="I94" s="61"/>
      <c r="J94" s="61"/>
      <c r="K94" s="61"/>
    </row>
    <row r="95" spans="1:11" s="62" customFormat="1" ht="28.5" x14ac:dyDescent="0.2">
      <c r="A95" s="41">
        <v>93</v>
      </c>
      <c r="B95" s="41">
        <v>72151800</v>
      </c>
      <c r="C95" s="46" t="s">
        <v>626</v>
      </c>
      <c r="D95" s="43">
        <v>5</v>
      </c>
      <c r="E95" s="50" t="s">
        <v>102</v>
      </c>
      <c r="F95" s="51">
        <v>150227</v>
      </c>
      <c r="G95" s="68"/>
      <c r="H95" s="45"/>
      <c r="I95" s="61"/>
      <c r="J95" s="61"/>
      <c r="K95" s="61"/>
    </row>
    <row r="96" spans="1:11" s="62" customFormat="1" x14ac:dyDescent="0.2">
      <c r="A96" s="41">
        <v>94</v>
      </c>
      <c r="B96" s="41">
        <v>72151800</v>
      </c>
      <c r="C96" s="46" t="s">
        <v>627</v>
      </c>
      <c r="D96" s="43">
        <v>5</v>
      </c>
      <c r="E96" s="50" t="s">
        <v>102</v>
      </c>
      <c r="F96" s="51">
        <v>164147</v>
      </c>
      <c r="G96" s="68"/>
      <c r="H96" s="45"/>
      <c r="I96" s="61"/>
      <c r="J96" s="61"/>
      <c r="K96" s="61"/>
    </row>
    <row r="97" spans="1:11" s="62" customFormat="1" x14ac:dyDescent="0.2">
      <c r="A97" s="41">
        <v>95</v>
      </c>
      <c r="B97" s="41">
        <v>72151800</v>
      </c>
      <c r="C97" s="46" t="s">
        <v>628</v>
      </c>
      <c r="D97" s="43">
        <v>5</v>
      </c>
      <c r="E97" s="50" t="s">
        <v>102</v>
      </c>
      <c r="F97" s="51">
        <v>48005</v>
      </c>
      <c r="G97" s="68"/>
      <c r="H97" s="45"/>
      <c r="I97" s="61"/>
      <c r="J97" s="61"/>
      <c r="K97" s="61"/>
    </row>
    <row r="98" spans="1:11" s="62" customFormat="1" x14ac:dyDescent="0.2">
      <c r="A98" s="41">
        <v>96</v>
      </c>
      <c r="B98" s="41">
        <v>72151800</v>
      </c>
      <c r="C98" s="46" t="s">
        <v>629</v>
      </c>
      <c r="D98" s="43">
        <v>5</v>
      </c>
      <c r="E98" s="50" t="s">
        <v>102</v>
      </c>
      <c r="F98" s="51">
        <v>54859</v>
      </c>
      <c r="G98" s="68"/>
      <c r="H98" s="45"/>
      <c r="I98" s="61"/>
      <c r="J98" s="61"/>
      <c r="K98" s="61"/>
    </row>
    <row r="99" spans="1:11" s="62" customFormat="1" x14ac:dyDescent="0.2">
      <c r="A99" s="41">
        <v>97</v>
      </c>
      <c r="B99" s="41">
        <v>72151800</v>
      </c>
      <c r="C99" s="46" t="s">
        <v>630</v>
      </c>
      <c r="D99" s="43">
        <v>5</v>
      </c>
      <c r="E99" s="50" t="s">
        <v>102</v>
      </c>
      <c r="F99" s="51">
        <v>75694</v>
      </c>
      <c r="G99" s="68"/>
      <c r="H99" s="45"/>
      <c r="I99" s="61"/>
      <c r="J99" s="61"/>
      <c r="K99" s="61"/>
    </row>
    <row r="100" spans="1:11" s="62" customFormat="1" x14ac:dyDescent="0.2">
      <c r="A100" s="41">
        <v>98</v>
      </c>
      <c r="B100" s="41">
        <v>72151800</v>
      </c>
      <c r="C100" s="46" t="s">
        <v>631</v>
      </c>
      <c r="D100" s="43">
        <v>5</v>
      </c>
      <c r="E100" s="50" t="s">
        <v>102</v>
      </c>
      <c r="F100" s="51">
        <v>16989</v>
      </c>
      <c r="G100" s="68"/>
      <c r="H100" s="45"/>
      <c r="I100" s="61"/>
      <c r="J100" s="61"/>
      <c r="K100" s="61"/>
    </row>
    <row r="101" spans="1:11" s="62" customFormat="1" x14ac:dyDescent="0.2">
      <c r="A101" s="41">
        <v>99</v>
      </c>
      <c r="B101" s="41">
        <v>72151800</v>
      </c>
      <c r="C101" s="46" t="s">
        <v>632</v>
      </c>
      <c r="D101" s="43">
        <v>5</v>
      </c>
      <c r="E101" s="50" t="s">
        <v>102</v>
      </c>
      <c r="F101" s="51">
        <v>52403</v>
      </c>
      <c r="G101" s="68"/>
      <c r="H101" s="45"/>
      <c r="I101" s="61"/>
      <c r="J101" s="61"/>
      <c r="K101" s="61"/>
    </row>
    <row r="102" spans="1:11" s="62" customFormat="1" x14ac:dyDescent="0.2">
      <c r="A102" s="41">
        <v>100</v>
      </c>
      <c r="B102" s="41">
        <v>72151800</v>
      </c>
      <c r="C102" s="46" t="s">
        <v>633</v>
      </c>
      <c r="D102" s="43">
        <v>4</v>
      </c>
      <c r="E102" s="50" t="s">
        <v>102</v>
      </c>
      <c r="F102" s="51">
        <v>200813</v>
      </c>
      <c r="G102" s="68"/>
      <c r="H102" s="45"/>
      <c r="I102" s="61"/>
      <c r="J102" s="61"/>
      <c r="K102" s="61"/>
    </row>
    <row r="103" spans="1:11" s="62" customFormat="1" x14ac:dyDescent="0.2">
      <c r="A103" s="41">
        <v>101</v>
      </c>
      <c r="B103" s="41">
        <v>72151800</v>
      </c>
      <c r="C103" s="46" t="s">
        <v>634</v>
      </c>
      <c r="D103" s="43">
        <v>5</v>
      </c>
      <c r="E103" s="50" t="s">
        <v>102</v>
      </c>
      <c r="F103" s="51">
        <v>63812</v>
      </c>
      <c r="G103" s="68"/>
      <c r="H103" s="45"/>
      <c r="I103" s="61"/>
      <c r="J103" s="61"/>
      <c r="K103" s="61"/>
    </row>
    <row r="104" spans="1:11" s="62" customFormat="1" x14ac:dyDescent="0.2">
      <c r="A104" s="41">
        <v>102</v>
      </c>
      <c r="B104" s="41">
        <v>72151800</v>
      </c>
      <c r="C104" s="46" t="s">
        <v>635</v>
      </c>
      <c r="D104" s="43">
        <v>5</v>
      </c>
      <c r="E104" s="50" t="s">
        <v>102</v>
      </c>
      <c r="F104" s="51">
        <v>120955</v>
      </c>
      <c r="G104" s="68"/>
      <c r="H104" s="45"/>
      <c r="I104" s="61"/>
      <c r="J104" s="61"/>
      <c r="K104" s="61"/>
    </row>
    <row r="105" spans="1:11" s="62" customFormat="1" x14ac:dyDescent="0.2">
      <c r="A105" s="41">
        <v>103</v>
      </c>
      <c r="B105" s="41">
        <v>72151800</v>
      </c>
      <c r="C105" s="46" t="s">
        <v>636</v>
      </c>
      <c r="D105" s="43">
        <v>5</v>
      </c>
      <c r="E105" s="50" t="s">
        <v>102</v>
      </c>
      <c r="F105" s="51">
        <v>78463</v>
      </c>
      <c r="G105" s="68"/>
      <c r="H105" s="45"/>
      <c r="I105" s="61"/>
      <c r="J105" s="61"/>
      <c r="K105" s="61"/>
    </row>
    <row r="106" spans="1:11" s="62" customFormat="1" x14ac:dyDescent="0.2">
      <c r="A106" s="41">
        <v>104</v>
      </c>
      <c r="B106" s="41">
        <v>72151800</v>
      </c>
      <c r="C106" s="46" t="s">
        <v>637</v>
      </c>
      <c r="D106" s="43">
        <v>5</v>
      </c>
      <c r="E106" s="50" t="s">
        <v>102</v>
      </c>
      <c r="F106" s="51">
        <v>84823</v>
      </c>
      <c r="G106" s="68"/>
      <c r="H106" s="45"/>
      <c r="I106" s="61"/>
      <c r="J106" s="61"/>
      <c r="K106" s="61"/>
    </row>
    <row r="107" spans="1:11" s="62" customFormat="1" x14ac:dyDescent="0.2">
      <c r="A107" s="41">
        <v>105</v>
      </c>
      <c r="B107" s="41">
        <v>72151800</v>
      </c>
      <c r="C107" s="46" t="s">
        <v>638</v>
      </c>
      <c r="D107" s="43">
        <v>5</v>
      </c>
      <c r="E107" s="50" t="s">
        <v>102</v>
      </c>
      <c r="F107" s="51">
        <v>184235</v>
      </c>
      <c r="G107" s="68"/>
      <c r="H107" s="45"/>
      <c r="I107" s="61"/>
      <c r="J107" s="61"/>
      <c r="K107" s="61"/>
    </row>
    <row r="108" spans="1:11" s="62" customFormat="1" x14ac:dyDescent="0.2">
      <c r="A108" s="41">
        <v>106</v>
      </c>
      <c r="B108" s="41">
        <v>72151800</v>
      </c>
      <c r="C108" s="46" t="s">
        <v>639</v>
      </c>
      <c r="D108" s="43">
        <v>5</v>
      </c>
      <c r="E108" s="50" t="s">
        <v>102</v>
      </c>
      <c r="F108" s="51">
        <v>52254</v>
      </c>
      <c r="G108" s="68"/>
      <c r="H108" s="45"/>
      <c r="I108" s="61"/>
      <c r="J108" s="61"/>
      <c r="K108" s="61"/>
    </row>
    <row r="109" spans="1:11" s="62" customFormat="1" ht="28.5" x14ac:dyDescent="0.2">
      <c r="A109" s="41">
        <v>107</v>
      </c>
      <c r="B109" s="41">
        <v>72151800</v>
      </c>
      <c r="C109" s="46" t="s">
        <v>640</v>
      </c>
      <c r="D109" s="43">
        <v>5</v>
      </c>
      <c r="E109" s="50" t="s">
        <v>102</v>
      </c>
      <c r="F109" s="51">
        <v>18138</v>
      </c>
      <c r="G109" s="68"/>
      <c r="H109" s="45"/>
      <c r="I109" s="61"/>
      <c r="J109" s="61"/>
      <c r="K109" s="61"/>
    </row>
    <row r="110" spans="1:11" s="62" customFormat="1" ht="28.5" x14ac:dyDescent="0.2">
      <c r="A110" s="41">
        <v>108</v>
      </c>
      <c r="B110" s="41">
        <v>72151800</v>
      </c>
      <c r="C110" s="46" t="s">
        <v>641</v>
      </c>
      <c r="D110" s="43">
        <v>5</v>
      </c>
      <c r="E110" s="50" t="s">
        <v>102</v>
      </c>
      <c r="F110" s="51">
        <v>8524</v>
      </c>
      <c r="G110" s="68"/>
      <c r="H110" s="45"/>
      <c r="I110" s="61"/>
      <c r="J110" s="61"/>
      <c r="K110" s="61"/>
    </row>
    <row r="111" spans="1:11" s="62" customFormat="1" ht="28.5" x14ac:dyDescent="0.2">
      <c r="A111" s="41">
        <v>109</v>
      </c>
      <c r="B111" s="41">
        <v>72151800</v>
      </c>
      <c r="C111" s="46" t="s">
        <v>642</v>
      </c>
      <c r="D111" s="43">
        <v>5</v>
      </c>
      <c r="E111" s="50" t="s">
        <v>102</v>
      </c>
      <c r="F111" s="51">
        <v>6286</v>
      </c>
      <c r="G111" s="68"/>
      <c r="H111" s="45"/>
      <c r="I111" s="61"/>
      <c r="J111" s="61"/>
      <c r="K111" s="61"/>
    </row>
    <row r="112" spans="1:11" s="62" customFormat="1" ht="28.5" x14ac:dyDescent="0.2">
      <c r="A112" s="41">
        <v>110</v>
      </c>
      <c r="B112" s="41">
        <v>72151800</v>
      </c>
      <c r="C112" s="46" t="s">
        <v>643</v>
      </c>
      <c r="D112" s="43">
        <v>5</v>
      </c>
      <c r="E112" s="50" t="s">
        <v>102</v>
      </c>
      <c r="F112" s="51">
        <v>13930</v>
      </c>
      <c r="G112" s="68"/>
      <c r="H112" s="45"/>
      <c r="I112" s="61"/>
      <c r="J112" s="61"/>
      <c r="K112" s="61"/>
    </row>
    <row r="113" spans="1:11" s="62" customFormat="1" ht="28.5" x14ac:dyDescent="0.2">
      <c r="A113" s="41">
        <v>111</v>
      </c>
      <c r="B113" s="41">
        <v>72151800</v>
      </c>
      <c r="C113" s="46" t="s">
        <v>644</v>
      </c>
      <c r="D113" s="43">
        <v>5</v>
      </c>
      <c r="E113" s="50" t="s">
        <v>102</v>
      </c>
      <c r="F113" s="51">
        <v>12947</v>
      </c>
      <c r="G113" s="68"/>
      <c r="H113" s="45"/>
      <c r="I113" s="61"/>
      <c r="J113" s="61"/>
      <c r="K113" s="61"/>
    </row>
    <row r="114" spans="1:11" s="62" customFormat="1" ht="28.5" x14ac:dyDescent="0.2">
      <c r="A114" s="41">
        <v>112</v>
      </c>
      <c r="B114" s="41">
        <v>72151800</v>
      </c>
      <c r="C114" s="46" t="s">
        <v>645</v>
      </c>
      <c r="D114" s="43">
        <v>4</v>
      </c>
      <c r="E114" s="50" t="s">
        <v>102</v>
      </c>
      <c r="F114" s="51">
        <v>206864</v>
      </c>
      <c r="G114" s="68"/>
      <c r="H114" s="45"/>
      <c r="I114" s="61"/>
      <c r="J114" s="61"/>
      <c r="K114" s="61"/>
    </row>
    <row r="115" spans="1:11" s="62" customFormat="1" ht="42.75" x14ac:dyDescent="0.2">
      <c r="A115" s="41">
        <v>113</v>
      </c>
      <c r="B115" s="41">
        <v>72151800</v>
      </c>
      <c r="C115" s="46" t="s">
        <v>646</v>
      </c>
      <c r="D115" s="43">
        <v>5</v>
      </c>
      <c r="E115" s="50" t="s">
        <v>102</v>
      </c>
      <c r="F115" s="51">
        <v>32459</v>
      </c>
      <c r="G115" s="68"/>
      <c r="H115" s="45"/>
      <c r="I115" s="61"/>
      <c r="J115" s="61"/>
      <c r="K115" s="61"/>
    </row>
    <row r="116" spans="1:11" s="62" customFormat="1" ht="42.75" x14ac:dyDescent="0.2">
      <c r="A116" s="41">
        <v>114</v>
      </c>
      <c r="B116" s="41">
        <v>72151800</v>
      </c>
      <c r="C116" s="46" t="s">
        <v>647</v>
      </c>
      <c r="D116" s="43">
        <v>5</v>
      </c>
      <c r="E116" s="50" t="s">
        <v>102</v>
      </c>
      <c r="F116" s="51">
        <v>31683</v>
      </c>
      <c r="G116" s="68"/>
      <c r="H116" s="45"/>
      <c r="I116" s="61"/>
      <c r="J116" s="61"/>
      <c r="K116" s="61"/>
    </row>
    <row r="117" spans="1:11" s="62" customFormat="1" ht="28.5" x14ac:dyDescent="0.2">
      <c r="A117" s="41">
        <v>115</v>
      </c>
      <c r="B117" s="41">
        <v>72151800</v>
      </c>
      <c r="C117" s="46" t="s">
        <v>648</v>
      </c>
      <c r="D117" s="43">
        <v>5</v>
      </c>
      <c r="E117" s="50" t="s">
        <v>102</v>
      </c>
      <c r="F117" s="51">
        <v>19309</v>
      </c>
      <c r="G117" s="68"/>
      <c r="H117" s="45"/>
      <c r="I117" s="61"/>
      <c r="J117" s="61"/>
      <c r="K117" s="61"/>
    </row>
    <row r="118" spans="1:11" s="62" customFormat="1" ht="28.5" x14ac:dyDescent="0.2">
      <c r="A118" s="41">
        <v>116</v>
      </c>
      <c r="B118" s="41">
        <v>72151800</v>
      </c>
      <c r="C118" s="46" t="s">
        <v>649</v>
      </c>
      <c r="D118" s="43">
        <v>5</v>
      </c>
      <c r="E118" s="50" t="s">
        <v>102</v>
      </c>
      <c r="F118" s="51">
        <v>101153</v>
      </c>
      <c r="G118" s="68"/>
      <c r="H118" s="45"/>
      <c r="I118" s="61"/>
      <c r="J118" s="61"/>
      <c r="K118" s="61"/>
    </row>
    <row r="119" spans="1:11" s="62" customFormat="1" ht="28.5" x14ac:dyDescent="0.2">
      <c r="A119" s="41">
        <v>117</v>
      </c>
      <c r="B119" s="41">
        <v>72151800</v>
      </c>
      <c r="C119" s="46" t="s">
        <v>650</v>
      </c>
      <c r="D119" s="43">
        <v>5</v>
      </c>
      <c r="E119" s="50" t="s">
        <v>102</v>
      </c>
      <c r="F119" s="51">
        <v>30426</v>
      </c>
      <c r="G119" s="68"/>
      <c r="H119" s="45"/>
      <c r="I119" s="61"/>
      <c r="J119" s="61"/>
      <c r="K119" s="61"/>
    </row>
    <row r="120" spans="1:11" s="62" customFormat="1" ht="28.5" x14ac:dyDescent="0.2">
      <c r="A120" s="41">
        <v>118</v>
      </c>
      <c r="B120" s="41">
        <v>72151800</v>
      </c>
      <c r="C120" s="46" t="s">
        <v>651</v>
      </c>
      <c r="D120" s="43">
        <v>5</v>
      </c>
      <c r="E120" s="50" t="s">
        <v>102</v>
      </c>
      <c r="F120" s="51">
        <v>44488</v>
      </c>
      <c r="G120" s="68"/>
      <c r="H120" s="45"/>
      <c r="I120" s="61"/>
      <c r="J120" s="61"/>
      <c r="K120" s="61"/>
    </row>
    <row r="121" spans="1:11" s="62" customFormat="1" ht="28.5" x14ac:dyDescent="0.2">
      <c r="A121" s="41">
        <v>119</v>
      </c>
      <c r="B121" s="41">
        <v>72151800</v>
      </c>
      <c r="C121" s="46" t="s">
        <v>652</v>
      </c>
      <c r="D121" s="43">
        <v>5</v>
      </c>
      <c r="E121" s="50" t="s">
        <v>102</v>
      </c>
      <c r="F121" s="51">
        <v>34040</v>
      </c>
      <c r="G121" s="68"/>
      <c r="H121" s="45"/>
      <c r="I121" s="61"/>
      <c r="J121" s="61"/>
      <c r="K121" s="61"/>
    </row>
    <row r="122" spans="1:11" s="62" customFormat="1" x14ac:dyDescent="0.2">
      <c r="A122" s="41">
        <v>120</v>
      </c>
      <c r="B122" s="41">
        <v>72151800</v>
      </c>
      <c r="C122" s="46" t="s">
        <v>653</v>
      </c>
      <c r="D122" s="43">
        <v>5</v>
      </c>
      <c r="E122" s="50" t="s">
        <v>102</v>
      </c>
      <c r="F122" s="51">
        <v>32036</v>
      </c>
      <c r="G122" s="68"/>
      <c r="H122" s="45"/>
      <c r="I122" s="61"/>
      <c r="J122" s="61"/>
      <c r="K122" s="61"/>
    </row>
    <row r="123" spans="1:11" s="62" customFormat="1" ht="42.75" x14ac:dyDescent="0.2">
      <c r="A123" s="41">
        <v>121</v>
      </c>
      <c r="B123" s="41">
        <v>72151800</v>
      </c>
      <c r="C123" s="46" t="s">
        <v>654</v>
      </c>
      <c r="D123" s="43">
        <v>5</v>
      </c>
      <c r="E123" s="50" t="s">
        <v>102</v>
      </c>
      <c r="F123" s="51">
        <v>115771</v>
      </c>
      <c r="G123" s="68"/>
      <c r="H123" s="45"/>
      <c r="I123" s="61"/>
      <c r="J123" s="61"/>
      <c r="K123" s="61"/>
    </row>
    <row r="124" spans="1:11" s="62" customFormat="1" ht="28.5" x14ac:dyDescent="0.2">
      <c r="A124" s="41">
        <v>122</v>
      </c>
      <c r="B124" s="41">
        <v>72151800</v>
      </c>
      <c r="C124" s="46" t="s">
        <v>655</v>
      </c>
      <c r="D124" s="43">
        <v>5</v>
      </c>
      <c r="E124" s="50" t="s">
        <v>102</v>
      </c>
      <c r="F124" s="51">
        <v>82259</v>
      </c>
      <c r="G124" s="68"/>
      <c r="H124" s="45"/>
      <c r="I124" s="61"/>
      <c r="J124" s="61"/>
      <c r="K124" s="61"/>
    </row>
    <row r="125" spans="1:11" s="62" customFormat="1" ht="28.5" x14ac:dyDescent="0.2">
      <c r="A125" s="41">
        <v>123</v>
      </c>
      <c r="B125" s="41">
        <v>72151800</v>
      </c>
      <c r="C125" s="46" t="s">
        <v>656</v>
      </c>
      <c r="D125" s="43">
        <v>5</v>
      </c>
      <c r="E125" s="50" t="s">
        <v>102</v>
      </c>
      <c r="F125" s="51">
        <v>32468</v>
      </c>
      <c r="G125" s="68"/>
      <c r="H125" s="45"/>
      <c r="I125" s="61"/>
      <c r="J125" s="61"/>
      <c r="K125" s="61"/>
    </row>
    <row r="126" spans="1:11" s="62" customFormat="1" ht="28.5" x14ac:dyDescent="0.2">
      <c r="A126" s="41">
        <v>124</v>
      </c>
      <c r="B126" s="41">
        <v>72151800</v>
      </c>
      <c r="C126" s="46" t="s">
        <v>657</v>
      </c>
      <c r="D126" s="43">
        <v>5</v>
      </c>
      <c r="E126" s="50" t="s">
        <v>102</v>
      </c>
      <c r="F126" s="51">
        <v>34629</v>
      </c>
      <c r="G126" s="68"/>
      <c r="H126" s="45"/>
      <c r="I126" s="61"/>
      <c r="J126" s="61"/>
      <c r="K126" s="61"/>
    </row>
    <row r="127" spans="1:11" s="62" customFormat="1" ht="30" x14ac:dyDescent="0.2">
      <c r="A127" s="41">
        <v>125</v>
      </c>
      <c r="B127" s="41"/>
      <c r="C127" s="75" t="s">
        <v>877</v>
      </c>
      <c r="D127" s="43">
        <v>1</v>
      </c>
      <c r="E127" s="42" t="s">
        <v>102</v>
      </c>
      <c r="F127" s="47">
        <v>3055773</v>
      </c>
      <c r="G127" s="68"/>
      <c r="H127" s="45"/>
      <c r="I127" s="61"/>
      <c r="J127" s="61"/>
      <c r="K127" s="61"/>
    </row>
    <row r="128" spans="1:11" x14ac:dyDescent="0.2">
      <c r="G128" s="76"/>
    </row>
  </sheetData>
  <autoFilter ref="A2:H127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zoomScale="110" zoomScaleNormal="110" workbookViewId="0">
      <selection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76" customWidth="1"/>
    <col min="8" max="8" width="20.42578125" style="66" customWidth="1"/>
    <col min="9" max="11" width="10.140625" style="58" customWidth="1"/>
    <col min="12" max="16384" width="11.42578125" style="55"/>
  </cols>
  <sheetData>
    <row r="1" spans="1:13" ht="63" customHeight="1" x14ac:dyDescent="0.2">
      <c r="A1" s="93" t="s">
        <v>1085</v>
      </c>
      <c r="B1" s="94"/>
      <c r="C1" s="94"/>
      <c r="D1" s="94"/>
      <c r="E1" s="94"/>
      <c r="F1" s="94"/>
      <c r="G1" s="95"/>
      <c r="H1" s="94"/>
      <c r="I1" s="71">
        <f>SUM(G3:G83)</f>
        <v>0</v>
      </c>
      <c r="J1" s="53">
        <f>63000000+70000000</f>
        <v>133000000</v>
      </c>
      <c r="K1" s="53">
        <f>+J1-I1</f>
        <v>133000000</v>
      </c>
    </row>
    <row r="2" spans="1:13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79" t="s">
        <v>99</v>
      </c>
      <c r="H2" s="56" t="s">
        <v>100</v>
      </c>
      <c r="I2" s="58"/>
      <c r="J2" s="84"/>
      <c r="K2" s="84"/>
      <c r="L2" s="85"/>
      <c r="M2" s="85"/>
    </row>
    <row r="3" spans="1:13" s="62" customFormat="1" ht="28.5" x14ac:dyDescent="0.2">
      <c r="A3" s="41">
        <v>1</v>
      </c>
      <c r="B3" s="41">
        <v>73152100</v>
      </c>
      <c r="C3" s="46" t="s">
        <v>658</v>
      </c>
      <c r="D3" s="43">
        <f>36*3</f>
        <v>108</v>
      </c>
      <c r="E3" s="42" t="s">
        <v>102</v>
      </c>
      <c r="F3" s="47">
        <v>52887</v>
      </c>
      <c r="G3" s="47"/>
      <c r="H3" s="44"/>
      <c r="I3" s="58"/>
      <c r="J3" s="86"/>
      <c r="K3" s="86"/>
      <c r="L3" s="87"/>
      <c r="M3" s="87"/>
    </row>
    <row r="4" spans="1:13" s="62" customFormat="1" ht="28.5" x14ac:dyDescent="0.2">
      <c r="A4" s="41">
        <v>2</v>
      </c>
      <c r="B4" s="41">
        <v>73152100</v>
      </c>
      <c r="C4" s="46" t="s">
        <v>659</v>
      </c>
      <c r="D4" s="43">
        <f>51*3</f>
        <v>153</v>
      </c>
      <c r="E4" s="42" t="s">
        <v>102</v>
      </c>
      <c r="F4" s="47">
        <v>52887</v>
      </c>
      <c r="G4" s="47"/>
      <c r="H4" s="44"/>
      <c r="I4" s="61"/>
      <c r="J4" s="86"/>
      <c r="K4" s="86"/>
      <c r="L4" s="87"/>
      <c r="M4" s="87"/>
    </row>
    <row r="5" spans="1:13" s="62" customFormat="1" ht="28.5" x14ac:dyDescent="0.2">
      <c r="A5" s="41">
        <v>3</v>
      </c>
      <c r="B5" s="41">
        <v>73152100</v>
      </c>
      <c r="C5" s="46" t="s">
        <v>660</v>
      </c>
      <c r="D5" s="43">
        <f>26*3</f>
        <v>78</v>
      </c>
      <c r="E5" s="42" t="s">
        <v>102</v>
      </c>
      <c r="F5" s="47">
        <v>52887</v>
      </c>
      <c r="G5" s="47"/>
      <c r="H5" s="44"/>
      <c r="I5" s="61"/>
      <c r="J5" s="86"/>
      <c r="K5" s="86"/>
      <c r="L5" s="87"/>
      <c r="M5" s="87"/>
    </row>
    <row r="6" spans="1:13" s="62" customFormat="1" ht="71.25" x14ac:dyDescent="0.2">
      <c r="A6" s="41">
        <v>4</v>
      </c>
      <c r="B6" s="41">
        <v>73152100</v>
      </c>
      <c r="C6" s="46" t="s">
        <v>661</v>
      </c>
      <c r="D6" s="43">
        <f>132*3</f>
        <v>396</v>
      </c>
      <c r="E6" s="42" t="s">
        <v>102</v>
      </c>
      <c r="F6" s="47">
        <v>58945</v>
      </c>
      <c r="G6" s="47"/>
      <c r="H6" s="44"/>
      <c r="I6" s="61"/>
      <c r="J6" s="86"/>
      <c r="K6" s="86"/>
      <c r="L6" s="87"/>
      <c r="M6" s="87"/>
    </row>
    <row r="7" spans="1:13" s="62" customFormat="1" ht="28.5" x14ac:dyDescent="0.2">
      <c r="A7" s="41">
        <v>5</v>
      </c>
      <c r="B7" s="41">
        <v>73152100</v>
      </c>
      <c r="C7" s="46" t="s">
        <v>662</v>
      </c>
      <c r="D7" s="43">
        <f>6*3</f>
        <v>18</v>
      </c>
      <c r="E7" s="42" t="s">
        <v>102</v>
      </c>
      <c r="F7" s="47">
        <v>19648</v>
      </c>
      <c r="G7" s="47"/>
      <c r="H7" s="44"/>
      <c r="I7" s="61"/>
      <c r="J7" s="86"/>
      <c r="K7" s="86"/>
      <c r="L7" s="87"/>
      <c r="M7" s="87"/>
    </row>
    <row r="8" spans="1:13" s="62" customFormat="1" ht="28.5" x14ac:dyDescent="0.2">
      <c r="A8" s="41">
        <v>6</v>
      </c>
      <c r="B8" s="41">
        <v>73152100</v>
      </c>
      <c r="C8" s="46" t="s">
        <v>663</v>
      </c>
      <c r="D8" s="43">
        <f>8*3</f>
        <v>24</v>
      </c>
      <c r="E8" s="42" t="s">
        <v>102</v>
      </c>
      <c r="F8" s="47">
        <v>19648</v>
      </c>
      <c r="G8" s="47"/>
      <c r="H8" s="45"/>
      <c r="I8" s="61"/>
      <c r="J8" s="86"/>
      <c r="K8" s="86"/>
      <c r="L8" s="87"/>
      <c r="M8" s="87"/>
    </row>
    <row r="9" spans="1:13" s="62" customFormat="1" ht="28.5" x14ac:dyDescent="0.2">
      <c r="A9" s="41">
        <v>7</v>
      </c>
      <c r="B9" s="41">
        <v>73152100</v>
      </c>
      <c r="C9" s="46" t="s">
        <v>664</v>
      </c>
      <c r="D9" s="43">
        <f>228*3</f>
        <v>684</v>
      </c>
      <c r="E9" s="42" t="s">
        <v>102</v>
      </c>
      <c r="F9" s="47">
        <v>24888</v>
      </c>
      <c r="G9" s="47"/>
      <c r="H9" s="45"/>
      <c r="I9" s="61"/>
      <c r="J9" s="86"/>
      <c r="K9" s="86"/>
      <c r="L9" s="87"/>
      <c r="M9" s="87"/>
    </row>
    <row r="10" spans="1:13" s="62" customFormat="1" ht="28.5" x14ac:dyDescent="0.2">
      <c r="A10" s="41">
        <v>8</v>
      </c>
      <c r="B10" s="41">
        <v>73152100</v>
      </c>
      <c r="C10" s="46" t="s">
        <v>665</v>
      </c>
      <c r="D10" s="43">
        <f>26*3</f>
        <v>78</v>
      </c>
      <c r="E10" s="42" t="s">
        <v>102</v>
      </c>
      <c r="F10" s="47">
        <v>29269</v>
      </c>
      <c r="G10" s="47"/>
      <c r="H10" s="45"/>
      <c r="I10" s="61"/>
      <c r="J10" s="86"/>
      <c r="K10" s="86"/>
      <c r="L10" s="87"/>
      <c r="M10" s="87"/>
    </row>
    <row r="11" spans="1:13" s="62" customFormat="1" ht="42.75" x14ac:dyDescent="0.2">
      <c r="A11" s="41">
        <v>9</v>
      </c>
      <c r="B11" s="41">
        <v>73152100</v>
      </c>
      <c r="C11" s="46" t="s">
        <v>666</v>
      </c>
      <c r="D11" s="43">
        <f>12*3</f>
        <v>36</v>
      </c>
      <c r="E11" s="42" t="s">
        <v>102</v>
      </c>
      <c r="F11" s="47">
        <v>58538</v>
      </c>
      <c r="G11" s="47"/>
      <c r="H11" s="45"/>
      <c r="I11" s="61"/>
      <c r="J11" s="86"/>
      <c r="K11" s="86"/>
      <c r="L11" s="87"/>
      <c r="M11" s="87"/>
    </row>
    <row r="12" spans="1:13" s="62" customFormat="1" ht="28.5" x14ac:dyDescent="0.2">
      <c r="A12" s="41">
        <v>10</v>
      </c>
      <c r="B12" s="41">
        <v>73152100</v>
      </c>
      <c r="C12" s="46" t="s">
        <v>667</v>
      </c>
      <c r="D12" s="43">
        <f>5*3</f>
        <v>15</v>
      </c>
      <c r="E12" s="42" t="s">
        <v>102</v>
      </c>
      <c r="F12" s="47">
        <v>74320</v>
      </c>
      <c r="G12" s="47"/>
      <c r="H12" s="45"/>
      <c r="I12" s="61"/>
      <c r="J12" s="86"/>
      <c r="K12" s="86"/>
      <c r="L12" s="87"/>
      <c r="M12" s="87"/>
    </row>
    <row r="13" spans="1:13" s="62" customFormat="1" ht="28.5" x14ac:dyDescent="0.2">
      <c r="A13" s="41">
        <v>11</v>
      </c>
      <c r="B13" s="41">
        <v>73152100</v>
      </c>
      <c r="C13" s="46" t="s">
        <v>668</v>
      </c>
      <c r="D13" s="43">
        <f>13*3</f>
        <v>39</v>
      </c>
      <c r="E13" s="42" t="s">
        <v>102</v>
      </c>
      <c r="F13" s="47">
        <v>64839</v>
      </c>
      <c r="G13" s="47"/>
      <c r="H13" s="45"/>
      <c r="I13" s="61"/>
      <c r="J13" s="86"/>
      <c r="K13" s="86"/>
      <c r="L13" s="87"/>
      <c r="M13" s="87"/>
    </row>
    <row r="14" spans="1:13" s="62" customFormat="1" ht="28.5" customHeight="1" x14ac:dyDescent="0.2">
      <c r="A14" s="41">
        <v>12</v>
      </c>
      <c r="B14" s="41">
        <v>72151800</v>
      </c>
      <c r="C14" s="46" t="s">
        <v>669</v>
      </c>
      <c r="D14" s="43">
        <v>30</v>
      </c>
      <c r="E14" s="42" t="s">
        <v>102</v>
      </c>
      <c r="F14" s="47">
        <v>13085</v>
      </c>
      <c r="G14" s="47"/>
      <c r="H14" s="45"/>
      <c r="I14" s="61"/>
      <c r="J14" s="86"/>
      <c r="K14" s="86"/>
      <c r="L14" s="87"/>
      <c r="M14" s="87"/>
    </row>
    <row r="15" spans="1:13" s="62" customFormat="1" ht="28.5" customHeight="1" x14ac:dyDescent="0.2">
      <c r="A15" s="41">
        <v>13</v>
      </c>
      <c r="B15" s="41">
        <v>72151800</v>
      </c>
      <c r="C15" s="46" t="s">
        <v>670</v>
      </c>
      <c r="D15" s="43">
        <v>30</v>
      </c>
      <c r="E15" s="42" t="s">
        <v>102</v>
      </c>
      <c r="F15" s="47">
        <v>65494</v>
      </c>
      <c r="G15" s="47"/>
      <c r="H15" s="45"/>
      <c r="I15" s="61"/>
      <c r="J15" s="86"/>
      <c r="K15" s="86"/>
      <c r="L15" s="87"/>
      <c r="M15" s="87"/>
    </row>
    <row r="16" spans="1:13" s="62" customFormat="1" ht="28.5" x14ac:dyDescent="0.2">
      <c r="A16" s="41">
        <v>14</v>
      </c>
      <c r="B16" s="41">
        <v>72151800</v>
      </c>
      <c r="C16" s="46" t="s">
        <v>671</v>
      </c>
      <c r="D16" s="43">
        <v>30</v>
      </c>
      <c r="E16" s="42" t="s">
        <v>102</v>
      </c>
      <c r="F16" s="47">
        <v>65494</v>
      </c>
      <c r="G16" s="47"/>
      <c r="H16" s="45"/>
      <c r="I16" s="61"/>
      <c r="J16" s="86"/>
      <c r="K16" s="88"/>
      <c r="L16" s="87"/>
      <c r="M16" s="87"/>
    </row>
    <row r="17" spans="1:13" s="62" customFormat="1" ht="28.5" x14ac:dyDescent="0.2">
      <c r="A17" s="41">
        <v>15</v>
      </c>
      <c r="B17" s="41">
        <v>72151800</v>
      </c>
      <c r="C17" s="46" t="s">
        <v>672</v>
      </c>
      <c r="D17" s="43">
        <v>30</v>
      </c>
      <c r="E17" s="42" t="s">
        <v>102</v>
      </c>
      <c r="F17" s="47">
        <v>65494</v>
      </c>
      <c r="G17" s="47"/>
      <c r="H17" s="45"/>
      <c r="I17" s="61"/>
      <c r="J17" s="86"/>
      <c r="K17" s="88"/>
      <c r="L17" s="87"/>
      <c r="M17" s="87"/>
    </row>
    <row r="18" spans="1:13" s="62" customFormat="1" ht="71.25" x14ac:dyDescent="0.2">
      <c r="A18" s="41">
        <v>16</v>
      </c>
      <c r="B18" s="41">
        <v>72151800</v>
      </c>
      <c r="C18" s="46" t="s">
        <v>673</v>
      </c>
      <c r="D18" s="43">
        <v>30</v>
      </c>
      <c r="E18" s="42" t="s">
        <v>102</v>
      </c>
      <c r="F18" s="47">
        <v>62220</v>
      </c>
      <c r="G18" s="47"/>
      <c r="H18" s="45"/>
      <c r="I18" s="61"/>
      <c r="J18" s="86"/>
      <c r="K18" s="88"/>
      <c r="L18" s="87"/>
      <c r="M18" s="87"/>
    </row>
    <row r="19" spans="1:13" s="62" customFormat="1" ht="28.5" x14ac:dyDescent="0.2">
      <c r="A19" s="41">
        <v>17</v>
      </c>
      <c r="B19" s="41">
        <v>72151800</v>
      </c>
      <c r="C19" s="46" t="s">
        <v>674</v>
      </c>
      <c r="D19" s="43">
        <v>30</v>
      </c>
      <c r="E19" s="42" t="s">
        <v>102</v>
      </c>
      <c r="F19" s="47">
        <v>19648</v>
      </c>
      <c r="G19" s="47"/>
      <c r="H19" s="45"/>
      <c r="I19" s="61"/>
      <c r="J19" s="86"/>
      <c r="K19" s="88"/>
      <c r="L19" s="87"/>
      <c r="M19" s="87"/>
    </row>
    <row r="20" spans="1:13" s="62" customFormat="1" ht="28.5" x14ac:dyDescent="0.2">
      <c r="A20" s="41">
        <v>18</v>
      </c>
      <c r="B20" s="41">
        <v>72151800</v>
      </c>
      <c r="C20" s="46" t="s">
        <v>675</v>
      </c>
      <c r="D20" s="43">
        <v>30</v>
      </c>
      <c r="E20" s="42" t="s">
        <v>102</v>
      </c>
      <c r="F20" s="47">
        <v>32748</v>
      </c>
      <c r="G20" s="47"/>
      <c r="H20" s="45"/>
      <c r="I20" s="61"/>
      <c r="J20" s="86"/>
      <c r="K20" s="61"/>
    </row>
    <row r="21" spans="1:13" s="62" customFormat="1" ht="28.5" x14ac:dyDescent="0.2">
      <c r="A21" s="41">
        <v>19</v>
      </c>
      <c r="B21" s="41">
        <v>72151800</v>
      </c>
      <c r="C21" s="46" t="s">
        <v>676</v>
      </c>
      <c r="D21" s="43">
        <v>30</v>
      </c>
      <c r="E21" s="42" t="s">
        <v>102</v>
      </c>
      <c r="F21" s="47">
        <v>32748</v>
      </c>
      <c r="G21" s="47"/>
      <c r="H21" s="45"/>
      <c r="I21" s="61"/>
      <c r="J21" s="86"/>
      <c r="K21" s="61"/>
    </row>
    <row r="22" spans="1:13" s="62" customFormat="1" ht="28.5" x14ac:dyDescent="0.2">
      <c r="A22" s="41">
        <v>20</v>
      </c>
      <c r="B22" s="41">
        <v>72151800</v>
      </c>
      <c r="C22" s="46" t="s">
        <v>677</v>
      </c>
      <c r="D22" s="43">
        <v>30</v>
      </c>
      <c r="E22" s="42" t="s">
        <v>102</v>
      </c>
      <c r="F22" s="47">
        <v>58837</v>
      </c>
      <c r="G22" s="47"/>
      <c r="H22" s="45"/>
      <c r="I22" s="61"/>
      <c r="J22" s="86"/>
      <c r="K22" s="61"/>
    </row>
    <row r="23" spans="1:13" s="62" customFormat="1" ht="28.5" x14ac:dyDescent="0.2">
      <c r="A23" s="41">
        <v>21</v>
      </c>
      <c r="B23" s="41">
        <v>72151800</v>
      </c>
      <c r="C23" s="46" t="s">
        <v>678</v>
      </c>
      <c r="D23" s="43">
        <v>30</v>
      </c>
      <c r="E23" s="42" t="s">
        <v>102</v>
      </c>
      <c r="F23" s="47">
        <v>89311</v>
      </c>
      <c r="G23" s="47"/>
      <c r="H23" s="45"/>
      <c r="I23" s="61"/>
      <c r="J23" s="86"/>
      <c r="K23" s="61"/>
    </row>
    <row r="24" spans="1:13" s="62" customFormat="1" ht="42.75" x14ac:dyDescent="0.2">
      <c r="A24" s="41">
        <v>22</v>
      </c>
      <c r="B24" s="41">
        <v>72151800</v>
      </c>
      <c r="C24" s="46" t="s">
        <v>679</v>
      </c>
      <c r="D24" s="43">
        <v>30</v>
      </c>
      <c r="E24" s="42" t="s">
        <v>102</v>
      </c>
      <c r="F24" s="47">
        <v>108003</v>
      </c>
      <c r="G24" s="47"/>
      <c r="H24" s="45"/>
      <c r="I24" s="61"/>
      <c r="J24" s="86"/>
      <c r="K24" s="61"/>
    </row>
    <row r="25" spans="1:13" s="62" customFormat="1" ht="28.5" x14ac:dyDescent="0.2">
      <c r="A25" s="41">
        <v>23</v>
      </c>
      <c r="B25" s="41">
        <v>72151800</v>
      </c>
      <c r="C25" s="46" t="s">
        <v>680</v>
      </c>
      <c r="D25" s="43">
        <v>30</v>
      </c>
      <c r="E25" s="42" t="s">
        <v>102</v>
      </c>
      <c r="F25" s="47">
        <v>108002</v>
      </c>
      <c r="G25" s="47"/>
      <c r="H25" s="45"/>
      <c r="I25" s="61"/>
      <c r="J25" s="86"/>
      <c r="K25" s="61"/>
    </row>
    <row r="26" spans="1:13" s="62" customFormat="1" ht="28.5" x14ac:dyDescent="0.2">
      <c r="A26" s="41">
        <v>24</v>
      </c>
      <c r="B26" s="41">
        <v>72151800</v>
      </c>
      <c r="C26" s="46" t="s">
        <v>681</v>
      </c>
      <c r="D26" s="43">
        <v>30</v>
      </c>
      <c r="E26" s="42" t="s">
        <v>102</v>
      </c>
      <c r="F26" s="47">
        <v>19648</v>
      </c>
      <c r="G26" s="47"/>
      <c r="H26" s="45"/>
      <c r="I26" s="61"/>
      <c r="J26" s="86"/>
      <c r="K26" s="61"/>
    </row>
    <row r="27" spans="1:13" s="62" customFormat="1" ht="28.5" x14ac:dyDescent="0.2">
      <c r="A27" s="41">
        <v>25</v>
      </c>
      <c r="B27" s="41">
        <v>72151800</v>
      </c>
      <c r="C27" s="46" t="s">
        <v>682</v>
      </c>
      <c r="D27" s="43">
        <v>30</v>
      </c>
      <c r="E27" s="42" t="s">
        <v>102</v>
      </c>
      <c r="F27" s="47">
        <v>117674</v>
      </c>
      <c r="G27" s="47"/>
      <c r="H27" s="45"/>
      <c r="I27" s="61"/>
      <c r="J27" s="86"/>
      <c r="K27" s="61"/>
    </row>
    <row r="28" spans="1:13" s="62" customFormat="1" ht="42.75" x14ac:dyDescent="0.2">
      <c r="A28" s="41">
        <v>26</v>
      </c>
      <c r="B28" s="41">
        <v>72151800</v>
      </c>
      <c r="C28" s="46" t="s">
        <v>683</v>
      </c>
      <c r="D28" s="43">
        <v>15</v>
      </c>
      <c r="E28" s="42" t="s">
        <v>102</v>
      </c>
      <c r="F28" s="47">
        <v>78367</v>
      </c>
      <c r="G28" s="47"/>
      <c r="H28" s="45"/>
      <c r="I28" s="61"/>
      <c r="J28" s="86"/>
      <c r="K28" s="61"/>
    </row>
    <row r="29" spans="1:13" s="62" customFormat="1" ht="42.75" x14ac:dyDescent="0.2">
      <c r="A29" s="41">
        <v>27</v>
      </c>
      <c r="B29" s="41">
        <v>72151800</v>
      </c>
      <c r="C29" s="46" t="s">
        <v>684</v>
      </c>
      <c r="D29" s="43">
        <v>15</v>
      </c>
      <c r="E29" s="42" t="s">
        <v>102</v>
      </c>
      <c r="F29" s="47">
        <v>78367</v>
      </c>
      <c r="G29" s="47"/>
      <c r="H29" s="45"/>
      <c r="I29" s="61"/>
      <c r="J29" s="86"/>
      <c r="K29" s="61"/>
    </row>
    <row r="30" spans="1:13" s="62" customFormat="1" ht="42.75" x14ac:dyDescent="0.2">
      <c r="A30" s="41">
        <v>28</v>
      </c>
      <c r="B30" s="41">
        <v>72151800</v>
      </c>
      <c r="C30" s="46" t="s">
        <v>685</v>
      </c>
      <c r="D30" s="43">
        <v>15</v>
      </c>
      <c r="E30" s="42" t="s">
        <v>102</v>
      </c>
      <c r="F30" s="47">
        <v>45120</v>
      </c>
      <c r="G30" s="47"/>
      <c r="H30" s="45"/>
      <c r="I30" s="61"/>
      <c r="J30" s="86"/>
      <c r="K30" s="61"/>
    </row>
    <row r="31" spans="1:13" s="62" customFormat="1" ht="28.5" x14ac:dyDescent="0.2">
      <c r="A31" s="41">
        <v>29</v>
      </c>
      <c r="B31" s="41">
        <v>72151800</v>
      </c>
      <c r="C31" s="46" t="s">
        <v>686</v>
      </c>
      <c r="D31" s="43">
        <v>15</v>
      </c>
      <c r="E31" s="42" t="s">
        <v>102</v>
      </c>
      <c r="F31" s="47">
        <v>45120</v>
      </c>
      <c r="G31" s="47"/>
      <c r="H31" s="45"/>
      <c r="I31" s="61"/>
      <c r="J31" s="86"/>
      <c r="K31" s="61"/>
    </row>
    <row r="32" spans="1:13" s="62" customFormat="1" ht="28.5" x14ac:dyDescent="0.2">
      <c r="A32" s="41">
        <v>30</v>
      </c>
      <c r="B32" s="41">
        <v>72151800</v>
      </c>
      <c r="C32" s="46" t="s">
        <v>687</v>
      </c>
      <c r="D32" s="43">
        <v>15</v>
      </c>
      <c r="E32" s="42" t="s">
        <v>102</v>
      </c>
      <c r="F32" s="47">
        <v>52244</v>
      </c>
      <c r="G32" s="47"/>
      <c r="H32" s="45"/>
      <c r="I32" s="61"/>
      <c r="J32" s="86"/>
      <c r="K32" s="61"/>
    </row>
    <row r="33" spans="1:11" s="62" customFormat="1" ht="28.5" x14ac:dyDescent="0.2">
      <c r="A33" s="41">
        <v>31</v>
      </c>
      <c r="B33" s="41">
        <v>72151800</v>
      </c>
      <c r="C33" s="46" t="s">
        <v>688</v>
      </c>
      <c r="D33" s="43">
        <v>15</v>
      </c>
      <c r="E33" s="42" t="s">
        <v>102</v>
      </c>
      <c r="F33" s="47">
        <v>52244</v>
      </c>
      <c r="G33" s="47"/>
      <c r="H33" s="45"/>
      <c r="I33" s="61"/>
      <c r="J33" s="86"/>
      <c r="K33" s="61"/>
    </row>
    <row r="34" spans="1:11" s="62" customFormat="1" ht="57" x14ac:dyDescent="0.2">
      <c r="A34" s="41">
        <v>32</v>
      </c>
      <c r="B34" s="41">
        <v>72151800</v>
      </c>
      <c r="C34" s="46" t="s">
        <v>689</v>
      </c>
      <c r="D34" s="43">
        <v>15</v>
      </c>
      <c r="E34" s="42" t="s">
        <v>102</v>
      </c>
      <c r="F34" s="47">
        <v>72044</v>
      </c>
      <c r="G34" s="47"/>
      <c r="H34" s="45"/>
      <c r="I34" s="61"/>
      <c r="J34" s="86"/>
      <c r="K34" s="61"/>
    </row>
    <row r="35" spans="1:11" s="62" customFormat="1" x14ac:dyDescent="0.2">
      <c r="A35" s="41">
        <v>33</v>
      </c>
      <c r="B35" s="41">
        <v>72151800</v>
      </c>
      <c r="C35" s="46" t="s">
        <v>690</v>
      </c>
      <c r="D35" s="43">
        <v>15</v>
      </c>
      <c r="E35" s="42" t="s">
        <v>102</v>
      </c>
      <c r="F35" s="47">
        <v>70734</v>
      </c>
      <c r="G35" s="47"/>
      <c r="H35" s="45"/>
      <c r="I35" s="61"/>
      <c r="J35" s="86"/>
      <c r="K35" s="61"/>
    </row>
    <row r="36" spans="1:11" s="62" customFormat="1" ht="28.5" x14ac:dyDescent="0.2">
      <c r="A36" s="41">
        <v>34</v>
      </c>
      <c r="B36" s="41">
        <v>72151800</v>
      </c>
      <c r="C36" s="46" t="s">
        <v>691</v>
      </c>
      <c r="D36" s="43">
        <v>15</v>
      </c>
      <c r="E36" s="42" t="s">
        <v>102</v>
      </c>
      <c r="F36" s="47">
        <v>65494</v>
      </c>
      <c r="G36" s="47"/>
      <c r="H36" s="45"/>
      <c r="I36" s="61"/>
      <c r="J36" s="86"/>
      <c r="K36" s="61"/>
    </row>
    <row r="37" spans="1:11" s="62" customFormat="1" ht="28.5" x14ac:dyDescent="0.2">
      <c r="A37" s="41">
        <v>35</v>
      </c>
      <c r="B37" s="41">
        <v>72151800</v>
      </c>
      <c r="C37" s="46" t="s">
        <v>692</v>
      </c>
      <c r="D37" s="43">
        <v>15</v>
      </c>
      <c r="E37" s="42" t="s">
        <v>102</v>
      </c>
      <c r="F37" s="47">
        <v>6549</v>
      </c>
      <c r="G37" s="47"/>
      <c r="H37" s="45"/>
      <c r="I37" s="61"/>
      <c r="J37" s="86"/>
      <c r="K37" s="61"/>
    </row>
    <row r="38" spans="1:11" s="62" customFormat="1" ht="28.5" x14ac:dyDescent="0.2">
      <c r="A38" s="41">
        <v>36</v>
      </c>
      <c r="B38" s="41">
        <v>72151800</v>
      </c>
      <c r="C38" s="46" t="s">
        <v>693</v>
      </c>
      <c r="D38" s="43">
        <v>15</v>
      </c>
      <c r="E38" s="42" t="s">
        <v>102</v>
      </c>
      <c r="F38" s="47">
        <v>6549</v>
      </c>
      <c r="G38" s="47"/>
      <c r="H38" s="45"/>
      <c r="I38" s="61"/>
      <c r="J38" s="86"/>
      <c r="K38" s="61"/>
    </row>
    <row r="39" spans="1:11" s="62" customFormat="1" ht="28.5" x14ac:dyDescent="0.2">
      <c r="A39" s="41">
        <v>37</v>
      </c>
      <c r="B39" s="41">
        <v>72151800</v>
      </c>
      <c r="C39" s="46" t="s">
        <v>694</v>
      </c>
      <c r="D39" s="43">
        <v>15</v>
      </c>
      <c r="E39" s="42" t="s">
        <v>102</v>
      </c>
      <c r="F39" s="47">
        <v>6549</v>
      </c>
      <c r="G39" s="47"/>
      <c r="H39" s="45"/>
      <c r="I39" s="61"/>
      <c r="J39" s="86"/>
      <c r="K39" s="61"/>
    </row>
    <row r="40" spans="1:11" s="62" customFormat="1" ht="28.5" x14ac:dyDescent="0.2">
      <c r="A40" s="41">
        <v>38</v>
      </c>
      <c r="B40" s="41">
        <v>72151800</v>
      </c>
      <c r="C40" s="46" t="s">
        <v>695</v>
      </c>
      <c r="D40" s="43">
        <v>15</v>
      </c>
      <c r="E40" s="42" t="s">
        <v>102</v>
      </c>
      <c r="F40" s="47">
        <v>6549</v>
      </c>
      <c r="G40" s="47"/>
      <c r="H40" s="45"/>
      <c r="I40" s="61"/>
      <c r="J40" s="86"/>
      <c r="K40" s="61"/>
    </row>
    <row r="41" spans="1:11" s="62" customFormat="1" ht="28.5" x14ac:dyDescent="0.2">
      <c r="A41" s="41">
        <v>39</v>
      </c>
      <c r="B41" s="41">
        <v>72151800</v>
      </c>
      <c r="C41" s="46" t="s">
        <v>696</v>
      </c>
      <c r="D41" s="43">
        <v>15</v>
      </c>
      <c r="E41" s="42" t="s">
        <v>102</v>
      </c>
      <c r="F41" s="47">
        <v>6549</v>
      </c>
      <c r="G41" s="47"/>
      <c r="H41" s="45"/>
      <c r="I41" s="61"/>
      <c r="J41" s="86"/>
      <c r="K41" s="61"/>
    </row>
    <row r="42" spans="1:11" s="62" customFormat="1" x14ac:dyDescent="0.2">
      <c r="A42" s="41">
        <v>40</v>
      </c>
      <c r="B42" s="41">
        <v>72151800</v>
      </c>
      <c r="C42" s="46" t="s">
        <v>697</v>
      </c>
      <c r="D42" s="43">
        <v>15</v>
      </c>
      <c r="E42" s="42" t="s">
        <v>102</v>
      </c>
      <c r="F42" s="47">
        <v>78594</v>
      </c>
      <c r="G42" s="47"/>
      <c r="H42" s="45"/>
      <c r="I42" s="61"/>
      <c r="J42" s="86"/>
      <c r="K42" s="61"/>
    </row>
    <row r="43" spans="1:11" s="62" customFormat="1" x14ac:dyDescent="0.2">
      <c r="A43" s="41">
        <v>41</v>
      </c>
      <c r="B43" s="41">
        <v>72151800</v>
      </c>
      <c r="C43" s="46" t="s">
        <v>698</v>
      </c>
      <c r="D43" s="43">
        <v>15</v>
      </c>
      <c r="E43" s="42" t="s">
        <v>102</v>
      </c>
      <c r="F43" s="47">
        <v>7124</v>
      </c>
      <c r="G43" s="47"/>
      <c r="H43" s="45"/>
      <c r="I43" s="61"/>
      <c r="J43" s="86"/>
      <c r="K43" s="61"/>
    </row>
    <row r="44" spans="1:11" s="62" customFormat="1" x14ac:dyDescent="0.2">
      <c r="A44" s="41">
        <v>42</v>
      </c>
      <c r="B44" s="41">
        <v>72151800</v>
      </c>
      <c r="C44" s="46" t="s">
        <v>699</v>
      </c>
      <c r="D44" s="43">
        <v>15</v>
      </c>
      <c r="E44" s="42" t="s">
        <v>102</v>
      </c>
      <c r="F44" s="47">
        <v>12468</v>
      </c>
      <c r="G44" s="47"/>
      <c r="H44" s="45"/>
      <c r="I44" s="61"/>
      <c r="J44" s="86"/>
      <c r="K44" s="61"/>
    </row>
    <row r="45" spans="1:11" s="62" customFormat="1" ht="42.75" x14ac:dyDescent="0.2">
      <c r="A45" s="41">
        <v>43</v>
      </c>
      <c r="B45" s="41">
        <v>72151800</v>
      </c>
      <c r="C45" s="46" t="s">
        <v>700</v>
      </c>
      <c r="D45" s="43">
        <v>15</v>
      </c>
      <c r="E45" s="42" t="s">
        <v>102</v>
      </c>
      <c r="F45" s="47">
        <v>11135</v>
      </c>
      <c r="G45" s="47"/>
      <c r="H45" s="45"/>
      <c r="I45" s="61"/>
      <c r="J45" s="86"/>
      <c r="K45" s="61"/>
    </row>
    <row r="46" spans="1:11" s="62" customFormat="1" x14ac:dyDescent="0.2">
      <c r="A46" s="41">
        <v>44</v>
      </c>
      <c r="B46" s="41">
        <v>72151800</v>
      </c>
      <c r="C46" s="46" t="s">
        <v>690</v>
      </c>
      <c r="D46" s="43">
        <v>15</v>
      </c>
      <c r="E46" s="42" t="s">
        <v>102</v>
      </c>
      <c r="F46" s="47">
        <v>45846</v>
      </c>
      <c r="G46" s="47"/>
      <c r="H46" s="45"/>
      <c r="I46" s="61"/>
      <c r="J46" s="86"/>
      <c r="K46" s="61"/>
    </row>
    <row r="47" spans="1:11" s="62" customFormat="1" ht="28.5" x14ac:dyDescent="0.2">
      <c r="A47" s="41">
        <v>45</v>
      </c>
      <c r="B47" s="41">
        <v>72151800</v>
      </c>
      <c r="C47" s="46" t="s">
        <v>691</v>
      </c>
      <c r="D47" s="43">
        <v>15</v>
      </c>
      <c r="E47" s="42" t="s">
        <v>102</v>
      </c>
      <c r="F47" s="47">
        <v>45846</v>
      </c>
      <c r="G47" s="47"/>
      <c r="H47" s="45"/>
      <c r="I47" s="61"/>
      <c r="J47" s="86"/>
      <c r="K47" s="61"/>
    </row>
    <row r="48" spans="1:11" s="62" customFormat="1" x14ac:dyDescent="0.2">
      <c r="A48" s="41">
        <v>46</v>
      </c>
      <c r="B48" s="41">
        <v>72151800</v>
      </c>
      <c r="C48" s="46" t="s">
        <v>697</v>
      </c>
      <c r="D48" s="43">
        <v>15</v>
      </c>
      <c r="E48" s="42" t="s">
        <v>102</v>
      </c>
      <c r="F48" s="47">
        <v>7166</v>
      </c>
      <c r="G48" s="47"/>
      <c r="H48" s="45"/>
      <c r="I48" s="61"/>
      <c r="J48" s="86"/>
      <c r="K48" s="61"/>
    </row>
    <row r="49" spans="1:11" s="62" customFormat="1" x14ac:dyDescent="0.2">
      <c r="A49" s="41">
        <v>47</v>
      </c>
      <c r="B49" s="41">
        <v>72151800</v>
      </c>
      <c r="C49" s="46" t="s">
        <v>698</v>
      </c>
      <c r="D49" s="43">
        <v>15</v>
      </c>
      <c r="E49" s="42" t="s">
        <v>102</v>
      </c>
      <c r="F49" s="47">
        <v>7166</v>
      </c>
      <c r="G49" s="47"/>
      <c r="H49" s="45"/>
      <c r="I49" s="61"/>
      <c r="J49" s="86"/>
      <c r="K49" s="61"/>
    </row>
    <row r="50" spans="1:11" s="62" customFormat="1" x14ac:dyDescent="0.2">
      <c r="A50" s="41">
        <v>48</v>
      </c>
      <c r="B50" s="41">
        <v>72151800</v>
      </c>
      <c r="C50" s="46" t="s">
        <v>701</v>
      </c>
      <c r="D50" s="43">
        <v>15</v>
      </c>
      <c r="E50" s="42" t="s">
        <v>102</v>
      </c>
      <c r="F50" s="47">
        <v>45846</v>
      </c>
      <c r="G50" s="47"/>
      <c r="H50" s="45"/>
      <c r="I50" s="61"/>
      <c r="J50" s="86"/>
      <c r="K50" s="61"/>
    </row>
    <row r="51" spans="1:11" s="62" customFormat="1" x14ac:dyDescent="0.2">
      <c r="A51" s="41">
        <v>49</v>
      </c>
      <c r="B51" s="41">
        <v>72151800</v>
      </c>
      <c r="C51" s="46" t="s">
        <v>699</v>
      </c>
      <c r="D51" s="43">
        <v>15</v>
      </c>
      <c r="E51" s="42" t="s">
        <v>102</v>
      </c>
      <c r="F51" s="47">
        <v>8906</v>
      </c>
      <c r="G51" s="47"/>
      <c r="H51" s="45"/>
      <c r="I51" s="61"/>
      <c r="J51" s="86"/>
      <c r="K51" s="61"/>
    </row>
    <row r="52" spans="1:11" s="62" customFormat="1" ht="28.5" x14ac:dyDescent="0.2">
      <c r="A52" s="41">
        <v>50</v>
      </c>
      <c r="B52" s="41">
        <v>72151800</v>
      </c>
      <c r="C52" s="46" t="s">
        <v>702</v>
      </c>
      <c r="D52" s="43">
        <v>15</v>
      </c>
      <c r="E52" s="42" t="s">
        <v>102</v>
      </c>
      <c r="F52" s="47">
        <v>10086</v>
      </c>
      <c r="G52" s="47"/>
      <c r="H52" s="45"/>
      <c r="I52" s="61"/>
      <c r="J52" s="86"/>
      <c r="K52" s="61"/>
    </row>
    <row r="53" spans="1:11" s="62" customFormat="1" ht="71.25" x14ac:dyDescent="0.2">
      <c r="A53" s="41">
        <v>51</v>
      </c>
      <c r="B53" s="41">
        <v>72151800</v>
      </c>
      <c r="C53" s="46" t="s">
        <v>703</v>
      </c>
      <c r="D53" s="43">
        <v>15</v>
      </c>
      <c r="E53" s="42" t="s">
        <v>102</v>
      </c>
      <c r="F53" s="47">
        <v>51086</v>
      </c>
      <c r="G53" s="47"/>
      <c r="H53" s="45"/>
      <c r="I53" s="61"/>
      <c r="J53" s="86"/>
      <c r="K53" s="61"/>
    </row>
    <row r="54" spans="1:11" s="62" customFormat="1" ht="57" x14ac:dyDescent="0.2">
      <c r="A54" s="41">
        <v>52</v>
      </c>
      <c r="B54" s="41">
        <v>72151800</v>
      </c>
      <c r="C54" s="46" t="s">
        <v>704</v>
      </c>
      <c r="D54" s="43">
        <v>10</v>
      </c>
      <c r="E54" s="42" t="s">
        <v>102</v>
      </c>
      <c r="F54" s="47">
        <v>209583</v>
      </c>
      <c r="G54" s="47"/>
      <c r="H54" s="45"/>
      <c r="I54" s="61"/>
      <c r="J54" s="86"/>
      <c r="K54" s="61"/>
    </row>
    <row r="55" spans="1:11" s="62" customFormat="1" ht="57" x14ac:dyDescent="0.2">
      <c r="A55" s="41">
        <v>53</v>
      </c>
      <c r="B55" s="41">
        <v>72151800</v>
      </c>
      <c r="C55" s="46" t="s">
        <v>705</v>
      </c>
      <c r="D55" s="43">
        <v>10</v>
      </c>
      <c r="E55" s="42" t="s">
        <v>102</v>
      </c>
      <c r="F55" s="47">
        <v>196484</v>
      </c>
      <c r="G55" s="47"/>
      <c r="H55" s="45"/>
      <c r="I55" s="61"/>
      <c r="J55" s="86"/>
      <c r="K55" s="61"/>
    </row>
    <row r="56" spans="1:11" s="62" customFormat="1" ht="28.5" x14ac:dyDescent="0.2">
      <c r="A56" s="41">
        <v>54</v>
      </c>
      <c r="B56" s="41">
        <v>72151800</v>
      </c>
      <c r="C56" s="46" t="s">
        <v>706</v>
      </c>
      <c r="D56" s="43">
        <v>15</v>
      </c>
      <c r="E56" s="42" t="s">
        <v>102</v>
      </c>
      <c r="F56" s="47">
        <v>75695</v>
      </c>
      <c r="G56" s="47"/>
      <c r="H56" s="45"/>
      <c r="I56" s="61"/>
      <c r="J56" s="86"/>
      <c r="K56" s="61"/>
    </row>
    <row r="57" spans="1:11" s="62" customFormat="1" ht="28.5" x14ac:dyDescent="0.2">
      <c r="A57" s="41">
        <v>55</v>
      </c>
      <c r="B57" s="41">
        <v>72151800</v>
      </c>
      <c r="C57" s="46" t="s">
        <v>707</v>
      </c>
      <c r="D57" s="43">
        <v>10</v>
      </c>
      <c r="E57" s="42" t="s">
        <v>102</v>
      </c>
      <c r="F57" s="47">
        <v>95881</v>
      </c>
      <c r="G57" s="47"/>
      <c r="H57" s="45"/>
      <c r="I57" s="61"/>
      <c r="J57" s="86"/>
      <c r="K57" s="61"/>
    </row>
    <row r="58" spans="1:11" s="62" customFormat="1" ht="28.5" x14ac:dyDescent="0.2">
      <c r="A58" s="41">
        <v>56</v>
      </c>
      <c r="B58" s="41">
        <v>72151800</v>
      </c>
      <c r="C58" s="46" t="s">
        <v>708</v>
      </c>
      <c r="D58" s="43">
        <v>10</v>
      </c>
      <c r="E58" s="42" t="s">
        <v>102</v>
      </c>
      <c r="F58" s="47">
        <v>248880</v>
      </c>
      <c r="G58" s="47"/>
      <c r="H58" s="45"/>
      <c r="I58" s="61"/>
      <c r="J58" s="86"/>
      <c r="K58" s="61"/>
    </row>
    <row r="59" spans="1:11" s="62" customFormat="1" x14ac:dyDescent="0.2">
      <c r="A59" s="41">
        <v>57</v>
      </c>
      <c r="B59" s="41">
        <v>72151800</v>
      </c>
      <c r="C59" s="46" t="s">
        <v>709</v>
      </c>
      <c r="D59" s="43">
        <v>10</v>
      </c>
      <c r="E59" s="42" t="s">
        <v>102</v>
      </c>
      <c r="F59" s="47">
        <v>130990</v>
      </c>
      <c r="G59" s="47"/>
      <c r="H59" s="45"/>
      <c r="I59" s="61"/>
      <c r="J59" s="86"/>
      <c r="K59" s="61"/>
    </row>
    <row r="60" spans="1:11" s="62" customFormat="1" ht="28.5" x14ac:dyDescent="0.2">
      <c r="A60" s="41">
        <v>58</v>
      </c>
      <c r="B60" s="41">
        <v>72151800</v>
      </c>
      <c r="C60" s="46" t="s">
        <v>710</v>
      </c>
      <c r="D60" s="43">
        <v>10</v>
      </c>
      <c r="E60" s="42" t="s">
        <v>102</v>
      </c>
      <c r="F60" s="47">
        <v>98242</v>
      </c>
      <c r="G60" s="47"/>
      <c r="H60" s="45"/>
      <c r="I60" s="61"/>
      <c r="J60" s="86"/>
      <c r="K60" s="61"/>
    </row>
    <row r="61" spans="1:11" s="62" customFormat="1" ht="28.5" x14ac:dyDescent="0.2">
      <c r="A61" s="41">
        <v>59</v>
      </c>
      <c r="B61" s="41">
        <v>72151800</v>
      </c>
      <c r="C61" s="46" t="s">
        <v>711</v>
      </c>
      <c r="D61" s="43">
        <v>15</v>
      </c>
      <c r="E61" s="42" t="s">
        <v>102</v>
      </c>
      <c r="F61" s="47">
        <v>45846</v>
      </c>
      <c r="G61" s="47"/>
      <c r="H61" s="45"/>
      <c r="I61" s="61"/>
      <c r="J61" s="86"/>
      <c r="K61" s="61"/>
    </row>
    <row r="62" spans="1:11" s="62" customFormat="1" ht="57" x14ac:dyDescent="0.2">
      <c r="A62" s="41">
        <v>60</v>
      </c>
      <c r="B62" s="41">
        <v>72151800</v>
      </c>
      <c r="C62" s="46" t="s">
        <v>712</v>
      </c>
      <c r="D62" s="43">
        <v>10</v>
      </c>
      <c r="E62" s="42" t="s">
        <v>102</v>
      </c>
      <c r="F62" s="47">
        <v>180642</v>
      </c>
      <c r="G62" s="47"/>
      <c r="H62" s="45"/>
      <c r="I62" s="61"/>
      <c r="J62" s="86"/>
      <c r="K62" s="61"/>
    </row>
    <row r="63" spans="1:11" s="62" customFormat="1" ht="28.5" x14ac:dyDescent="0.2">
      <c r="A63" s="41">
        <v>61</v>
      </c>
      <c r="B63" s="41">
        <v>72151800</v>
      </c>
      <c r="C63" s="46" t="s">
        <v>713</v>
      </c>
      <c r="D63" s="43">
        <v>15</v>
      </c>
      <c r="E63" s="42" t="s">
        <v>102</v>
      </c>
      <c r="F63" s="47">
        <v>95795</v>
      </c>
      <c r="G63" s="47"/>
      <c r="H63" s="45"/>
      <c r="I63" s="61"/>
      <c r="J63" s="86"/>
      <c r="K63" s="61"/>
    </row>
    <row r="64" spans="1:11" s="62" customFormat="1" x14ac:dyDescent="0.2">
      <c r="A64" s="41">
        <v>62</v>
      </c>
      <c r="B64" s="41">
        <v>72151800</v>
      </c>
      <c r="C64" s="46" t="s">
        <v>714</v>
      </c>
      <c r="D64" s="43">
        <v>15</v>
      </c>
      <c r="E64" s="42" t="s">
        <v>102</v>
      </c>
      <c r="F64" s="47">
        <v>49385</v>
      </c>
      <c r="G64" s="47"/>
      <c r="H64" s="45"/>
      <c r="I64" s="61"/>
      <c r="J64" s="86"/>
      <c r="K64" s="61"/>
    </row>
    <row r="65" spans="1:11" s="62" customFormat="1" x14ac:dyDescent="0.2">
      <c r="A65" s="41">
        <v>63</v>
      </c>
      <c r="B65" s="41">
        <v>72151800</v>
      </c>
      <c r="C65" s="46" t="s">
        <v>715</v>
      </c>
      <c r="D65" s="43">
        <v>15</v>
      </c>
      <c r="E65" s="42" t="s">
        <v>102</v>
      </c>
      <c r="F65" s="47">
        <v>35819</v>
      </c>
      <c r="G65" s="47"/>
      <c r="H65" s="45"/>
      <c r="I65" s="61"/>
      <c r="J65" s="86"/>
      <c r="K65" s="61"/>
    </row>
    <row r="66" spans="1:11" s="62" customFormat="1" ht="28.5" x14ac:dyDescent="0.2">
      <c r="A66" s="41">
        <v>64</v>
      </c>
      <c r="B66" s="41">
        <v>72151800</v>
      </c>
      <c r="C66" s="46" t="s">
        <v>716</v>
      </c>
      <c r="D66" s="43">
        <v>15</v>
      </c>
      <c r="E66" s="42" t="s">
        <v>102</v>
      </c>
      <c r="F66" s="47">
        <v>40103</v>
      </c>
      <c r="G66" s="47"/>
      <c r="H66" s="45"/>
      <c r="I66" s="61"/>
      <c r="J66" s="86"/>
      <c r="K66" s="61"/>
    </row>
    <row r="67" spans="1:11" s="62" customFormat="1" ht="28.5" x14ac:dyDescent="0.2">
      <c r="A67" s="41">
        <v>65</v>
      </c>
      <c r="B67" s="41">
        <v>72151800</v>
      </c>
      <c r="C67" s="46" t="s">
        <v>717</v>
      </c>
      <c r="D67" s="43">
        <v>15</v>
      </c>
      <c r="E67" s="42" t="s">
        <v>102</v>
      </c>
      <c r="F67" s="47">
        <v>26775</v>
      </c>
      <c r="G67" s="47"/>
      <c r="H67" s="45"/>
      <c r="I67" s="61"/>
      <c r="J67" s="86"/>
      <c r="K67" s="61"/>
    </row>
    <row r="68" spans="1:11" s="62" customFormat="1" ht="42.75" x14ac:dyDescent="0.2">
      <c r="A68" s="41">
        <v>66</v>
      </c>
      <c r="B68" s="41">
        <v>72151800</v>
      </c>
      <c r="C68" s="46" t="s">
        <v>718</v>
      </c>
      <c r="D68" s="43">
        <v>15</v>
      </c>
      <c r="E68" s="42" t="s">
        <v>102</v>
      </c>
      <c r="F68" s="47">
        <v>39865</v>
      </c>
      <c r="G68" s="47"/>
      <c r="H68" s="45"/>
      <c r="I68" s="61"/>
      <c r="J68" s="86"/>
      <c r="K68" s="61"/>
    </row>
    <row r="69" spans="1:11" s="62" customFormat="1" ht="28.5" x14ac:dyDescent="0.2">
      <c r="A69" s="41">
        <v>67</v>
      </c>
      <c r="B69" s="41">
        <v>72151800</v>
      </c>
      <c r="C69" s="46" t="s">
        <v>719</v>
      </c>
      <c r="D69" s="43">
        <v>15</v>
      </c>
      <c r="E69" s="42" t="s">
        <v>102</v>
      </c>
      <c r="F69" s="47">
        <v>8687</v>
      </c>
      <c r="G69" s="47"/>
      <c r="H69" s="45"/>
      <c r="I69" s="61"/>
      <c r="J69" s="86"/>
      <c r="K69" s="61"/>
    </row>
    <row r="70" spans="1:11" s="62" customFormat="1" ht="28.5" x14ac:dyDescent="0.2">
      <c r="A70" s="41">
        <v>68</v>
      </c>
      <c r="B70" s="41">
        <v>72151800</v>
      </c>
      <c r="C70" s="46" t="s">
        <v>720</v>
      </c>
      <c r="D70" s="43">
        <v>15</v>
      </c>
      <c r="E70" s="42" t="s">
        <v>102</v>
      </c>
      <c r="F70" s="47">
        <v>9758</v>
      </c>
      <c r="G70" s="47"/>
      <c r="H70" s="45"/>
      <c r="I70" s="61"/>
      <c r="J70" s="86"/>
      <c r="K70" s="61"/>
    </row>
    <row r="71" spans="1:11" s="62" customFormat="1" ht="28.5" x14ac:dyDescent="0.2">
      <c r="A71" s="41">
        <v>69</v>
      </c>
      <c r="B71" s="41">
        <v>72151800</v>
      </c>
      <c r="C71" s="46" t="s">
        <v>721</v>
      </c>
      <c r="D71" s="43">
        <v>15</v>
      </c>
      <c r="E71" s="42" t="s">
        <v>102</v>
      </c>
      <c r="F71" s="47">
        <v>16065</v>
      </c>
      <c r="G71" s="47"/>
      <c r="H71" s="45"/>
      <c r="I71" s="61"/>
      <c r="J71" s="86"/>
      <c r="K71" s="61"/>
    </row>
    <row r="72" spans="1:11" s="62" customFormat="1" ht="28.5" x14ac:dyDescent="0.2">
      <c r="A72" s="41">
        <v>70</v>
      </c>
      <c r="B72" s="41">
        <v>72151800</v>
      </c>
      <c r="C72" s="46" t="s">
        <v>722</v>
      </c>
      <c r="D72" s="43">
        <v>15</v>
      </c>
      <c r="E72" s="42" t="s">
        <v>102</v>
      </c>
      <c r="F72" s="47">
        <v>17850</v>
      </c>
      <c r="G72" s="47"/>
      <c r="H72" s="45"/>
      <c r="I72" s="61"/>
      <c r="J72" s="86"/>
      <c r="K72" s="61"/>
    </row>
    <row r="73" spans="1:11" s="62" customFormat="1" ht="42.75" x14ac:dyDescent="0.2">
      <c r="A73" s="41">
        <v>71</v>
      </c>
      <c r="B73" s="41">
        <v>72151800</v>
      </c>
      <c r="C73" s="46" t="s">
        <v>723</v>
      </c>
      <c r="D73" s="43">
        <v>15</v>
      </c>
      <c r="E73" s="42" t="s">
        <v>102</v>
      </c>
      <c r="F73" s="47">
        <v>26776</v>
      </c>
      <c r="G73" s="47"/>
      <c r="H73" s="45"/>
      <c r="I73" s="61"/>
      <c r="J73" s="86"/>
      <c r="K73" s="61"/>
    </row>
    <row r="74" spans="1:11" s="62" customFormat="1" x14ac:dyDescent="0.2">
      <c r="A74" s="41">
        <v>72</v>
      </c>
      <c r="B74" s="41">
        <v>72151800</v>
      </c>
      <c r="C74" s="46" t="s">
        <v>724</v>
      </c>
      <c r="D74" s="43">
        <v>15</v>
      </c>
      <c r="E74" s="42" t="s">
        <v>102</v>
      </c>
      <c r="F74" s="47">
        <v>48682</v>
      </c>
      <c r="G74" s="47"/>
      <c r="H74" s="45"/>
      <c r="I74" s="61"/>
      <c r="J74" s="86"/>
      <c r="K74" s="61"/>
    </row>
    <row r="75" spans="1:11" s="62" customFormat="1" ht="28.5" x14ac:dyDescent="0.2">
      <c r="A75" s="41">
        <v>73</v>
      </c>
      <c r="B75" s="41">
        <v>72151800</v>
      </c>
      <c r="C75" s="46" t="s">
        <v>725</v>
      </c>
      <c r="D75" s="43">
        <v>15</v>
      </c>
      <c r="E75" s="42" t="s">
        <v>102</v>
      </c>
      <c r="F75" s="47">
        <v>46248</v>
      </c>
      <c r="G75" s="47"/>
      <c r="H75" s="45"/>
      <c r="I75" s="61"/>
      <c r="J75" s="86"/>
      <c r="K75" s="61"/>
    </row>
    <row r="76" spans="1:11" s="62" customFormat="1" x14ac:dyDescent="0.2">
      <c r="A76" s="41">
        <v>74</v>
      </c>
      <c r="B76" s="41">
        <v>72151800</v>
      </c>
      <c r="C76" s="46" t="s">
        <v>726</v>
      </c>
      <c r="D76" s="43">
        <v>15</v>
      </c>
      <c r="E76" s="42" t="s">
        <v>102</v>
      </c>
      <c r="F76" s="47">
        <v>5843</v>
      </c>
      <c r="G76" s="47"/>
      <c r="H76" s="45"/>
      <c r="I76" s="61"/>
      <c r="J76" s="86"/>
      <c r="K76" s="61"/>
    </row>
    <row r="77" spans="1:11" s="62" customFormat="1" ht="42.75" x14ac:dyDescent="0.2">
      <c r="A77" s="41">
        <v>75</v>
      </c>
      <c r="B77" s="41">
        <v>72151800</v>
      </c>
      <c r="C77" s="46" t="s">
        <v>727</v>
      </c>
      <c r="D77" s="43">
        <v>15</v>
      </c>
      <c r="E77" s="42" t="s">
        <v>102</v>
      </c>
      <c r="F77" s="47">
        <v>46248</v>
      </c>
      <c r="G77" s="47"/>
      <c r="H77" s="45"/>
      <c r="I77" s="61"/>
      <c r="J77" s="86"/>
      <c r="K77" s="61"/>
    </row>
    <row r="78" spans="1:11" s="62" customFormat="1" ht="28.5" x14ac:dyDescent="0.2">
      <c r="A78" s="41">
        <v>76</v>
      </c>
      <c r="B78" s="41">
        <v>72151800</v>
      </c>
      <c r="C78" s="46" t="s">
        <v>728</v>
      </c>
      <c r="D78" s="43">
        <v>15</v>
      </c>
      <c r="E78" s="42" t="s">
        <v>102</v>
      </c>
      <c r="F78" s="47">
        <v>31643</v>
      </c>
      <c r="G78" s="47"/>
      <c r="H78" s="45"/>
      <c r="I78" s="61"/>
      <c r="J78" s="86"/>
      <c r="K78" s="61"/>
    </row>
    <row r="79" spans="1:11" s="62" customFormat="1" ht="57" x14ac:dyDescent="0.2">
      <c r="A79" s="41">
        <v>77</v>
      </c>
      <c r="B79" s="41">
        <v>72151800</v>
      </c>
      <c r="C79" s="46" t="s">
        <v>729</v>
      </c>
      <c r="D79" s="43">
        <v>15</v>
      </c>
      <c r="E79" s="42" t="s">
        <v>102</v>
      </c>
      <c r="F79" s="47">
        <v>9169</v>
      </c>
      <c r="G79" s="47"/>
      <c r="H79" s="45"/>
      <c r="I79" s="61"/>
      <c r="J79" s="86"/>
      <c r="K79" s="61"/>
    </row>
    <row r="80" spans="1:11" s="62" customFormat="1" x14ac:dyDescent="0.2">
      <c r="A80" s="41">
        <v>78</v>
      </c>
      <c r="B80" s="41">
        <v>72151800</v>
      </c>
      <c r="C80" s="46" t="s">
        <v>730</v>
      </c>
      <c r="D80" s="43">
        <v>15</v>
      </c>
      <c r="E80" s="42" t="s">
        <v>102</v>
      </c>
      <c r="F80" s="47">
        <v>21372</v>
      </c>
      <c r="G80" s="47"/>
      <c r="H80" s="45"/>
      <c r="I80" s="61"/>
      <c r="J80" s="86"/>
      <c r="K80" s="61"/>
    </row>
    <row r="81" spans="1:11" s="62" customFormat="1" x14ac:dyDescent="0.2">
      <c r="A81" s="41">
        <v>79</v>
      </c>
      <c r="B81" s="41">
        <v>72151800</v>
      </c>
      <c r="C81" s="46" t="s">
        <v>731</v>
      </c>
      <c r="D81" s="43">
        <v>15</v>
      </c>
      <c r="E81" s="42" t="s">
        <v>102</v>
      </c>
      <c r="F81" s="47">
        <v>16622</v>
      </c>
      <c r="G81" s="47"/>
      <c r="H81" s="45"/>
      <c r="I81" s="61"/>
      <c r="J81" s="86"/>
      <c r="K81" s="61"/>
    </row>
    <row r="82" spans="1:11" s="62" customFormat="1" x14ac:dyDescent="0.2">
      <c r="A82" s="41">
        <v>80</v>
      </c>
      <c r="B82" s="41">
        <v>72151800</v>
      </c>
      <c r="C82" s="46" t="s">
        <v>732</v>
      </c>
      <c r="D82" s="43">
        <v>15</v>
      </c>
      <c r="E82" s="42" t="s">
        <v>102</v>
      </c>
      <c r="F82" s="47">
        <v>9499</v>
      </c>
      <c r="G82" s="47"/>
      <c r="H82" s="45"/>
      <c r="I82" s="61"/>
      <c r="J82" s="86"/>
      <c r="K82" s="61"/>
    </row>
    <row r="83" spans="1:11" s="62" customFormat="1" ht="30" x14ac:dyDescent="0.2">
      <c r="A83" s="41">
        <v>81</v>
      </c>
      <c r="B83" s="41"/>
      <c r="C83" s="75" t="s">
        <v>877</v>
      </c>
      <c r="D83" s="43">
        <v>1</v>
      </c>
      <c r="E83" s="42" t="s">
        <v>102</v>
      </c>
      <c r="F83" s="47">
        <v>3775013</v>
      </c>
      <c r="G83" s="68"/>
      <c r="H83" s="45"/>
      <c r="I83" s="61"/>
      <c r="J83" s="61"/>
      <c r="K83" s="61"/>
    </row>
  </sheetData>
  <autoFilter ref="A2:H83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"/>
  <sheetViews>
    <sheetView zoomScale="110" zoomScaleNormal="110" workbookViewId="0">
      <selection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64" customWidth="1"/>
    <col min="7" max="7" width="17" style="65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63" customHeight="1" x14ac:dyDescent="0.2">
      <c r="A1" s="93" t="s">
        <v>1079</v>
      </c>
      <c r="B1" s="94"/>
      <c r="C1" s="94"/>
      <c r="D1" s="94"/>
      <c r="E1" s="94"/>
      <c r="F1" s="94"/>
      <c r="G1" s="95"/>
      <c r="H1" s="94"/>
      <c r="I1" s="52">
        <f>SUM(G3:G147)</f>
        <v>0</v>
      </c>
      <c r="J1" s="53">
        <f>83000000+95000000</f>
        <v>178000000</v>
      </c>
      <c r="K1" s="54">
        <f>+J1-I1</f>
        <v>178000000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57" t="s">
        <v>98</v>
      </c>
      <c r="G2" s="57" t="s">
        <v>99</v>
      </c>
      <c r="H2" s="56" t="s">
        <v>100</v>
      </c>
      <c r="I2" s="58"/>
      <c r="J2" s="59"/>
      <c r="K2" s="59"/>
    </row>
    <row r="3" spans="1:11" s="62" customFormat="1" ht="42.75" x14ac:dyDescent="0.2">
      <c r="A3" s="41">
        <v>1</v>
      </c>
      <c r="B3" s="41">
        <v>72151800</v>
      </c>
      <c r="C3" s="46" t="s">
        <v>733</v>
      </c>
      <c r="D3" s="43">
        <v>10</v>
      </c>
      <c r="E3" s="42" t="s">
        <v>102</v>
      </c>
      <c r="F3" s="47">
        <v>96539</v>
      </c>
      <c r="G3" s="47"/>
      <c r="H3" s="44"/>
      <c r="I3" s="58"/>
      <c r="J3" s="61"/>
      <c r="K3" s="61"/>
    </row>
    <row r="4" spans="1:11" s="62" customFormat="1" ht="42.75" x14ac:dyDescent="0.2">
      <c r="A4" s="41">
        <v>2</v>
      </c>
      <c r="B4" s="41">
        <v>72151800</v>
      </c>
      <c r="C4" s="46" t="s">
        <v>734</v>
      </c>
      <c r="D4" s="43">
        <v>40</v>
      </c>
      <c r="E4" s="42" t="s">
        <v>102</v>
      </c>
      <c r="F4" s="47">
        <v>96539</v>
      </c>
      <c r="G4" s="47"/>
      <c r="H4" s="44"/>
      <c r="I4" s="61"/>
      <c r="J4" s="61"/>
      <c r="K4" s="61"/>
    </row>
    <row r="5" spans="1:11" s="62" customFormat="1" ht="36" customHeight="1" x14ac:dyDescent="0.2">
      <c r="A5" s="41">
        <v>3</v>
      </c>
      <c r="B5" s="41">
        <v>72151800</v>
      </c>
      <c r="C5" s="46" t="s">
        <v>735</v>
      </c>
      <c r="D5" s="43">
        <f>5*6</f>
        <v>30</v>
      </c>
      <c r="E5" s="42" t="s">
        <v>102</v>
      </c>
      <c r="F5" s="47">
        <v>96539</v>
      </c>
      <c r="G5" s="47"/>
      <c r="H5" s="44"/>
      <c r="I5" s="61"/>
      <c r="J5" s="61"/>
      <c r="K5" s="61"/>
    </row>
    <row r="6" spans="1:11" s="62" customFormat="1" ht="36" customHeight="1" x14ac:dyDescent="0.2">
      <c r="A6" s="41">
        <v>4</v>
      </c>
      <c r="B6" s="41">
        <v>72151800</v>
      </c>
      <c r="C6" s="46" t="s">
        <v>736</v>
      </c>
      <c r="D6" s="43">
        <v>15</v>
      </c>
      <c r="E6" s="42" t="s">
        <v>102</v>
      </c>
      <c r="F6" s="47">
        <v>96539</v>
      </c>
      <c r="G6" s="47"/>
      <c r="H6" s="44"/>
      <c r="I6" s="61"/>
      <c r="J6" s="61"/>
      <c r="K6" s="61"/>
    </row>
    <row r="7" spans="1:11" s="62" customFormat="1" ht="36" customHeight="1" x14ac:dyDescent="0.2">
      <c r="A7" s="41">
        <v>5</v>
      </c>
      <c r="B7" s="41">
        <v>72151800</v>
      </c>
      <c r="C7" s="46" t="s">
        <v>737</v>
      </c>
      <c r="D7" s="43">
        <v>15</v>
      </c>
      <c r="E7" s="42" t="s">
        <v>102</v>
      </c>
      <c r="F7" s="47">
        <v>96539</v>
      </c>
      <c r="G7" s="47"/>
      <c r="H7" s="44"/>
      <c r="I7" s="61"/>
      <c r="J7" s="61"/>
      <c r="K7" s="61"/>
    </row>
    <row r="8" spans="1:11" s="62" customFormat="1" ht="36" customHeight="1" x14ac:dyDescent="0.2">
      <c r="A8" s="41">
        <v>6</v>
      </c>
      <c r="B8" s="41">
        <v>72151800</v>
      </c>
      <c r="C8" s="46" t="s">
        <v>738</v>
      </c>
      <c r="D8" s="43">
        <v>40</v>
      </c>
      <c r="E8" s="42" t="s">
        <v>102</v>
      </c>
      <c r="F8" s="47">
        <v>96539</v>
      </c>
      <c r="G8" s="47"/>
      <c r="H8" s="45"/>
      <c r="I8" s="61"/>
      <c r="J8" s="61"/>
      <c r="K8" s="61"/>
    </row>
    <row r="9" spans="1:11" s="62" customFormat="1" ht="36" customHeight="1" x14ac:dyDescent="0.2">
      <c r="A9" s="41">
        <v>7</v>
      </c>
      <c r="B9" s="41">
        <v>72151800</v>
      </c>
      <c r="C9" s="46" t="s">
        <v>739</v>
      </c>
      <c r="D9" s="43">
        <v>20</v>
      </c>
      <c r="E9" s="42" t="s">
        <v>102</v>
      </c>
      <c r="F9" s="47">
        <v>96539</v>
      </c>
      <c r="G9" s="47"/>
      <c r="H9" s="45"/>
      <c r="I9" s="61"/>
      <c r="J9" s="61"/>
      <c r="K9" s="61"/>
    </row>
    <row r="10" spans="1:11" s="62" customFormat="1" ht="36" customHeight="1" x14ac:dyDescent="0.2">
      <c r="A10" s="41">
        <v>8</v>
      </c>
      <c r="B10" s="41">
        <v>72151800</v>
      </c>
      <c r="C10" s="46" t="s">
        <v>740</v>
      </c>
      <c r="D10" s="43">
        <v>10</v>
      </c>
      <c r="E10" s="42" t="s">
        <v>102</v>
      </c>
      <c r="F10" s="47">
        <v>96539</v>
      </c>
      <c r="G10" s="47"/>
      <c r="H10" s="45"/>
      <c r="I10" s="61"/>
      <c r="J10" s="61"/>
      <c r="K10" s="61"/>
    </row>
    <row r="11" spans="1:11" s="62" customFormat="1" ht="36" customHeight="1" x14ac:dyDescent="0.2">
      <c r="A11" s="41">
        <v>9</v>
      </c>
      <c r="B11" s="41">
        <v>72151800</v>
      </c>
      <c r="C11" s="46" t="s">
        <v>741</v>
      </c>
      <c r="D11" s="43">
        <v>10</v>
      </c>
      <c r="E11" s="42" t="s">
        <v>102</v>
      </c>
      <c r="F11" s="47">
        <v>95989</v>
      </c>
      <c r="G11" s="47"/>
      <c r="H11" s="45"/>
      <c r="I11" s="61"/>
      <c r="J11" s="61"/>
      <c r="K11" s="61"/>
    </row>
    <row r="12" spans="1:11" s="62" customFormat="1" ht="36" customHeight="1" x14ac:dyDescent="0.2">
      <c r="A12" s="41">
        <v>10</v>
      </c>
      <c r="B12" s="41">
        <v>72151800</v>
      </c>
      <c r="C12" s="46" t="s">
        <v>742</v>
      </c>
      <c r="D12" s="43">
        <v>15</v>
      </c>
      <c r="E12" s="42" t="s">
        <v>102</v>
      </c>
      <c r="F12" s="47">
        <v>96539</v>
      </c>
      <c r="G12" s="47"/>
      <c r="H12" s="45"/>
      <c r="I12" s="61"/>
      <c r="J12" s="61"/>
      <c r="K12" s="61"/>
    </row>
    <row r="13" spans="1:11" s="62" customFormat="1" ht="36" customHeight="1" x14ac:dyDescent="0.2">
      <c r="A13" s="41">
        <v>11</v>
      </c>
      <c r="B13" s="41">
        <v>72151800</v>
      </c>
      <c r="C13" s="46" t="s">
        <v>743</v>
      </c>
      <c r="D13" s="43">
        <v>15</v>
      </c>
      <c r="E13" s="42" t="s">
        <v>102</v>
      </c>
      <c r="F13" s="47">
        <v>96539</v>
      </c>
      <c r="G13" s="47"/>
      <c r="H13" s="45"/>
      <c r="I13" s="61"/>
      <c r="J13" s="61"/>
      <c r="K13" s="61"/>
    </row>
    <row r="14" spans="1:11" s="62" customFormat="1" ht="36" customHeight="1" x14ac:dyDescent="0.2">
      <c r="A14" s="41">
        <v>12</v>
      </c>
      <c r="B14" s="41">
        <v>72151800</v>
      </c>
      <c r="C14" s="46" t="s">
        <v>744</v>
      </c>
      <c r="D14" s="43">
        <v>20</v>
      </c>
      <c r="E14" s="42" t="s">
        <v>102</v>
      </c>
      <c r="F14" s="47">
        <v>96539</v>
      </c>
      <c r="G14" s="47"/>
      <c r="H14" s="45"/>
      <c r="I14" s="61"/>
      <c r="J14" s="61"/>
      <c r="K14" s="61"/>
    </row>
    <row r="15" spans="1:11" s="62" customFormat="1" ht="36" customHeight="1" x14ac:dyDescent="0.2">
      <c r="A15" s="41">
        <v>13</v>
      </c>
      <c r="B15" s="41">
        <v>72151800</v>
      </c>
      <c r="C15" s="46" t="s">
        <v>745</v>
      </c>
      <c r="D15" s="43">
        <f>5*6</f>
        <v>30</v>
      </c>
      <c r="E15" s="42" t="s">
        <v>102</v>
      </c>
      <c r="F15" s="47">
        <v>96539</v>
      </c>
      <c r="G15" s="47"/>
      <c r="H15" s="45"/>
      <c r="I15" s="61"/>
      <c r="J15" s="61"/>
      <c r="K15" s="61"/>
    </row>
    <row r="16" spans="1:11" s="62" customFormat="1" ht="36" customHeight="1" x14ac:dyDescent="0.2">
      <c r="A16" s="41">
        <v>14</v>
      </c>
      <c r="B16" s="41">
        <v>72151800</v>
      </c>
      <c r="C16" s="46" t="s">
        <v>746</v>
      </c>
      <c r="D16" s="43">
        <v>15</v>
      </c>
      <c r="E16" s="42" t="s">
        <v>102</v>
      </c>
      <c r="F16" s="47">
        <v>96539</v>
      </c>
      <c r="G16" s="47"/>
      <c r="H16" s="45"/>
      <c r="I16" s="61"/>
      <c r="J16" s="61"/>
      <c r="K16" s="61"/>
    </row>
    <row r="17" spans="1:11" s="62" customFormat="1" ht="36" customHeight="1" x14ac:dyDescent="0.2">
      <c r="A17" s="41">
        <v>15</v>
      </c>
      <c r="B17" s="41">
        <v>72151800</v>
      </c>
      <c r="C17" s="46" t="s">
        <v>747</v>
      </c>
      <c r="D17" s="43">
        <v>10</v>
      </c>
      <c r="E17" s="42" t="s">
        <v>102</v>
      </c>
      <c r="F17" s="47">
        <v>96539</v>
      </c>
      <c r="G17" s="47"/>
      <c r="H17" s="45"/>
      <c r="I17" s="61"/>
      <c r="J17" s="61"/>
      <c r="K17" s="61"/>
    </row>
    <row r="18" spans="1:11" s="62" customFormat="1" ht="36" customHeight="1" x14ac:dyDescent="0.2">
      <c r="A18" s="41">
        <v>16</v>
      </c>
      <c r="B18" s="41">
        <v>72151800</v>
      </c>
      <c r="C18" s="46" t="s">
        <v>748</v>
      </c>
      <c r="D18" s="43">
        <v>25</v>
      </c>
      <c r="E18" s="42" t="s">
        <v>102</v>
      </c>
      <c r="F18" s="47">
        <v>96539</v>
      </c>
      <c r="G18" s="47"/>
      <c r="H18" s="45"/>
      <c r="I18" s="61"/>
      <c r="J18" s="61"/>
      <c r="K18" s="61"/>
    </row>
    <row r="19" spans="1:11" s="62" customFormat="1" ht="36" customHeight="1" x14ac:dyDescent="0.2">
      <c r="A19" s="41">
        <v>17</v>
      </c>
      <c r="B19" s="41">
        <v>72151800</v>
      </c>
      <c r="C19" s="46" t="s">
        <v>749</v>
      </c>
      <c r="D19" s="43">
        <v>10</v>
      </c>
      <c r="E19" s="42" t="s">
        <v>102</v>
      </c>
      <c r="F19" s="47">
        <v>96539</v>
      </c>
      <c r="G19" s="47"/>
      <c r="H19" s="45"/>
      <c r="I19" s="61"/>
      <c r="J19" s="61"/>
      <c r="K19" s="61"/>
    </row>
    <row r="20" spans="1:11" s="62" customFormat="1" ht="36" customHeight="1" x14ac:dyDescent="0.2">
      <c r="A20" s="41">
        <v>18</v>
      </c>
      <c r="B20" s="41">
        <v>73152100</v>
      </c>
      <c r="C20" s="46" t="s">
        <v>750</v>
      </c>
      <c r="D20" s="43">
        <v>5</v>
      </c>
      <c r="E20" s="42" t="s">
        <v>102</v>
      </c>
      <c r="F20" s="47">
        <v>303634</v>
      </c>
      <c r="G20" s="47"/>
      <c r="H20" s="45"/>
      <c r="I20" s="61"/>
      <c r="J20" s="61"/>
      <c r="K20" s="61"/>
    </row>
    <row r="21" spans="1:11" s="62" customFormat="1" ht="36" customHeight="1" x14ac:dyDescent="0.2">
      <c r="A21" s="41">
        <v>19</v>
      </c>
      <c r="B21" s="41">
        <v>73152100</v>
      </c>
      <c r="C21" s="46" t="s">
        <v>751</v>
      </c>
      <c r="D21" s="43">
        <v>10</v>
      </c>
      <c r="E21" s="42" t="s">
        <v>102</v>
      </c>
      <c r="F21" s="47">
        <v>275732</v>
      </c>
      <c r="G21" s="47"/>
      <c r="H21" s="45"/>
      <c r="I21" s="61"/>
      <c r="J21" s="61"/>
      <c r="K21" s="61"/>
    </row>
    <row r="22" spans="1:11" s="62" customFormat="1" ht="36" customHeight="1" x14ac:dyDescent="0.2">
      <c r="A22" s="41">
        <v>20</v>
      </c>
      <c r="B22" s="41">
        <v>73152100</v>
      </c>
      <c r="C22" s="46" t="s">
        <v>752</v>
      </c>
      <c r="D22" s="43">
        <v>10</v>
      </c>
      <c r="E22" s="42" t="s">
        <v>102</v>
      </c>
      <c r="F22" s="47">
        <v>275732</v>
      </c>
      <c r="G22" s="47"/>
      <c r="H22" s="45"/>
      <c r="I22" s="61"/>
      <c r="J22" s="61"/>
      <c r="K22" s="61"/>
    </row>
    <row r="23" spans="1:11" s="62" customFormat="1" ht="36" customHeight="1" x14ac:dyDescent="0.2">
      <c r="A23" s="41">
        <v>21</v>
      </c>
      <c r="B23" s="41">
        <v>73152100</v>
      </c>
      <c r="C23" s="46" t="s">
        <v>753</v>
      </c>
      <c r="D23" s="43">
        <v>10</v>
      </c>
      <c r="E23" s="42" t="s">
        <v>102</v>
      </c>
      <c r="F23" s="47">
        <v>275732</v>
      </c>
      <c r="G23" s="47"/>
      <c r="H23" s="45"/>
      <c r="I23" s="61"/>
      <c r="J23" s="61"/>
      <c r="K23" s="61"/>
    </row>
    <row r="24" spans="1:11" s="62" customFormat="1" ht="36" customHeight="1" x14ac:dyDescent="0.2">
      <c r="A24" s="41">
        <v>22</v>
      </c>
      <c r="B24" s="41">
        <v>73152100</v>
      </c>
      <c r="C24" s="46" t="s">
        <v>754</v>
      </c>
      <c r="D24" s="43">
        <v>10</v>
      </c>
      <c r="E24" s="42" t="s">
        <v>102</v>
      </c>
      <c r="F24" s="47">
        <v>275732</v>
      </c>
      <c r="G24" s="47"/>
      <c r="H24" s="45"/>
      <c r="I24" s="61"/>
      <c r="J24" s="61"/>
      <c r="K24" s="61"/>
    </row>
    <row r="25" spans="1:11" s="62" customFormat="1" ht="36" customHeight="1" x14ac:dyDescent="0.2">
      <c r="A25" s="41">
        <v>23</v>
      </c>
      <c r="B25" s="41">
        <v>73152100</v>
      </c>
      <c r="C25" s="46" t="s">
        <v>755</v>
      </c>
      <c r="D25" s="43">
        <v>10</v>
      </c>
      <c r="E25" s="42" t="s">
        <v>102</v>
      </c>
      <c r="F25" s="47">
        <v>275732</v>
      </c>
      <c r="G25" s="47"/>
      <c r="H25" s="45"/>
      <c r="I25" s="61"/>
      <c r="J25" s="61"/>
      <c r="K25" s="61"/>
    </row>
    <row r="26" spans="1:11" s="62" customFormat="1" ht="36" customHeight="1" x14ac:dyDescent="0.2">
      <c r="A26" s="41">
        <v>24</v>
      </c>
      <c r="B26" s="41">
        <v>73152100</v>
      </c>
      <c r="C26" s="46" t="s">
        <v>756</v>
      </c>
      <c r="D26" s="43">
        <v>10</v>
      </c>
      <c r="E26" s="42" t="s">
        <v>102</v>
      </c>
      <c r="F26" s="47">
        <v>220979</v>
      </c>
      <c r="G26" s="47"/>
      <c r="H26" s="45"/>
      <c r="I26" s="61"/>
      <c r="J26" s="61"/>
      <c r="K26" s="61"/>
    </row>
    <row r="27" spans="1:11" s="62" customFormat="1" ht="36" customHeight="1" x14ac:dyDescent="0.2">
      <c r="A27" s="41">
        <v>25</v>
      </c>
      <c r="B27" s="41">
        <v>73152100</v>
      </c>
      <c r="C27" s="46" t="s">
        <v>757</v>
      </c>
      <c r="D27" s="43">
        <v>10</v>
      </c>
      <c r="E27" s="42" t="s">
        <v>102</v>
      </c>
      <c r="F27" s="47">
        <v>220979</v>
      </c>
      <c r="G27" s="47"/>
      <c r="H27" s="45"/>
      <c r="I27" s="61"/>
      <c r="J27" s="61"/>
      <c r="K27" s="61"/>
    </row>
    <row r="28" spans="1:11" s="62" customFormat="1" ht="36" customHeight="1" x14ac:dyDescent="0.2">
      <c r="A28" s="41">
        <v>26</v>
      </c>
      <c r="B28" s="41">
        <v>73152100</v>
      </c>
      <c r="C28" s="46" t="s">
        <v>758</v>
      </c>
      <c r="D28" s="43">
        <v>10</v>
      </c>
      <c r="E28" s="42" t="s">
        <v>102</v>
      </c>
      <c r="F28" s="47">
        <v>88418</v>
      </c>
      <c r="G28" s="47"/>
      <c r="H28" s="45"/>
      <c r="I28" s="61"/>
      <c r="J28" s="61"/>
      <c r="K28" s="61"/>
    </row>
    <row r="29" spans="1:11" s="62" customFormat="1" ht="36" customHeight="1" x14ac:dyDescent="0.2">
      <c r="A29" s="41">
        <v>27</v>
      </c>
      <c r="B29" s="41">
        <v>73152100</v>
      </c>
      <c r="C29" s="46" t="s">
        <v>759</v>
      </c>
      <c r="D29" s="43">
        <v>5</v>
      </c>
      <c r="E29" s="42" t="s">
        <v>102</v>
      </c>
      <c r="F29" s="47">
        <v>303634</v>
      </c>
      <c r="G29" s="47"/>
      <c r="H29" s="45"/>
      <c r="I29" s="61"/>
      <c r="J29" s="61"/>
      <c r="K29" s="61"/>
    </row>
    <row r="30" spans="1:11" s="62" customFormat="1" ht="36" customHeight="1" x14ac:dyDescent="0.2">
      <c r="A30" s="41">
        <v>28</v>
      </c>
      <c r="B30" s="41">
        <v>73152100</v>
      </c>
      <c r="C30" s="46" t="s">
        <v>760</v>
      </c>
      <c r="D30" s="43">
        <v>10</v>
      </c>
      <c r="E30" s="42" t="s">
        <v>102</v>
      </c>
      <c r="F30" s="47">
        <v>275732</v>
      </c>
      <c r="G30" s="47"/>
      <c r="H30" s="45"/>
      <c r="I30" s="61"/>
      <c r="J30" s="61"/>
      <c r="K30" s="61"/>
    </row>
    <row r="31" spans="1:11" s="62" customFormat="1" ht="36" customHeight="1" x14ac:dyDescent="0.2">
      <c r="A31" s="41">
        <v>29</v>
      </c>
      <c r="B31" s="41">
        <v>73152100</v>
      </c>
      <c r="C31" s="46" t="s">
        <v>761</v>
      </c>
      <c r="D31" s="43">
        <v>10</v>
      </c>
      <c r="E31" s="42" t="s">
        <v>102</v>
      </c>
      <c r="F31" s="47">
        <v>275732</v>
      </c>
      <c r="G31" s="47"/>
      <c r="H31" s="45"/>
      <c r="I31" s="61"/>
      <c r="J31" s="61"/>
      <c r="K31" s="61"/>
    </row>
    <row r="32" spans="1:11" s="62" customFormat="1" ht="36" customHeight="1" x14ac:dyDescent="0.2">
      <c r="A32" s="41">
        <v>30</v>
      </c>
      <c r="B32" s="41">
        <v>73152100</v>
      </c>
      <c r="C32" s="46" t="s">
        <v>762</v>
      </c>
      <c r="D32" s="43">
        <v>10</v>
      </c>
      <c r="E32" s="42" t="s">
        <v>102</v>
      </c>
      <c r="F32" s="47">
        <v>275732</v>
      </c>
      <c r="G32" s="47"/>
      <c r="H32" s="45"/>
      <c r="I32" s="61"/>
      <c r="J32" s="61"/>
      <c r="K32" s="61"/>
    </row>
    <row r="33" spans="1:11" s="62" customFormat="1" ht="36" customHeight="1" x14ac:dyDescent="0.2">
      <c r="A33" s="41">
        <v>31</v>
      </c>
      <c r="B33" s="41">
        <v>73152100</v>
      </c>
      <c r="C33" s="46" t="s">
        <v>763</v>
      </c>
      <c r="D33" s="43">
        <v>10</v>
      </c>
      <c r="E33" s="42" t="s">
        <v>102</v>
      </c>
      <c r="F33" s="47">
        <v>275732</v>
      </c>
      <c r="G33" s="47"/>
      <c r="H33" s="45"/>
      <c r="I33" s="61"/>
      <c r="J33" s="61"/>
      <c r="K33" s="61"/>
    </row>
    <row r="34" spans="1:11" s="62" customFormat="1" ht="36" customHeight="1" x14ac:dyDescent="0.2">
      <c r="A34" s="41">
        <v>32</v>
      </c>
      <c r="B34" s="41">
        <v>73152100</v>
      </c>
      <c r="C34" s="46" t="s">
        <v>764</v>
      </c>
      <c r="D34" s="43">
        <v>10</v>
      </c>
      <c r="E34" s="42" t="s">
        <v>102</v>
      </c>
      <c r="F34" s="47">
        <v>275732</v>
      </c>
      <c r="G34" s="47"/>
      <c r="H34" s="45"/>
      <c r="I34" s="61"/>
      <c r="J34" s="61"/>
      <c r="K34" s="61"/>
    </row>
    <row r="35" spans="1:11" s="62" customFormat="1" ht="36" customHeight="1" x14ac:dyDescent="0.2">
      <c r="A35" s="41">
        <v>33</v>
      </c>
      <c r="B35" s="41">
        <v>73152100</v>
      </c>
      <c r="C35" s="46" t="s">
        <v>765</v>
      </c>
      <c r="D35" s="43">
        <v>10</v>
      </c>
      <c r="E35" s="42" t="s">
        <v>102</v>
      </c>
      <c r="F35" s="47">
        <v>275732</v>
      </c>
      <c r="G35" s="47"/>
      <c r="H35" s="45"/>
      <c r="I35" s="61"/>
      <c r="J35" s="61"/>
      <c r="K35" s="61"/>
    </row>
    <row r="36" spans="1:11" s="62" customFormat="1" ht="36" customHeight="1" x14ac:dyDescent="0.2">
      <c r="A36" s="41">
        <v>34</v>
      </c>
      <c r="B36" s="41">
        <v>73152100</v>
      </c>
      <c r="C36" s="46" t="s">
        <v>766</v>
      </c>
      <c r="D36" s="43">
        <v>10</v>
      </c>
      <c r="E36" s="42" t="s">
        <v>102</v>
      </c>
      <c r="F36" s="47">
        <v>179194</v>
      </c>
      <c r="G36" s="47"/>
      <c r="H36" s="45"/>
      <c r="I36" s="61"/>
      <c r="J36" s="61"/>
      <c r="K36" s="61"/>
    </row>
    <row r="37" spans="1:11" s="62" customFormat="1" ht="36" customHeight="1" x14ac:dyDescent="0.2">
      <c r="A37" s="41">
        <v>35</v>
      </c>
      <c r="B37" s="41">
        <v>73152100</v>
      </c>
      <c r="C37" s="46" t="s">
        <v>767</v>
      </c>
      <c r="D37" s="43">
        <v>5</v>
      </c>
      <c r="E37" s="42" t="s">
        <v>102</v>
      </c>
      <c r="F37" s="47">
        <v>46687</v>
      </c>
      <c r="G37" s="47"/>
      <c r="H37" s="45"/>
      <c r="I37" s="61"/>
      <c r="J37" s="61"/>
      <c r="K37" s="61"/>
    </row>
    <row r="38" spans="1:11" s="62" customFormat="1" ht="36" customHeight="1" x14ac:dyDescent="0.2">
      <c r="A38" s="41">
        <v>36</v>
      </c>
      <c r="B38" s="41">
        <v>73152100</v>
      </c>
      <c r="C38" s="46" t="s">
        <v>768</v>
      </c>
      <c r="D38" s="43">
        <v>5</v>
      </c>
      <c r="E38" s="42" t="s">
        <v>102</v>
      </c>
      <c r="F38" s="47">
        <v>635299</v>
      </c>
      <c r="G38" s="47"/>
      <c r="H38" s="45"/>
      <c r="I38" s="61"/>
      <c r="J38" s="61"/>
      <c r="K38" s="61"/>
    </row>
    <row r="39" spans="1:11" s="62" customFormat="1" ht="36" customHeight="1" x14ac:dyDescent="0.2">
      <c r="A39" s="41">
        <v>37</v>
      </c>
      <c r="B39" s="41">
        <v>73152100</v>
      </c>
      <c r="C39" s="46" t="s">
        <v>769</v>
      </c>
      <c r="D39" s="43">
        <v>5</v>
      </c>
      <c r="E39" s="42" t="s">
        <v>102</v>
      </c>
      <c r="F39" s="47">
        <v>649183</v>
      </c>
      <c r="G39" s="47"/>
      <c r="H39" s="45"/>
      <c r="I39" s="61"/>
      <c r="J39" s="61"/>
      <c r="K39" s="61"/>
    </row>
    <row r="40" spans="1:11" s="62" customFormat="1" ht="36" customHeight="1" x14ac:dyDescent="0.2">
      <c r="A40" s="41">
        <v>38</v>
      </c>
      <c r="B40" s="41">
        <v>73152100</v>
      </c>
      <c r="C40" s="46" t="s">
        <v>770</v>
      </c>
      <c r="D40" s="43">
        <v>5</v>
      </c>
      <c r="E40" s="42" t="s">
        <v>102</v>
      </c>
      <c r="F40" s="47">
        <v>228053</v>
      </c>
      <c r="G40" s="47"/>
      <c r="H40" s="45"/>
      <c r="I40" s="61"/>
      <c r="J40" s="61"/>
      <c r="K40" s="61"/>
    </row>
    <row r="41" spans="1:11" s="62" customFormat="1" ht="36" customHeight="1" x14ac:dyDescent="0.2">
      <c r="A41" s="41">
        <v>39</v>
      </c>
      <c r="B41" s="41">
        <v>73152100</v>
      </c>
      <c r="C41" s="46" t="s">
        <v>771</v>
      </c>
      <c r="D41" s="43">
        <v>2</v>
      </c>
      <c r="E41" s="42" t="s">
        <v>102</v>
      </c>
      <c r="F41" s="47">
        <v>1163579</v>
      </c>
      <c r="G41" s="47"/>
      <c r="H41" s="45"/>
      <c r="I41" s="61"/>
      <c r="J41" s="61"/>
      <c r="K41" s="61"/>
    </row>
    <row r="42" spans="1:11" s="62" customFormat="1" ht="36" customHeight="1" x14ac:dyDescent="0.2">
      <c r="A42" s="41">
        <v>40</v>
      </c>
      <c r="B42" s="41">
        <v>73152100</v>
      </c>
      <c r="C42" s="46" t="s">
        <v>772</v>
      </c>
      <c r="D42" s="43">
        <v>5</v>
      </c>
      <c r="E42" s="42" t="s">
        <v>102</v>
      </c>
      <c r="F42" s="47">
        <v>233816</v>
      </c>
      <c r="G42" s="47"/>
      <c r="H42" s="45"/>
      <c r="I42" s="61"/>
      <c r="J42" s="61"/>
      <c r="K42" s="61"/>
    </row>
    <row r="43" spans="1:11" s="62" customFormat="1" ht="36" customHeight="1" x14ac:dyDescent="0.2">
      <c r="A43" s="41">
        <v>41</v>
      </c>
      <c r="B43" s="41">
        <v>73152100</v>
      </c>
      <c r="C43" s="46" t="s">
        <v>773</v>
      </c>
      <c r="D43" s="43">
        <v>5</v>
      </c>
      <c r="E43" s="42" t="s">
        <v>102</v>
      </c>
      <c r="F43" s="47">
        <v>59339</v>
      </c>
      <c r="G43" s="47"/>
      <c r="H43" s="45"/>
      <c r="I43" s="61"/>
      <c r="J43" s="61"/>
      <c r="K43" s="61"/>
    </row>
    <row r="44" spans="1:11" s="62" customFormat="1" ht="36" customHeight="1" x14ac:dyDescent="0.2">
      <c r="A44" s="41">
        <v>42</v>
      </c>
      <c r="B44" s="41">
        <v>73152100</v>
      </c>
      <c r="C44" s="46" t="s">
        <v>774</v>
      </c>
      <c r="D44" s="43">
        <v>5</v>
      </c>
      <c r="E44" s="42" t="s">
        <v>102</v>
      </c>
      <c r="F44" s="47">
        <v>966964</v>
      </c>
      <c r="G44" s="47"/>
      <c r="H44" s="45"/>
      <c r="I44" s="61"/>
      <c r="J44" s="61"/>
      <c r="K44" s="61"/>
    </row>
    <row r="45" spans="1:11" s="62" customFormat="1" ht="36" customHeight="1" x14ac:dyDescent="0.2">
      <c r="A45" s="41">
        <v>43</v>
      </c>
      <c r="B45" s="41">
        <v>73152100</v>
      </c>
      <c r="C45" s="46" t="s">
        <v>775</v>
      </c>
      <c r="D45" s="43">
        <v>5</v>
      </c>
      <c r="E45" s="42" t="s">
        <v>102</v>
      </c>
      <c r="F45" s="47">
        <v>141861</v>
      </c>
      <c r="G45" s="47"/>
      <c r="H45" s="45"/>
      <c r="I45" s="61"/>
      <c r="J45" s="61"/>
      <c r="K45" s="61"/>
    </row>
    <row r="46" spans="1:11" s="62" customFormat="1" ht="36" customHeight="1" x14ac:dyDescent="0.2">
      <c r="A46" s="41">
        <v>44</v>
      </c>
      <c r="B46" s="41">
        <v>73152100</v>
      </c>
      <c r="C46" s="46" t="s">
        <v>776</v>
      </c>
      <c r="D46" s="43">
        <v>5</v>
      </c>
      <c r="E46" s="42" t="s">
        <v>102</v>
      </c>
      <c r="F46" s="47">
        <v>98897</v>
      </c>
      <c r="G46" s="47"/>
      <c r="H46" s="45"/>
      <c r="I46" s="61"/>
      <c r="J46" s="61"/>
      <c r="K46" s="61"/>
    </row>
    <row r="47" spans="1:11" s="62" customFormat="1" ht="36" customHeight="1" x14ac:dyDescent="0.2">
      <c r="A47" s="41">
        <v>45</v>
      </c>
      <c r="B47" s="41">
        <v>73152100</v>
      </c>
      <c r="C47" s="46" t="s">
        <v>777</v>
      </c>
      <c r="D47" s="43">
        <v>5</v>
      </c>
      <c r="E47" s="42" t="s">
        <v>102</v>
      </c>
      <c r="F47" s="47">
        <v>54622</v>
      </c>
      <c r="G47" s="47"/>
      <c r="H47" s="45"/>
      <c r="I47" s="61"/>
      <c r="J47" s="61"/>
      <c r="K47" s="61"/>
    </row>
    <row r="48" spans="1:11" s="62" customFormat="1" ht="36" customHeight="1" x14ac:dyDescent="0.2">
      <c r="A48" s="41">
        <v>46</v>
      </c>
      <c r="B48" s="41">
        <v>73152100</v>
      </c>
      <c r="C48" s="46" t="s">
        <v>778</v>
      </c>
      <c r="D48" s="43">
        <v>5</v>
      </c>
      <c r="E48" s="42" t="s">
        <v>102</v>
      </c>
      <c r="F48" s="47">
        <v>209452</v>
      </c>
      <c r="G48" s="47"/>
      <c r="H48" s="45"/>
      <c r="I48" s="61"/>
      <c r="J48" s="61"/>
      <c r="K48" s="61"/>
    </row>
    <row r="49" spans="1:11" s="62" customFormat="1" ht="36" customHeight="1" x14ac:dyDescent="0.2">
      <c r="A49" s="41">
        <v>47</v>
      </c>
      <c r="B49" s="41">
        <v>73152100</v>
      </c>
      <c r="C49" s="46" t="s">
        <v>779</v>
      </c>
      <c r="D49" s="43">
        <v>5</v>
      </c>
      <c r="E49" s="42" t="s">
        <v>102</v>
      </c>
      <c r="F49" s="47">
        <v>10349</v>
      </c>
      <c r="G49" s="47"/>
      <c r="H49" s="45"/>
      <c r="I49" s="61"/>
      <c r="J49" s="61"/>
      <c r="K49" s="61"/>
    </row>
    <row r="50" spans="1:11" s="62" customFormat="1" ht="36" customHeight="1" x14ac:dyDescent="0.2">
      <c r="A50" s="41">
        <v>48</v>
      </c>
      <c r="B50" s="41">
        <v>73152100</v>
      </c>
      <c r="C50" s="46" t="s">
        <v>780</v>
      </c>
      <c r="D50" s="43">
        <v>5</v>
      </c>
      <c r="E50" s="42" t="s">
        <v>102</v>
      </c>
      <c r="F50" s="47">
        <v>25543</v>
      </c>
      <c r="G50" s="47"/>
      <c r="H50" s="45"/>
      <c r="I50" s="61"/>
      <c r="J50" s="61"/>
      <c r="K50" s="61"/>
    </row>
    <row r="51" spans="1:11" s="62" customFormat="1" ht="36" customHeight="1" x14ac:dyDescent="0.2">
      <c r="A51" s="41">
        <v>49</v>
      </c>
      <c r="B51" s="41">
        <v>73152100</v>
      </c>
      <c r="C51" s="46" t="s">
        <v>781</v>
      </c>
      <c r="D51" s="43">
        <v>5</v>
      </c>
      <c r="E51" s="42" t="s">
        <v>102</v>
      </c>
      <c r="F51" s="47">
        <v>16242</v>
      </c>
      <c r="G51" s="47"/>
      <c r="H51" s="45"/>
      <c r="I51" s="61"/>
      <c r="J51" s="61"/>
      <c r="K51" s="61"/>
    </row>
    <row r="52" spans="1:11" s="62" customFormat="1" ht="36" customHeight="1" x14ac:dyDescent="0.2">
      <c r="A52" s="41">
        <v>50</v>
      </c>
      <c r="B52" s="41">
        <v>73152100</v>
      </c>
      <c r="C52" s="46" t="s">
        <v>782</v>
      </c>
      <c r="D52" s="43">
        <v>5</v>
      </c>
      <c r="E52" s="42" t="s">
        <v>102</v>
      </c>
      <c r="F52" s="47">
        <v>275732</v>
      </c>
      <c r="G52" s="47"/>
      <c r="H52" s="45"/>
      <c r="I52" s="61"/>
      <c r="J52" s="61"/>
      <c r="K52" s="61"/>
    </row>
    <row r="53" spans="1:11" s="62" customFormat="1" ht="36" customHeight="1" x14ac:dyDescent="0.2">
      <c r="A53" s="41">
        <v>51</v>
      </c>
      <c r="B53" s="41">
        <v>73152100</v>
      </c>
      <c r="C53" s="46" t="s">
        <v>783</v>
      </c>
      <c r="D53" s="43">
        <v>5</v>
      </c>
      <c r="E53" s="42" t="s">
        <v>102</v>
      </c>
      <c r="F53" s="47">
        <v>153519</v>
      </c>
      <c r="G53" s="47"/>
      <c r="H53" s="45"/>
      <c r="I53" s="61"/>
      <c r="J53" s="61"/>
      <c r="K53" s="61"/>
    </row>
    <row r="54" spans="1:11" s="62" customFormat="1" ht="36" customHeight="1" x14ac:dyDescent="0.2">
      <c r="A54" s="41">
        <v>52</v>
      </c>
      <c r="B54" s="41">
        <v>73152100</v>
      </c>
      <c r="C54" s="46" t="s">
        <v>784</v>
      </c>
      <c r="D54" s="43">
        <v>5</v>
      </c>
      <c r="E54" s="42" t="s">
        <v>102</v>
      </c>
      <c r="F54" s="47">
        <v>96539</v>
      </c>
      <c r="G54" s="47"/>
      <c r="H54" s="45"/>
      <c r="I54" s="61"/>
      <c r="J54" s="61"/>
      <c r="K54" s="61"/>
    </row>
    <row r="55" spans="1:11" s="62" customFormat="1" ht="36" customHeight="1" x14ac:dyDescent="0.2">
      <c r="A55" s="41">
        <v>53</v>
      </c>
      <c r="B55" s="41">
        <v>73152100</v>
      </c>
      <c r="C55" s="46" t="s">
        <v>785</v>
      </c>
      <c r="D55" s="43">
        <v>5</v>
      </c>
      <c r="E55" s="42" t="s">
        <v>102</v>
      </c>
      <c r="F55" s="47">
        <v>69817</v>
      </c>
      <c r="G55" s="47"/>
      <c r="H55" s="45"/>
      <c r="I55" s="61"/>
      <c r="J55" s="61"/>
      <c r="K55" s="61"/>
    </row>
    <row r="56" spans="1:11" s="62" customFormat="1" ht="36" customHeight="1" x14ac:dyDescent="0.2">
      <c r="A56" s="41">
        <v>54</v>
      </c>
      <c r="B56" s="41">
        <v>73152100</v>
      </c>
      <c r="C56" s="46" t="s">
        <v>786</v>
      </c>
      <c r="D56" s="43">
        <v>5</v>
      </c>
      <c r="E56" s="42" t="s">
        <v>102</v>
      </c>
      <c r="F56" s="47">
        <v>376988</v>
      </c>
      <c r="G56" s="47"/>
      <c r="H56" s="45"/>
      <c r="I56" s="61"/>
      <c r="J56" s="61"/>
      <c r="K56" s="61"/>
    </row>
    <row r="57" spans="1:11" s="62" customFormat="1" ht="36" customHeight="1" x14ac:dyDescent="0.2">
      <c r="A57" s="41">
        <v>55</v>
      </c>
      <c r="B57" s="41">
        <v>73152100</v>
      </c>
      <c r="C57" s="46" t="s">
        <v>787</v>
      </c>
      <c r="D57" s="43">
        <v>5</v>
      </c>
      <c r="E57" s="42" t="s">
        <v>102</v>
      </c>
      <c r="F57" s="47">
        <v>339656</v>
      </c>
      <c r="G57" s="47"/>
      <c r="H57" s="45"/>
      <c r="I57" s="61"/>
      <c r="J57" s="61"/>
      <c r="K57" s="61"/>
    </row>
    <row r="58" spans="1:11" s="62" customFormat="1" ht="36" customHeight="1" x14ac:dyDescent="0.2">
      <c r="A58" s="41">
        <v>56</v>
      </c>
      <c r="B58" s="41">
        <v>73152100</v>
      </c>
      <c r="C58" s="46" t="s">
        <v>788</v>
      </c>
      <c r="D58" s="43">
        <v>5</v>
      </c>
      <c r="E58" s="42" t="s">
        <v>102</v>
      </c>
      <c r="F58" s="47">
        <v>34843</v>
      </c>
      <c r="G58" s="47"/>
      <c r="H58" s="45"/>
      <c r="I58" s="61"/>
      <c r="J58" s="61"/>
      <c r="K58" s="61"/>
    </row>
    <row r="59" spans="1:11" s="62" customFormat="1" ht="36" customHeight="1" x14ac:dyDescent="0.2">
      <c r="A59" s="41">
        <v>57</v>
      </c>
      <c r="B59" s="41">
        <v>73152100</v>
      </c>
      <c r="C59" s="46" t="s">
        <v>789</v>
      </c>
      <c r="D59" s="43">
        <v>5</v>
      </c>
      <c r="E59" s="42" t="s">
        <v>102</v>
      </c>
      <c r="F59" s="47">
        <v>53444</v>
      </c>
      <c r="G59" s="47"/>
      <c r="H59" s="45"/>
      <c r="I59" s="61"/>
      <c r="J59" s="61"/>
      <c r="K59" s="61"/>
    </row>
    <row r="60" spans="1:11" s="62" customFormat="1" ht="36" customHeight="1" x14ac:dyDescent="0.2">
      <c r="A60" s="41">
        <v>58</v>
      </c>
      <c r="B60" s="41">
        <v>73152100</v>
      </c>
      <c r="C60" s="46" t="s">
        <v>790</v>
      </c>
      <c r="D60" s="43">
        <v>5</v>
      </c>
      <c r="E60" s="42" t="s">
        <v>102</v>
      </c>
      <c r="F60" s="47">
        <v>79118</v>
      </c>
      <c r="G60" s="47"/>
      <c r="H60" s="45"/>
      <c r="I60" s="61"/>
      <c r="J60" s="61"/>
      <c r="K60" s="61"/>
    </row>
    <row r="61" spans="1:11" s="62" customFormat="1" ht="36" customHeight="1" x14ac:dyDescent="0.2">
      <c r="A61" s="41">
        <v>59</v>
      </c>
      <c r="B61" s="41">
        <v>73152100</v>
      </c>
      <c r="C61" s="46" t="s">
        <v>791</v>
      </c>
      <c r="D61" s="43">
        <v>5</v>
      </c>
      <c r="E61" s="42" t="s">
        <v>102</v>
      </c>
      <c r="F61" s="47">
        <v>34843</v>
      </c>
      <c r="G61" s="47"/>
      <c r="H61" s="45"/>
      <c r="I61" s="61"/>
      <c r="J61" s="61"/>
      <c r="K61" s="61"/>
    </row>
    <row r="62" spans="1:11" s="62" customFormat="1" ht="36" customHeight="1" x14ac:dyDescent="0.2">
      <c r="A62" s="41">
        <v>60</v>
      </c>
      <c r="B62" s="41">
        <v>73152100</v>
      </c>
      <c r="C62" s="46" t="s">
        <v>792</v>
      </c>
      <c r="D62" s="43">
        <v>5</v>
      </c>
      <c r="E62" s="42" t="s">
        <v>102</v>
      </c>
      <c r="F62" s="47">
        <v>39558</v>
      </c>
      <c r="G62" s="47"/>
      <c r="H62" s="45"/>
      <c r="I62" s="61"/>
      <c r="J62" s="61"/>
      <c r="K62" s="61"/>
    </row>
    <row r="63" spans="1:11" s="62" customFormat="1" ht="36" customHeight="1" x14ac:dyDescent="0.2">
      <c r="A63" s="41">
        <v>61</v>
      </c>
      <c r="B63" s="41">
        <v>73152100</v>
      </c>
      <c r="C63" s="46" t="s">
        <v>793</v>
      </c>
      <c r="D63" s="43">
        <v>5</v>
      </c>
      <c r="E63" s="42" t="s">
        <v>102</v>
      </c>
      <c r="F63" s="47">
        <v>31306</v>
      </c>
      <c r="G63" s="47"/>
      <c r="H63" s="45"/>
      <c r="I63" s="61"/>
      <c r="J63" s="61"/>
      <c r="K63" s="61"/>
    </row>
    <row r="64" spans="1:11" s="62" customFormat="1" ht="36" customHeight="1" x14ac:dyDescent="0.2">
      <c r="A64" s="41">
        <v>62</v>
      </c>
      <c r="B64" s="41">
        <v>73152100</v>
      </c>
      <c r="C64" s="46" t="s">
        <v>794</v>
      </c>
      <c r="D64" s="43">
        <v>5</v>
      </c>
      <c r="E64" s="42" t="s">
        <v>102</v>
      </c>
      <c r="F64" s="47">
        <v>31306</v>
      </c>
      <c r="G64" s="47"/>
      <c r="H64" s="45"/>
      <c r="I64" s="61"/>
      <c r="J64" s="61"/>
      <c r="K64" s="61"/>
    </row>
    <row r="65" spans="1:11" s="62" customFormat="1" ht="36" customHeight="1" x14ac:dyDescent="0.2">
      <c r="A65" s="41">
        <v>63</v>
      </c>
      <c r="B65" s="41">
        <v>73152100</v>
      </c>
      <c r="C65" s="46" t="s">
        <v>795</v>
      </c>
      <c r="D65" s="43">
        <v>5</v>
      </c>
      <c r="E65" s="42" t="s">
        <v>102</v>
      </c>
      <c r="F65" s="47">
        <v>62744</v>
      </c>
      <c r="G65" s="47"/>
      <c r="H65" s="45"/>
      <c r="I65" s="61"/>
      <c r="J65" s="61"/>
      <c r="K65" s="61"/>
    </row>
    <row r="66" spans="1:11" s="62" customFormat="1" ht="36" customHeight="1" x14ac:dyDescent="0.2">
      <c r="A66" s="41">
        <v>64</v>
      </c>
      <c r="B66" s="41">
        <v>73152100</v>
      </c>
      <c r="C66" s="46" t="s">
        <v>796</v>
      </c>
      <c r="D66" s="43">
        <v>5</v>
      </c>
      <c r="E66" s="42" t="s">
        <v>102</v>
      </c>
      <c r="F66" s="47">
        <v>207094</v>
      </c>
      <c r="G66" s="47"/>
      <c r="H66" s="45"/>
      <c r="I66" s="61"/>
      <c r="J66" s="61"/>
      <c r="K66" s="61"/>
    </row>
    <row r="67" spans="1:11" s="62" customFormat="1" ht="36" customHeight="1" x14ac:dyDescent="0.2">
      <c r="A67" s="41">
        <v>65</v>
      </c>
      <c r="B67" s="41">
        <v>73152100</v>
      </c>
      <c r="C67" s="46" t="s">
        <v>797</v>
      </c>
      <c r="D67" s="43">
        <v>5</v>
      </c>
      <c r="E67" s="42" t="s">
        <v>102</v>
      </c>
      <c r="F67" s="47">
        <v>86061</v>
      </c>
      <c r="G67" s="47"/>
      <c r="H67" s="45"/>
      <c r="I67" s="61"/>
      <c r="J67" s="61"/>
      <c r="K67" s="61"/>
    </row>
    <row r="68" spans="1:11" s="62" customFormat="1" ht="36" customHeight="1" x14ac:dyDescent="0.2">
      <c r="A68" s="41">
        <v>66</v>
      </c>
      <c r="B68" s="41">
        <v>73152100</v>
      </c>
      <c r="C68" s="46" t="s">
        <v>798</v>
      </c>
      <c r="D68" s="43">
        <v>5</v>
      </c>
      <c r="E68" s="42" t="s">
        <v>102</v>
      </c>
      <c r="F68" s="47">
        <v>34843</v>
      </c>
      <c r="G68" s="47"/>
      <c r="H68" s="45"/>
      <c r="I68" s="61"/>
      <c r="J68" s="61"/>
      <c r="K68" s="61"/>
    </row>
    <row r="69" spans="1:11" s="62" customFormat="1" ht="36" customHeight="1" x14ac:dyDescent="0.2">
      <c r="A69" s="41">
        <v>67</v>
      </c>
      <c r="B69" s="41">
        <v>73152100</v>
      </c>
      <c r="C69" s="46" t="s">
        <v>799</v>
      </c>
      <c r="D69" s="43">
        <v>5</v>
      </c>
      <c r="E69" s="42" t="s">
        <v>102</v>
      </c>
      <c r="F69" s="47">
        <v>502607</v>
      </c>
      <c r="G69" s="47"/>
      <c r="H69" s="45"/>
      <c r="I69" s="61"/>
      <c r="J69" s="61"/>
      <c r="K69" s="61"/>
    </row>
    <row r="70" spans="1:11" s="62" customFormat="1" ht="36" customHeight="1" x14ac:dyDescent="0.2">
      <c r="A70" s="41">
        <v>68</v>
      </c>
      <c r="B70" s="41">
        <v>73152100</v>
      </c>
      <c r="C70" s="46" t="s">
        <v>800</v>
      </c>
      <c r="D70" s="43">
        <v>5</v>
      </c>
      <c r="E70" s="42" t="s">
        <v>102</v>
      </c>
      <c r="F70" s="47">
        <v>548060</v>
      </c>
      <c r="G70" s="47"/>
      <c r="H70" s="45"/>
      <c r="I70" s="61"/>
      <c r="J70" s="61"/>
      <c r="K70" s="61"/>
    </row>
    <row r="71" spans="1:11" s="62" customFormat="1" ht="36" customHeight="1" x14ac:dyDescent="0.2">
      <c r="A71" s="41">
        <v>69</v>
      </c>
      <c r="B71" s="41">
        <v>73152100</v>
      </c>
      <c r="C71" s="46" t="s">
        <v>801</v>
      </c>
      <c r="D71" s="43">
        <v>5</v>
      </c>
      <c r="E71" s="42" t="s">
        <v>102</v>
      </c>
      <c r="F71" s="47">
        <v>463047</v>
      </c>
      <c r="G71" s="47"/>
      <c r="H71" s="45"/>
      <c r="I71" s="61"/>
      <c r="J71" s="61"/>
      <c r="K71" s="61"/>
    </row>
    <row r="72" spans="1:11" s="62" customFormat="1" ht="36" customHeight="1" x14ac:dyDescent="0.2">
      <c r="A72" s="41">
        <v>70</v>
      </c>
      <c r="B72" s="41">
        <v>73152100</v>
      </c>
      <c r="C72" s="46" t="s">
        <v>802</v>
      </c>
      <c r="D72" s="43">
        <v>5</v>
      </c>
      <c r="E72" s="42" t="s">
        <v>102</v>
      </c>
      <c r="F72" s="47">
        <v>379214</v>
      </c>
      <c r="G72" s="47"/>
      <c r="H72" s="45"/>
      <c r="I72" s="61"/>
      <c r="J72" s="61"/>
      <c r="K72" s="61"/>
    </row>
    <row r="73" spans="1:11" s="62" customFormat="1" ht="36" customHeight="1" x14ac:dyDescent="0.2">
      <c r="A73" s="41">
        <v>71</v>
      </c>
      <c r="B73" s="41">
        <v>73152100</v>
      </c>
      <c r="C73" s="46" t="s">
        <v>803</v>
      </c>
      <c r="D73" s="43">
        <v>2</v>
      </c>
      <c r="E73" s="42" t="s">
        <v>102</v>
      </c>
      <c r="F73" s="47">
        <v>1811716</v>
      </c>
      <c r="G73" s="47"/>
      <c r="H73" s="45"/>
      <c r="I73" s="61"/>
      <c r="J73" s="61"/>
      <c r="K73" s="61"/>
    </row>
    <row r="74" spans="1:11" s="62" customFormat="1" ht="36" customHeight="1" x14ac:dyDescent="0.2">
      <c r="A74" s="41">
        <v>72</v>
      </c>
      <c r="B74" s="41">
        <v>73152100</v>
      </c>
      <c r="C74" s="46" t="s">
        <v>804</v>
      </c>
      <c r="D74" s="43">
        <v>5</v>
      </c>
      <c r="E74" s="42" t="s">
        <v>102</v>
      </c>
      <c r="F74" s="47">
        <v>351314</v>
      </c>
      <c r="G74" s="47"/>
      <c r="H74" s="45"/>
      <c r="I74" s="61"/>
      <c r="J74" s="61"/>
      <c r="K74" s="61"/>
    </row>
    <row r="75" spans="1:11" s="62" customFormat="1" ht="36" customHeight="1" x14ac:dyDescent="0.2">
      <c r="A75" s="41">
        <v>73</v>
      </c>
      <c r="B75" s="41">
        <v>73152100</v>
      </c>
      <c r="C75" s="46" t="s">
        <v>805</v>
      </c>
      <c r="D75" s="43">
        <v>5</v>
      </c>
      <c r="E75" s="42" t="s">
        <v>102</v>
      </c>
      <c r="F75" s="47">
        <v>160462</v>
      </c>
      <c r="G75" s="47"/>
      <c r="H75" s="45"/>
      <c r="I75" s="61"/>
      <c r="J75" s="61"/>
      <c r="K75" s="61"/>
    </row>
    <row r="76" spans="1:11" s="62" customFormat="1" ht="36" customHeight="1" x14ac:dyDescent="0.2">
      <c r="A76" s="41">
        <v>74</v>
      </c>
      <c r="B76" s="41">
        <v>73152100</v>
      </c>
      <c r="C76" s="46" t="s">
        <v>806</v>
      </c>
      <c r="D76" s="43">
        <v>5</v>
      </c>
      <c r="E76" s="42" t="s">
        <v>102</v>
      </c>
      <c r="F76" s="47">
        <v>149983</v>
      </c>
      <c r="G76" s="47"/>
      <c r="H76" s="45"/>
      <c r="I76" s="61"/>
      <c r="J76" s="61"/>
      <c r="K76" s="61"/>
    </row>
    <row r="77" spans="1:11" s="62" customFormat="1" ht="36" customHeight="1" x14ac:dyDescent="0.2">
      <c r="A77" s="41">
        <v>75</v>
      </c>
      <c r="B77" s="41">
        <v>73152100</v>
      </c>
      <c r="C77" s="46" t="s">
        <v>807</v>
      </c>
      <c r="D77" s="43">
        <v>5</v>
      </c>
      <c r="E77" s="42" t="s">
        <v>102</v>
      </c>
      <c r="F77" s="47">
        <v>450211</v>
      </c>
      <c r="G77" s="47"/>
      <c r="H77" s="45"/>
      <c r="I77" s="61"/>
      <c r="J77" s="61"/>
      <c r="K77" s="61"/>
    </row>
    <row r="78" spans="1:11" s="62" customFormat="1" ht="36" customHeight="1" x14ac:dyDescent="0.2">
      <c r="A78" s="41">
        <v>76</v>
      </c>
      <c r="B78" s="41">
        <v>73152100</v>
      </c>
      <c r="C78" s="46" t="s">
        <v>808</v>
      </c>
      <c r="D78" s="43">
        <v>2</v>
      </c>
      <c r="E78" s="42" t="s">
        <v>102</v>
      </c>
      <c r="F78" s="47">
        <v>1014644</v>
      </c>
      <c r="G78" s="47"/>
      <c r="H78" s="45"/>
      <c r="I78" s="61"/>
      <c r="J78" s="61"/>
      <c r="K78" s="61"/>
    </row>
    <row r="79" spans="1:11" s="62" customFormat="1" ht="36" customHeight="1" x14ac:dyDescent="0.2">
      <c r="A79" s="41">
        <v>77</v>
      </c>
      <c r="B79" s="41">
        <v>73152100</v>
      </c>
      <c r="C79" s="46" t="s">
        <v>809</v>
      </c>
      <c r="D79" s="43">
        <v>5</v>
      </c>
      <c r="E79" s="42" t="s">
        <v>102</v>
      </c>
      <c r="F79" s="47">
        <v>271017</v>
      </c>
      <c r="G79" s="47"/>
      <c r="H79" s="45"/>
      <c r="I79" s="61"/>
      <c r="J79" s="61"/>
      <c r="K79" s="61"/>
    </row>
    <row r="80" spans="1:11" s="62" customFormat="1" ht="36" customHeight="1" x14ac:dyDescent="0.2">
      <c r="A80" s="41">
        <v>78</v>
      </c>
      <c r="B80" s="41">
        <v>73152100</v>
      </c>
      <c r="C80" s="46" t="s">
        <v>810</v>
      </c>
      <c r="D80" s="43">
        <v>5</v>
      </c>
      <c r="E80" s="42" t="s">
        <v>102</v>
      </c>
      <c r="F80" s="47">
        <v>250059</v>
      </c>
      <c r="G80" s="47"/>
      <c r="H80" s="45"/>
      <c r="I80" s="61"/>
      <c r="J80" s="61"/>
      <c r="K80" s="61"/>
    </row>
    <row r="81" spans="1:11" s="62" customFormat="1" ht="36" customHeight="1" x14ac:dyDescent="0.2">
      <c r="A81" s="41">
        <v>79</v>
      </c>
      <c r="B81" s="41">
        <v>73152100</v>
      </c>
      <c r="C81" s="46" t="s">
        <v>811</v>
      </c>
      <c r="D81" s="43">
        <v>5</v>
      </c>
      <c r="E81" s="42" t="s">
        <v>102</v>
      </c>
      <c r="F81" s="47">
        <v>398994</v>
      </c>
      <c r="G81" s="47"/>
      <c r="H81" s="45"/>
      <c r="I81" s="61"/>
      <c r="J81" s="61"/>
      <c r="K81" s="61"/>
    </row>
    <row r="82" spans="1:11" s="62" customFormat="1" ht="36" customHeight="1" x14ac:dyDescent="0.2">
      <c r="A82" s="41">
        <v>80</v>
      </c>
      <c r="B82" s="41">
        <v>73152100</v>
      </c>
      <c r="C82" s="46" t="s">
        <v>812</v>
      </c>
      <c r="D82" s="43">
        <v>5</v>
      </c>
      <c r="E82" s="42" t="s">
        <v>102</v>
      </c>
      <c r="F82" s="47">
        <v>548060</v>
      </c>
      <c r="G82" s="47"/>
      <c r="H82" s="45"/>
      <c r="I82" s="61"/>
      <c r="J82" s="61"/>
      <c r="K82" s="61"/>
    </row>
    <row r="83" spans="1:11" s="62" customFormat="1" ht="36" customHeight="1" x14ac:dyDescent="0.2">
      <c r="A83" s="41">
        <v>81</v>
      </c>
      <c r="B83" s="41">
        <v>73152100</v>
      </c>
      <c r="C83" s="46" t="s">
        <v>813</v>
      </c>
      <c r="D83" s="43">
        <v>5</v>
      </c>
      <c r="E83" s="42" t="s">
        <v>102</v>
      </c>
      <c r="F83" s="47">
        <v>208274</v>
      </c>
      <c r="G83" s="47"/>
      <c r="H83" s="45"/>
      <c r="I83" s="61"/>
      <c r="J83" s="61"/>
      <c r="K83" s="61"/>
    </row>
    <row r="84" spans="1:11" s="62" customFormat="1" ht="36" customHeight="1" x14ac:dyDescent="0.2">
      <c r="A84" s="41">
        <v>82</v>
      </c>
      <c r="B84" s="41">
        <v>73152100</v>
      </c>
      <c r="C84" s="46" t="s">
        <v>814</v>
      </c>
      <c r="D84" s="43">
        <v>5</v>
      </c>
      <c r="E84" s="42" t="s">
        <v>102</v>
      </c>
      <c r="F84" s="47">
        <v>280317</v>
      </c>
      <c r="G84" s="47"/>
      <c r="H84" s="45"/>
      <c r="I84" s="61"/>
      <c r="J84" s="61"/>
      <c r="K84" s="61"/>
    </row>
    <row r="85" spans="1:11" s="62" customFormat="1" ht="36" customHeight="1" x14ac:dyDescent="0.2">
      <c r="A85" s="41">
        <v>83</v>
      </c>
      <c r="B85" s="41">
        <v>73152100</v>
      </c>
      <c r="C85" s="46" t="s">
        <v>815</v>
      </c>
      <c r="D85" s="43">
        <v>5</v>
      </c>
      <c r="E85" s="42" t="s">
        <v>102</v>
      </c>
      <c r="F85" s="47">
        <v>84881</v>
      </c>
      <c r="G85" s="47"/>
      <c r="H85" s="45"/>
      <c r="I85" s="61"/>
      <c r="J85" s="61"/>
      <c r="K85" s="61"/>
    </row>
    <row r="86" spans="1:11" s="62" customFormat="1" ht="36" customHeight="1" x14ac:dyDescent="0.2">
      <c r="A86" s="41">
        <v>84</v>
      </c>
      <c r="B86" s="41">
        <v>73152100</v>
      </c>
      <c r="C86" s="46" t="s">
        <v>816</v>
      </c>
      <c r="D86" s="43">
        <v>5</v>
      </c>
      <c r="E86" s="42" t="s">
        <v>102</v>
      </c>
      <c r="F86" s="47">
        <v>59339</v>
      </c>
      <c r="G86" s="47"/>
      <c r="H86" s="45"/>
      <c r="I86" s="61"/>
      <c r="J86" s="61"/>
      <c r="K86" s="61"/>
    </row>
    <row r="87" spans="1:11" s="62" customFormat="1" ht="36" customHeight="1" x14ac:dyDescent="0.2">
      <c r="A87" s="41">
        <v>85</v>
      </c>
      <c r="B87" s="41">
        <v>73152100</v>
      </c>
      <c r="C87" s="46" t="s">
        <v>817</v>
      </c>
      <c r="D87" s="43">
        <v>5</v>
      </c>
      <c r="E87" s="42" t="s">
        <v>102</v>
      </c>
      <c r="F87" s="47">
        <v>806371</v>
      </c>
      <c r="G87" s="47"/>
      <c r="H87" s="45"/>
      <c r="I87" s="61"/>
      <c r="J87" s="61"/>
      <c r="K87" s="61"/>
    </row>
    <row r="88" spans="1:11" s="62" customFormat="1" ht="36" customHeight="1" x14ac:dyDescent="0.2">
      <c r="A88" s="41">
        <v>86</v>
      </c>
      <c r="B88" s="41">
        <v>73152100</v>
      </c>
      <c r="C88" s="46" t="s">
        <v>818</v>
      </c>
      <c r="D88" s="43">
        <v>5</v>
      </c>
      <c r="E88" s="42" t="s">
        <v>102</v>
      </c>
      <c r="F88" s="47">
        <v>23185</v>
      </c>
      <c r="G88" s="47"/>
      <c r="H88" s="45"/>
      <c r="I88" s="61"/>
      <c r="J88" s="61"/>
      <c r="K88" s="61"/>
    </row>
    <row r="89" spans="1:11" s="62" customFormat="1" ht="36" customHeight="1" x14ac:dyDescent="0.2">
      <c r="A89" s="41">
        <v>87</v>
      </c>
      <c r="B89" s="41">
        <v>73152100</v>
      </c>
      <c r="C89" s="46" t="s">
        <v>819</v>
      </c>
      <c r="D89" s="43">
        <v>5</v>
      </c>
      <c r="E89" s="42" t="s">
        <v>102</v>
      </c>
      <c r="F89" s="47">
        <v>54622</v>
      </c>
      <c r="G89" s="47"/>
      <c r="H89" s="45"/>
      <c r="I89" s="61"/>
      <c r="J89" s="61"/>
      <c r="K89" s="61"/>
    </row>
    <row r="90" spans="1:11" s="62" customFormat="1" ht="36" customHeight="1" x14ac:dyDescent="0.2">
      <c r="A90" s="41">
        <v>88</v>
      </c>
      <c r="B90" s="41">
        <v>73152100</v>
      </c>
      <c r="C90" s="46" t="s">
        <v>820</v>
      </c>
      <c r="D90" s="43">
        <v>5</v>
      </c>
      <c r="E90" s="42" t="s">
        <v>102</v>
      </c>
      <c r="F90" s="47">
        <v>141861</v>
      </c>
      <c r="G90" s="47"/>
      <c r="H90" s="45"/>
      <c r="I90" s="61"/>
      <c r="J90" s="61"/>
      <c r="K90" s="61"/>
    </row>
    <row r="91" spans="1:11" s="62" customFormat="1" ht="36" customHeight="1" x14ac:dyDescent="0.2">
      <c r="A91" s="41">
        <v>89</v>
      </c>
      <c r="B91" s="41">
        <v>73152100</v>
      </c>
      <c r="C91" s="46" t="s">
        <v>821</v>
      </c>
      <c r="D91" s="43">
        <v>5</v>
      </c>
      <c r="E91" s="42" t="s">
        <v>102</v>
      </c>
      <c r="F91" s="47">
        <v>271017</v>
      </c>
      <c r="G91" s="47"/>
      <c r="H91" s="45"/>
      <c r="I91" s="61"/>
      <c r="J91" s="61"/>
      <c r="K91" s="61"/>
    </row>
    <row r="92" spans="1:11" s="62" customFormat="1" ht="36" customHeight="1" x14ac:dyDescent="0.2">
      <c r="A92" s="41">
        <v>90</v>
      </c>
      <c r="B92" s="41">
        <v>73152100</v>
      </c>
      <c r="C92" s="46" t="s">
        <v>822</v>
      </c>
      <c r="D92" s="43">
        <v>5</v>
      </c>
      <c r="E92" s="42" t="s">
        <v>102</v>
      </c>
      <c r="F92" s="47">
        <v>12228</v>
      </c>
      <c r="G92" s="47"/>
      <c r="H92" s="45"/>
      <c r="I92" s="61"/>
      <c r="J92" s="61"/>
      <c r="K92" s="61"/>
    </row>
    <row r="93" spans="1:11" s="62" customFormat="1" ht="36" customHeight="1" x14ac:dyDescent="0.2">
      <c r="A93" s="41">
        <v>91</v>
      </c>
      <c r="B93" s="41">
        <v>73152100</v>
      </c>
      <c r="C93" s="46" t="s">
        <v>823</v>
      </c>
      <c r="D93" s="43">
        <v>5</v>
      </c>
      <c r="E93" s="42" t="s">
        <v>102</v>
      </c>
      <c r="F93" s="47">
        <v>48859</v>
      </c>
      <c r="G93" s="47"/>
      <c r="H93" s="45"/>
      <c r="I93" s="61"/>
      <c r="J93" s="61"/>
      <c r="K93" s="61"/>
    </row>
    <row r="94" spans="1:11" s="62" customFormat="1" ht="36" customHeight="1" x14ac:dyDescent="0.2">
      <c r="A94" s="41">
        <v>92</v>
      </c>
      <c r="B94" s="41">
        <v>73152100</v>
      </c>
      <c r="C94" s="46" t="s">
        <v>824</v>
      </c>
      <c r="D94" s="43">
        <v>5</v>
      </c>
      <c r="E94" s="42" t="s">
        <v>102</v>
      </c>
      <c r="F94" s="47">
        <v>275732</v>
      </c>
      <c r="G94" s="47"/>
      <c r="H94" s="45"/>
      <c r="I94" s="61"/>
      <c r="J94" s="61"/>
      <c r="K94" s="61"/>
    </row>
    <row r="95" spans="1:11" s="62" customFormat="1" ht="36" customHeight="1" x14ac:dyDescent="0.2">
      <c r="A95" s="41">
        <v>93</v>
      </c>
      <c r="B95" s="41">
        <v>73152100</v>
      </c>
      <c r="C95" s="46" t="s">
        <v>825</v>
      </c>
      <c r="D95" s="43">
        <v>2</v>
      </c>
      <c r="E95" s="42" t="s">
        <v>102</v>
      </c>
      <c r="F95" s="47">
        <v>1254355</v>
      </c>
      <c r="G95" s="47"/>
      <c r="H95" s="45"/>
      <c r="I95" s="61"/>
      <c r="J95" s="61"/>
      <c r="K95" s="61"/>
    </row>
    <row r="96" spans="1:11" s="62" customFormat="1" ht="36" customHeight="1" x14ac:dyDescent="0.2">
      <c r="A96" s="41">
        <v>94</v>
      </c>
      <c r="B96" s="41">
        <v>73152100</v>
      </c>
      <c r="C96" s="46" t="s">
        <v>826</v>
      </c>
      <c r="D96" s="43">
        <v>5</v>
      </c>
      <c r="E96" s="42" t="s">
        <v>102</v>
      </c>
      <c r="F96" s="47">
        <v>18320</v>
      </c>
      <c r="G96" s="47"/>
      <c r="H96" s="45"/>
      <c r="I96" s="61"/>
      <c r="J96" s="61"/>
      <c r="K96" s="61"/>
    </row>
    <row r="97" spans="1:11" s="62" customFormat="1" ht="36" customHeight="1" x14ac:dyDescent="0.2">
      <c r="A97" s="41">
        <v>95</v>
      </c>
      <c r="B97" s="41">
        <v>73152100</v>
      </c>
      <c r="C97" s="46" t="s">
        <v>827</v>
      </c>
      <c r="D97" s="43">
        <v>5</v>
      </c>
      <c r="E97" s="42" t="s">
        <v>102</v>
      </c>
      <c r="F97" s="47">
        <v>5496</v>
      </c>
      <c r="G97" s="47"/>
      <c r="H97" s="45"/>
      <c r="I97" s="61"/>
      <c r="J97" s="61"/>
      <c r="K97" s="61"/>
    </row>
    <row r="98" spans="1:11" s="62" customFormat="1" ht="36" customHeight="1" x14ac:dyDescent="0.2">
      <c r="A98" s="41">
        <v>96</v>
      </c>
      <c r="B98" s="41">
        <v>73152100</v>
      </c>
      <c r="C98" s="46" t="s">
        <v>828</v>
      </c>
      <c r="D98" s="43">
        <v>5</v>
      </c>
      <c r="E98" s="42" t="s">
        <v>102</v>
      </c>
      <c r="F98" s="47">
        <v>1222</v>
      </c>
      <c r="G98" s="47"/>
      <c r="H98" s="45"/>
      <c r="I98" s="61"/>
      <c r="J98" s="61"/>
      <c r="K98" s="61"/>
    </row>
    <row r="99" spans="1:11" s="62" customFormat="1" ht="36" customHeight="1" x14ac:dyDescent="0.2">
      <c r="A99" s="41">
        <v>97</v>
      </c>
      <c r="B99" s="41">
        <v>73152100</v>
      </c>
      <c r="C99" s="46" t="s">
        <v>829</v>
      </c>
      <c r="D99" s="43">
        <v>5</v>
      </c>
      <c r="E99" s="42" t="s">
        <v>102</v>
      </c>
      <c r="F99" s="47">
        <v>4536</v>
      </c>
      <c r="G99" s="47"/>
      <c r="H99" s="45"/>
      <c r="I99" s="61"/>
      <c r="J99" s="61"/>
      <c r="K99" s="61"/>
    </row>
    <row r="100" spans="1:11" s="62" customFormat="1" ht="36" customHeight="1" x14ac:dyDescent="0.2">
      <c r="A100" s="41">
        <v>98</v>
      </c>
      <c r="B100" s="41">
        <v>73152100</v>
      </c>
      <c r="C100" s="46" t="s">
        <v>830</v>
      </c>
      <c r="D100" s="43">
        <v>5</v>
      </c>
      <c r="E100" s="42" t="s">
        <v>102</v>
      </c>
      <c r="F100" s="47">
        <v>5583</v>
      </c>
      <c r="G100" s="47"/>
      <c r="H100" s="45"/>
      <c r="I100" s="61"/>
      <c r="J100" s="61"/>
      <c r="K100" s="61"/>
    </row>
    <row r="101" spans="1:11" s="62" customFormat="1" ht="36" customHeight="1" x14ac:dyDescent="0.2">
      <c r="A101" s="41">
        <v>99</v>
      </c>
      <c r="B101" s="41">
        <v>73152100</v>
      </c>
      <c r="C101" s="46" t="s">
        <v>831</v>
      </c>
      <c r="D101" s="43">
        <v>5</v>
      </c>
      <c r="E101" s="42" t="s">
        <v>102</v>
      </c>
      <c r="F101" s="47">
        <v>108173</v>
      </c>
      <c r="G101" s="47"/>
      <c r="H101" s="45"/>
      <c r="I101" s="61"/>
      <c r="J101" s="61"/>
      <c r="K101" s="61"/>
    </row>
    <row r="102" spans="1:11" s="62" customFormat="1" ht="36" customHeight="1" x14ac:dyDescent="0.2">
      <c r="A102" s="41">
        <v>100</v>
      </c>
      <c r="B102" s="41">
        <v>73152100</v>
      </c>
      <c r="C102" s="46" t="s">
        <v>832</v>
      </c>
      <c r="D102" s="43">
        <v>5</v>
      </c>
      <c r="E102" s="42" t="s">
        <v>102</v>
      </c>
      <c r="F102" s="47">
        <v>108173</v>
      </c>
      <c r="G102" s="47"/>
      <c r="H102" s="45"/>
      <c r="I102" s="61"/>
      <c r="J102" s="61"/>
      <c r="K102" s="61"/>
    </row>
    <row r="103" spans="1:11" s="62" customFormat="1" ht="36" customHeight="1" x14ac:dyDescent="0.2">
      <c r="A103" s="41">
        <v>101</v>
      </c>
      <c r="B103" s="41">
        <v>73152100</v>
      </c>
      <c r="C103" s="46" t="s">
        <v>833</v>
      </c>
      <c r="D103" s="43">
        <v>5</v>
      </c>
      <c r="E103" s="42" t="s">
        <v>102</v>
      </c>
      <c r="F103" s="47">
        <v>108173</v>
      </c>
      <c r="G103" s="47"/>
      <c r="H103" s="45"/>
      <c r="I103" s="61"/>
      <c r="J103" s="61"/>
      <c r="K103" s="61"/>
    </row>
    <row r="104" spans="1:11" s="62" customFormat="1" ht="36" customHeight="1" x14ac:dyDescent="0.2">
      <c r="A104" s="41">
        <v>102</v>
      </c>
      <c r="B104" s="41">
        <v>73152100</v>
      </c>
      <c r="C104" s="46" t="s">
        <v>834</v>
      </c>
      <c r="D104" s="43">
        <v>5</v>
      </c>
      <c r="E104" s="42" t="s">
        <v>102</v>
      </c>
      <c r="F104" s="47">
        <v>6631</v>
      </c>
      <c r="G104" s="47"/>
      <c r="H104" s="45"/>
      <c r="I104" s="61"/>
      <c r="J104" s="61"/>
      <c r="K104" s="61"/>
    </row>
    <row r="105" spans="1:11" s="62" customFormat="1" ht="36" customHeight="1" x14ac:dyDescent="0.2">
      <c r="A105" s="41">
        <v>103</v>
      </c>
      <c r="B105" s="41">
        <v>73152100</v>
      </c>
      <c r="C105" s="46" t="s">
        <v>835</v>
      </c>
      <c r="D105" s="43">
        <v>5</v>
      </c>
      <c r="E105" s="42" t="s">
        <v>102</v>
      </c>
      <c r="F105" s="47">
        <v>6107</v>
      </c>
      <c r="G105" s="47"/>
      <c r="H105" s="45"/>
      <c r="I105" s="61"/>
      <c r="J105" s="61"/>
      <c r="K105" s="61"/>
    </row>
    <row r="106" spans="1:11" s="62" customFormat="1" ht="36" customHeight="1" x14ac:dyDescent="0.2">
      <c r="A106" s="41">
        <v>104</v>
      </c>
      <c r="B106" s="41">
        <v>73152100</v>
      </c>
      <c r="C106" s="46" t="s">
        <v>836</v>
      </c>
      <c r="D106" s="43">
        <v>5</v>
      </c>
      <c r="E106" s="42" t="s">
        <v>102</v>
      </c>
      <c r="F106" s="47">
        <v>1013</v>
      </c>
      <c r="G106" s="47"/>
      <c r="H106" s="45"/>
      <c r="I106" s="61"/>
      <c r="J106" s="61"/>
      <c r="K106" s="61"/>
    </row>
    <row r="107" spans="1:11" s="62" customFormat="1" ht="36" customHeight="1" x14ac:dyDescent="0.2">
      <c r="A107" s="41">
        <v>105</v>
      </c>
      <c r="B107" s="41">
        <v>73152100</v>
      </c>
      <c r="C107" s="46" t="s">
        <v>837</v>
      </c>
      <c r="D107" s="43">
        <v>5</v>
      </c>
      <c r="E107" s="42" t="s">
        <v>102</v>
      </c>
      <c r="F107" s="47">
        <v>28945</v>
      </c>
      <c r="G107" s="47"/>
      <c r="H107" s="45"/>
      <c r="I107" s="61"/>
      <c r="J107" s="61"/>
      <c r="K107" s="61"/>
    </row>
    <row r="108" spans="1:11" s="62" customFormat="1" ht="36" customHeight="1" x14ac:dyDescent="0.2">
      <c r="A108" s="41">
        <v>106</v>
      </c>
      <c r="B108" s="41">
        <v>73152100</v>
      </c>
      <c r="C108" s="46" t="s">
        <v>838</v>
      </c>
      <c r="D108" s="43">
        <v>5</v>
      </c>
      <c r="E108" s="42" t="s">
        <v>102</v>
      </c>
      <c r="F108" s="47">
        <v>4912</v>
      </c>
      <c r="G108" s="47"/>
      <c r="H108" s="45"/>
      <c r="I108" s="61"/>
      <c r="J108" s="61"/>
      <c r="K108" s="61"/>
    </row>
    <row r="109" spans="1:11" s="62" customFormat="1" ht="36" customHeight="1" x14ac:dyDescent="0.2">
      <c r="A109" s="41">
        <v>107</v>
      </c>
      <c r="B109" s="41">
        <v>73152100</v>
      </c>
      <c r="C109" s="46" t="s">
        <v>839</v>
      </c>
      <c r="D109" s="43">
        <v>5</v>
      </c>
      <c r="E109" s="42" t="s">
        <v>102</v>
      </c>
      <c r="F109" s="47">
        <v>1667</v>
      </c>
      <c r="G109" s="47"/>
      <c r="H109" s="45"/>
      <c r="I109" s="61"/>
      <c r="J109" s="61"/>
      <c r="K109" s="61"/>
    </row>
    <row r="110" spans="1:11" s="62" customFormat="1" ht="36" customHeight="1" x14ac:dyDescent="0.2">
      <c r="A110" s="41">
        <v>108</v>
      </c>
      <c r="B110" s="41">
        <v>73152100</v>
      </c>
      <c r="C110" s="46" t="s">
        <v>840</v>
      </c>
      <c r="D110" s="43">
        <v>5</v>
      </c>
      <c r="E110" s="42" t="s">
        <v>102</v>
      </c>
      <c r="F110" s="47">
        <v>7895</v>
      </c>
      <c r="G110" s="47"/>
      <c r="H110" s="45"/>
      <c r="I110" s="61"/>
      <c r="J110" s="61"/>
      <c r="K110" s="61"/>
    </row>
    <row r="111" spans="1:11" s="62" customFormat="1" ht="36" customHeight="1" x14ac:dyDescent="0.2">
      <c r="A111" s="41">
        <v>109</v>
      </c>
      <c r="B111" s="41">
        <v>73152100</v>
      </c>
      <c r="C111" s="46" t="s">
        <v>841</v>
      </c>
      <c r="D111" s="43">
        <v>5</v>
      </c>
      <c r="E111" s="42" t="s">
        <v>102</v>
      </c>
      <c r="F111" s="47">
        <v>614</v>
      </c>
      <c r="G111" s="47"/>
      <c r="H111" s="45"/>
      <c r="I111" s="61"/>
      <c r="J111" s="61"/>
      <c r="K111" s="61"/>
    </row>
    <row r="112" spans="1:11" s="62" customFormat="1" ht="36" customHeight="1" x14ac:dyDescent="0.2">
      <c r="A112" s="41">
        <v>110</v>
      </c>
      <c r="B112" s="41">
        <v>73152100</v>
      </c>
      <c r="C112" s="46" t="s">
        <v>842</v>
      </c>
      <c r="D112" s="43">
        <v>5</v>
      </c>
      <c r="E112" s="42" t="s">
        <v>102</v>
      </c>
      <c r="F112" s="47">
        <v>752576</v>
      </c>
      <c r="G112" s="47"/>
      <c r="H112" s="45"/>
      <c r="I112" s="61"/>
      <c r="J112" s="61"/>
      <c r="K112" s="61"/>
    </row>
    <row r="113" spans="1:11" s="62" customFormat="1" ht="36" customHeight="1" x14ac:dyDescent="0.2">
      <c r="A113" s="41">
        <v>111</v>
      </c>
      <c r="B113" s="41">
        <v>73152100</v>
      </c>
      <c r="C113" s="46" t="s">
        <v>843</v>
      </c>
      <c r="D113" s="43">
        <v>5</v>
      </c>
      <c r="E113" s="42" t="s">
        <v>102</v>
      </c>
      <c r="F113" s="47">
        <v>221036</v>
      </c>
      <c r="G113" s="47"/>
      <c r="H113" s="45"/>
      <c r="I113" s="61"/>
      <c r="J113" s="61"/>
      <c r="K113" s="61"/>
    </row>
    <row r="114" spans="1:11" s="62" customFormat="1" ht="36" customHeight="1" x14ac:dyDescent="0.2">
      <c r="A114" s="41">
        <v>112</v>
      </c>
      <c r="B114" s="41">
        <v>73152100</v>
      </c>
      <c r="C114" s="46" t="s">
        <v>844</v>
      </c>
      <c r="D114" s="43">
        <v>5</v>
      </c>
      <c r="E114" s="42" t="s">
        <v>102</v>
      </c>
      <c r="F114" s="47">
        <v>567326</v>
      </c>
      <c r="G114" s="47"/>
      <c r="H114" s="45"/>
      <c r="I114" s="61"/>
      <c r="J114" s="61"/>
      <c r="K114" s="61"/>
    </row>
    <row r="115" spans="1:11" s="62" customFormat="1" ht="36" customHeight="1" x14ac:dyDescent="0.2">
      <c r="A115" s="41">
        <v>113</v>
      </c>
      <c r="B115" s="41">
        <v>73152100</v>
      </c>
      <c r="C115" s="46" t="s">
        <v>845</v>
      </c>
      <c r="D115" s="43">
        <v>2</v>
      </c>
      <c r="E115" s="42" t="s">
        <v>102</v>
      </c>
      <c r="F115" s="47">
        <v>1289378</v>
      </c>
      <c r="G115" s="47"/>
      <c r="H115" s="45"/>
      <c r="I115" s="61"/>
      <c r="J115" s="61"/>
      <c r="K115" s="61"/>
    </row>
    <row r="116" spans="1:11" s="62" customFormat="1" ht="36" customHeight="1" x14ac:dyDescent="0.2">
      <c r="A116" s="41">
        <v>114</v>
      </c>
      <c r="B116" s="41">
        <v>73152100</v>
      </c>
      <c r="C116" s="46" t="s">
        <v>846</v>
      </c>
      <c r="D116" s="43">
        <v>5</v>
      </c>
      <c r="E116" s="42" t="s">
        <v>102</v>
      </c>
      <c r="F116" s="47">
        <v>270156</v>
      </c>
      <c r="G116" s="47"/>
      <c r="H116" s="45"/>
      <c r="I116" s="61"/>
      <c r="J116" s="61"/>
      <c r="K116" s="61"/>
    </row>
    <row r="117" spans="1:11" s="62" customFormat="1" ht="36" customHeight="1" x14ac:dyDescent="0.2">
      <c r="A117" s="41">
        <v>115</v>
      </c>
      <c r="B117" s="41">
        <v>73152100</v>
      </c>
      <c r="C117" s="46" t="s">
        <v>847</v>
      </c>
      <c r="D117" s="43">
        <v>2</v>
      </c>
      <c r="E117" s="42" t="s">
        <v>102</v>
      </c>
      <c r="F117" s="47">
        <v>1903367</v>
      </c>
      <c r="G117" s="47"/>
      <c r="H117" s="45"/>
      <c r="I117" s="61"/>
      <c r="J117" s="61"/>
      <c r="K117" s="61"/>
    </row>
    <row r="118" spans="1:11" s="62" customFormat="1" ht="36" customHeight="1" x14ac:dyDescent="0.2">
      <c r="A118" s="41">
        <v>116</v>
      </c>
      <c r="B118" s="41">
        <v>73152100</v>
      </c>
      <c r="C118" s="46" t="s">
        <v>848</v>
      </c>
      <c r="D118" s="43">
        <v>5</v>
      </c>
      <c r="E118" s="42" t="s">
        <v>102</v>
      </c>
      <c r="F118" s="47">
        <v>56487</v>
      </c>
      <c r="G118" s="47"/>
      <c r="H118" s="45"/>
      <c r="I118" s="61"/>
      <c r="J118" s="61"/>
      <c r="K118" s="61"/>
    </row>
    <row r="119" spans="1:11" s="62" customFormat="1" ht="36" customHeight="1" x14ac:dyDescent="0.2">
      <c r="A119" s="41">
        <v>117</v>
      </c>
      <c r="B119" s="41">
        <v>73152100</v>
      </c>
      <c r="C119" s="46" t="s">
        <v>849</v>
      </c>
      <c r="D119" s="43">
        <v>5</v>
      </c>
      <c r="E119" s="42" t="s">
        <v>102</v>
      </c>
      <c r="F119" s="47">
        <v>263139</v>
      </c>
      <c r="G119" s="47"/>
      <c r="H119" s="45"/>
      <c r="I119" s="61"/>
      <c r="J119" s="61"/>
      <c r="K119" s="61"/>
    </row>
    <row r="120" spans="1:11" s="62" customFormat="1" ht="36" customHeight="1" x14ac:dyDescent="0.2">
      <c r="A120" s="41">
        <v>118</v>
      </c>
      <c r="B120" s="41">
        <v>73152100</v>
      </c>
      <c r="C120" s="46" t="s">
        <v>850</v>
      </c>
      <c r="D120" s="43">
        <v>5</v>
      </c>
      <c r="E120" s="42" t="s">
        <v>102</v>
      </c>
      <c r="F120" s="47">
        <v>21051</v>
      </c>
      <c r="G120" s="47"/>
      <c r="H120" s="45"/>
      <c r="I120" s="61"/>
      <c r="J120" s="61"/>
      <c r="K120" s="61"/>
    </row>
    <row r="121" spans="1:11" s="62" customFormat="1" ht="36" customHeight="1" x14ac:dyDescent="0.2">
      <c r="A121" s="41">
        <v>119</v>
      </c>
      <c r="B121" s="41">
        <v>73152100</v>
      </c>
      <c r="C121" s="46" t="s">
        <v>851</v>
      </c>
      <c r="D121" s="43">
        <v>2</v>
      </c>
      <c r="E121" s="42" t="s">
        <v>102</v>
      </c>
      <c r="F121" s="47">
        <v>1289378</v>
      </c>
      <c r="G121" s="47"/>
      <c r="H121" s="45"/>
      <c r="I121" s="61"/>
      <c r="J121" s="61"/>
      <c r="K121" s="61"/>
    </row>
    <row r="122" spans="1:11" s="62" customFormat="1" ht="36" customHeight="1" x14ac:dyDescent="0.2">
      <c r="A122" s="41">
        <v>120</v>
      </c>
      <c r="B122" s="41">
        <v>73152100</v>
      </c>
      <c r="C122" s="46" t="s">
        <v>852</v>
      </c>
      <c r="D122" s="43">
        <v>5</v>
      </c>
      <c r="E122" s="42" t="s">
        <v>102</v>
      </c>
      <c r="F122" s="47">
        <v>3158</v>
      </c>
      <c r="G122" s="47"/>
      <c r="H122" s="45"/>
      <c r="I122" s="61"/>
      <c r="J122" s="61"/>
      <c r="K122" s="61"/>
    </row>
    <row r="123" spans="1:11" s="62" customFormat="1" ht="36" customHeight="1" x14ac:dyDescent="0.2">
      <c r="A123" s="41">
        <v>121</v>
      </c>
      <c r="B123" s="41">
        <v>73152100</v>
      </c>
      <c r="C123" s="46" t="s">
        <v>853</v>
      </c>
      <c r="D123" s="43">
        <v>5</v>
      </c>
      <c r="E123" s="42" t="s">
        <v>102</v>
      </c>
      <c r="F123" s="47">
        <v>251736</v>
      </c>
      <c r="G123" s="47"/>
      <c r="H123" s="45"/>
      <c r="I123" s="61"/>
      <c r="J123" s="61"/>
      <c r="K123" s="61"/>
    </row>
    <row r="124" spans="1:11" s="62" customFormat="1" ht="36" customHeight="1" x14ac:dyDescent="0.2">
      <c r="A124" s="41">
        <v>122</v>
      </c>
      <c r="B124" s="41">
        <v>73152100</v>
      </c>
      <c r="C124" s="46" t="s">
        <v>854</v>
      </c>
      <c r="D124" s="43">
        <v>5</v>
      </c>
      <c r="E124" s="42" t="s">
        <v>102</v>
      </c>
      <c r="F124" s="47">
        <v>39296</v>
      </c>
      <c r="G124" s="47"/>
      <c r="H124" s="45"/>
      <c r="I124" s="61"/>
      <c r="J124" s="61"/>
      <c r="K124" s="61"/>
    </row>
    <row r="125" spans="1:11" s="62" customFormat="1" ht="36" customHeight="1" x14ac:dyDescent="0.2">
      <c r="A125" s="41">
        <v>123</v>
      </c>
      <c r="B125" s="41">
        <v>73152100</v>
      </c>
      <c r="C125" s="46" t="s">
        <v>855</v>
      </c>
      <c r="D125" s="43">
        <v>5</v>
      </c>
      <c r="E125" s="42" t="s">
        <v>102</v>
      </c>
      <c r="F125" s="47">
        <v>93327</v>
      </c>
      <c r="G125" s="47"/>
      <c r="H125" s="45"/>
      <c r="I125" s="61"/>
      <c r="J125" s="61"/>
      <c r="K125" s="61"/>
    </row>
    <row r="126" spans="1:11" s="62" customFormat="1" ht="36" customHeight="1" x14ac:dyDescent="0.2">
      <c r="A126" s="41">
        <v>124</v>
      </c>
      <c r="B126" s="41">
        <v>73152100</v>
      </c>
      <c r="C126" s="46" t="s">
        <v>856</v>
      </c>
      <c r="D126" s="43">
        <v>5</v>
      </c>
      <c r="E126" s="42" t="s">
        <v>102</v>
      </c>
      <c r="F126" s="47">
        <v>29472</v>
      </c>
      <c r="G126" s="47"/>
      <c r="H126" s="45"/>
      <c r="I126" s="61"/>
      <c r="J126" s="61"/>
      <c r="K126" s="61"/>
    </row>
    <row r="127" spans="1:11" s="62" customFormat="1" ht="36" customHeight="1" x14ac:dyDescent="0.2">
      <c r="A127" s="41">
        <v>125</v>
      </c>
      <c r="B127" s="41">
        <v>73152100</v>
      </c>
      <c r="C127" s="46" t="s">
        <v>857</v>
      </c>
      <c r="D127" s="43">
        <v>5</v>
      </c>
      <c r="E127" s="42" t="s">
        <v>102</v>
      </c>
      <c r="F127" s="47">
        <v>8350</v>
      </c>
      <c r="G127" s="47"/>
      <c r="H127" s="45"/>
      <c r="I127" s="61"/>
      <c r="J127" s="61"/>
      <c r="K127" s="61"/>
    </row>
    <row r="128" spans="1:11" s="62" customFormat="1" ht="36" customHeight="1" x14ac:dyDescent="0.2">
      <c r="A128" s="41">
        <v>126</v>
      </c>
      <c r="B128" s="41">
        <v>73152100</v>
      </c>
      <c r="C128" s="46" t="s">
        <v>858</v>
      </c>
      <c r="D128" s="43">
        <v>5</v>
      </c>
      <c r="E128" s="42" t="s">
        <v>102</v>
      </c>
      <c r="F128" s="47">
        <v>57101</v>
      </c>
      <c r="G128" s="47"/>
      <c r="H128" s="45"/>
      <c r="I128" s="61"/>
      <c r="J128" s="61"/>
      <c r="K128" s="61"/>
    </row>
    <row r="129" spans="1:11" s="62" customFormat="1" ht="36" customHeight="1" x14ac:dyDescent="0.2">
      <c r="A129" s="41">
        <v>127</v>
      </c>
      <c r="B129" s="41">
        <v>73152100</v>
      </c>
      <c r="C129" s="46" t="s">
        <v>859</v>
      </c>
      <c r="D129" s="43">
        <v>5</v>
      </c>
      <c r="E129" s="42" t="s">
        <v>102</v>
      </c>
      <c r="F129" s="47">
        <v>14736</v>
      </c>
      <c r="G129" s="47"/>
      <c r="H129" s="45"/>
      <c r="I129" s="61"/>
      <c r="J129" s="61"/>
      <c r="K129" s="61"/>
    </row>
    <row r="130" spans="1:11" s="62" customFormat="1" ht="36" customHeight="1" x14ac:dyDescent="0.2">
      <c r="A130" s="41">
        <v>128</v>
      </c>
      <c r="B130" s="41">
        <v>73152100</v>
      </c>
      <c r="C130" s="46" t="s">
        <v>860</v>
      </c>
      <c r="D130" s="43">
        <v>5</v>
      </c>
      <c r="E130" s="42" t="s">
        <v>102</v>
      </c>
      <c r="F130" s="47">
        <v>17192</v>
      </c>
      <c r="G130" s="47"/>
      <c r="H130" s="45"/>
      <c r="I130" s="61"/>
      <c r="J130" s="61"/>
      <c r="K130" s="61"/>
    </row>
    <row r="131" spans="1:11" s="62" customFormat="1" ht="36" customHeight="1" x14ac:dyDescent="0.2">
      <c r="A131" s="41">
        <v>129</v>
      </c>
      <c r="B131" s="41">
        <v>73152100</v>
      </c>
      <c r="C131" s="46" t="s">
        <v>861</v>
      </c>
      <c r="D131" s="43">
        <v>5</v>
      </c>
      <c r="E131" s="42" t="s">
        <v>102</v>
      </c>
      <c r="F131" s="47">
        <v>1769</v>
      </c>
      <c r="G131" s="47"/>
      <c r="H131" s="45"/>
      <c r="I131" s="61"/>
      <c r="J131" s="61"/>
      <c r="K131" s="61"/>
    </row>
    <row r="132" spans="1:11" s="62" customFormat="1" ht="36" customHeight="1" x14ac:dyDescent="0.2">
      <c r="A132" s="41">
        <v>130</v>
      </c>
      <c r="B132" s="41">
        <v>73152100</v>
      </c>
      <c r="C132" s="46" t="s">
        <v>862</v>
      </c>
      <c r="D132" s="43">
        <v>5</v>
      </c>
      <c r="E132" s="42" t="s">
        <v>102</v>
      </c>
      <c r="F132" s="47">
        <v>6386</v>
      </c>
      <c r="G132" s="47"/>
      <c r="H132" s="45"/>
      <c r="I132" s="61"/>
      <c r="J132" s="61"/>
      <c r="K132" s="61"/>
    </row>
    <row r="133" spans="1:11" s="62" customFormat="1" ht="36" customHeight="1" x14ac:dyDescent="0.2">
      <c r="A133" s="41">
        <v>131</v>
      </c>
      <c r="B133" s="41">
        <v>73152100</v>
      </c>
      <c r="C133" s="46" t="s">
        <v>863</v>
      </c>
      <c r="D133" s="43">
        <v>5</v>
      </c>
      <c r="E133" s="42" t="s">
        <v>102</v>
      </c>
      <c r="F133" s="47">
        <v>10807</v>
      </c>
      <c r="G133" s="47"/>
      <c r="H133" s="45"/>
      <c r="I133" s="61"/>
      <c r="J133" s="61"/>
      <c r="K133" s="61"/>
    </row>
    <row r="134" spans="1:11" s="62" customFormat="1" ht="36" customHeight="1" x14ac:dyDescent="0.2">
      <c r="A134" s="41">
        <v>132</v>
      </c>
      <c r="B134" s="41">
        <v>73152100</v>
      </c>
      <c r="C134" s="46" t="s">
        <v>864</v>
      </c>
      <c r="D134" s="43">
        <v>5</v>
      </c>
      <c r="E134" s="42" t="s">
        <v>102</v>
      </c>
      <c r="F134" s="47">
        <v>262788</v>
      </c>
      <c r="G134" s="47"/>
      <c r="H134" s="45"/>
      <c r="I134" s="61"/>
      <c r="J134" s="61"/>
      <c r="K134" s="61"/>
    </row>
    <row r="135" spans="1:11" s="62" customFormat="1" ht="36" customHeight="1" x14ac:dyDescent="0.2">
      <c r="A135" s="41">
        <v>133</v>
      </c>
      <c r="B135" s="41">
        <v>73152100</v>
      </c>
      <c r="C135" s="46" t="s">
        <v>865</v>
      </c>
      <c r="D135" s="43">
        <v>5</v>
      </c>
      <c r="E135" s="42" t="s">
        <v>102</v>
      </c>
      <c r="F135" s="47">
        <v>62</v>
      </c>
      <c r="G135" s="47"/>
      <c r="H135" s="45"/>
      <c r="I135" s="61"/>
      <c r="J135" s="61"/>
      <c r="K135" s="61"/>
    </row>
    <row r="136" spans="1:11" s="62" customFormat="1" ht="36" customHeight="1" x14ac:dyDescent="0.2">
      <c r="A136" s="41">
        <v>134</v>
      </c>
      <c r="B136" s="41">
        <v>73152100</v>
      </c>
      <c r="C136" s="46" t="s">
        <v>866</v>
      </c>
      <c r="D136" s="43">
        <v>5</v>
      </c>
      <c r="E136" s="42" t="s">
        <v>102</v>
      </c>
      <c r="F136" s="47">
        <v>14122</v>
      </c>
      <c r="G136" s="47"/>
      <c r="H136" s="45"/>
      <c r="I136" s="61"/>
      <c r="J136" s="61"/>
      <c r="K136" s="61"/>
    </row>
    <row r="137" spans="1:11" s="62" customFormat="1" ht="36" customHeight="1" x14ac:dyDescent="0.2">
      <c r="A137" s="41">
        <v>135</v>
      </c>
      <c r="B137" s="41">
        <v>73152100</v>
      </c>
      <c r="C137" s="46" t="s">
        <v>867</v>
      </c>
      <c r="D137" s="43">
        <v>5</v>
      </c>
      <c r="E137" s="42" t="s">
        <v>102</v>
      </c>
      <c r="F137" s="47">
        <v>8644</v>
      </c>
      <c r="G137" s="47"/>
      <c r="H137" s="45"/>
      <c r="I137" s="61"/>
      <c r="J137" s="61"/>
      <c r="K137" s="61"/>
    </row>
    <row r="138" spans="1:11" s="62" customFormat="1" ht="36" customHeight="1" x14ac:dyDescent="0.2">
      <c r="A138" s="41">
        <v>136</v>
      </c>
      <c r="B138" s="41">
        <v>73152100</v>
      </c>
      <c r="C138" s="46" t="s">
        <v>868</v>
      </c>
      <c r="D138" s="43">
        <v>5</v>
      </c>
      <c r="E138" s="42" t="s">
        <v>102</v>
      </c>
      <c r="F138" s="47">
        <v>9632</v>
      </c>
      <c r="G138" s="47"/>
      <c r="H138" s="45"/>
      <c r="I138" s="61"/>
      <c r="J138" s="61"/>
      <c r="K138" s="61"/>
    </row>
    <row r="139" spans="1:11" s="62" customFormat="1" ht="36" customHeight="1" x14ac:dyDescent="0.2">
      <c r="A139" s="41">
        <v>137</v>
      </c>
      <c r="B139" s="41">
        <v>73152100</v>
      </c>
      <c r="C139" s="46" t="s">
        <v>869</v>
      </c>
      <c r="D139" s="43">
        <v>5</v>
      </c>
      <c r="E139" s="42" t="s">
        <v>102</v>
      </c>
      <c r="F139" s="47">
        <v>2223</v>
      </c>
      <c r="G139" s="47"/>
      <c r="H139" s="45"/>
      <c r="I139" s="61"/>
      <c r="J139" s="61"/>
      <c r="K139" s="61"/>
    </row>
    <row r="140" spans="1:11" s="62" customFormat="1" ht="36" customHeight="1" x14ac:dyDescent="0.2">
      <c r="A140" s="41">
        <v>138</v>
      </c>
      <c r="B140" s="41">
        <v>73152100</v>
      </c>
      <c r="C140" s="46" t="s">
        <v>870</v>
      </c>
      <c r="D140" s="43">
        <v>5</v>
      </c>
      <c r="E140" s="42" t="s">
        <v>102</v>
      </c>
      <c r="F140" s="47">
        <v>5927</v>
      </c>
      <c r="G140" s="47"/>
      <c r="H140" s="45"/>
      <c r="I140" s="61"/>
      <c r="J140" s="61"/>
      <c r="K140" s="61"/>
    </row>
    <row r="141" spans="1:11" s="62" customFormat="1" ht="36" customHeight="1" x14ac:dyDescent="0.2">
      <c r="A141" s="41">
        <v>139</v>
      </c>
      <c r="B141" s="41">
        <v>73152100</v>
      </c>
      <c r="C141" s="46" t="s">
        <v>871</v>
      </c>
      <c r="D141" s="43">
        <v>5</v>
      </c>
      <c r="E141" s="42" t="s">
        <v>102</v>
      </c>
      <c r="F141" s="47">
        <v>7656</v>
      </c>
      <c r="G141" s="47"/>
      <c r="H141" s="45"/>
      <c r="I141" s="61"/>
      <c r="J141" s="61"/>
      <c r="K141" s="61"/>
    </row>
    <row r="142" spans="1:11" s="62" customFormat="1" ht="36" customHeight="1" x14ac:dyDescent="0.2">
      <c r="A142" s="41">
        <v>140</v>
      </c>
      <c r="B142" s="41">
        <v>73152100</v>
      </c>
      <c r="C142" s="46" t="s">
        <v>872</v>
      </c>
      <c r="D142" s="43">
        <v>5</v>
      </c>
      <c r="E142" s="42" t="s">
        <v>102</v>
      </c>
      <c r="F142" s="47">
        <v>7409</v>
      </c>
      <c r="G142" s="47"/>
      <c r="H142" s="45"/>
      <c r="I142" s="61"/>
      <c r="J142" s="61"/>
      <c r="K142" s="61"/>
    </row>
    <row r="143" spans="1:11" s="62" customFormat="1" ht="36" customHeight="1" x14ac:dyDescent="0.2">
      <c r="A143" s="41">
        <v>141</v>
      </c>
      <c r="B143" s="41">
        <v>73152100</v>
      </c>
      <c r="C143" s="46" t="s">
        <v>873</v>
      </c>
      <c r="D143" s="43">
        <v>5</v>
      </c>
      <c r="E143" s="42" t="s">
        <v>102</v>
      </c>
      <c r="F143" s="47">
        <v>4939</v>
      </c>
      <c r="G143" s="47"/>
      <c r="H143" s="45"/>
      <c r="I143" s="61"/>
      <c r="J143" s="61"/>
      <c r="K143" s="61"/>
    </row>
    <row r="144" spans="1:11" s="62" customFormat="1" ht="36" customHeight="1" x14ac:dyDescent="0.2">
      <c r="A144" s="41">
        <v>142</v>
      </c>
      <c r="B144" s="41">
        <v>73152100</v>
      </c>
      <c r="C144" s="46" t="s">
        <v>874</v>
      </c>
      <c r="D144" s="43">
        <v>5</v>
      </c>
      <c r="E144" s="42" t="s">
        <v>102</v>
      </c>
      <c r="F144" s="47">
        <v>5433</v>
      </c>
      <c r="G144" s="47"/>
      <c r="H144" s="45"/>
      <c r="I144" s="61"/>
      <c r="J144" s="61"/>
      <c r="K144" s="61"/>
    </row>
    <row r="145" spans="1:11" s="62" customFormat="1" ht="36" customHeight="1" x14ac:dyDescent="0.2">
      <c r="A145" s="41">
        <v>143</v>
      </c>
      <c r="B145" s="41">
        <v>73152100</v>
      </c>
      <c r="C145" s="46" t="s">
        <v>875</v>
      </c>
      <c r="D145" s="43">
        <v>5</v>
      </c>
      <c r="E145" s="42" t="s">
        <v>102</v>
      </c>
      <c r="F145" s="47">
        <v>7162</v>
      </c>
      <c r="G145" s="47"/>
      <c r="H145" s="45"/>
      <c r="I145" s="61"/>
      <c r="J145" s="61"/>
      <c r="K145" s="61"/>
    </row>
    <row r="146" spans="1:11" s="62" customFormat="1" ht="36" customHeight="1" x14ac:dyDescent="0.2">
      <c r="A146" s="41">
        <v>144</v>
      </c>
      <c r="B146" s="41">
        <v>73152100</v>
      </c>
      <c r="C146" s="46" t="s">
        <v>876</v>
      </c>
      <c r="D146" s="43">
        <v>2</v>
      </c>
      <c r="E146" s="42" t="s">
        <v>102</v>
      </c>
      <c r="F146" s="47">
        <v>2037396</v>
      </c>
      <c r="G146" s="47"/>
      <c r="H146" s="45"/>
      <c r="I146" s="61"/>
      <c r="J146" s="61"/>
      <c r="K146" s="61"/>
    </row>
    <row r="147" spans="1:11" s="62" customFormat="1" ht="30" x14ac:dyDescent="0.2">
      <c r="A147" s="41">
        <v>145</v>
      </c>
      <c r="B147" s="41"/>
      <c r="C147" s="75" t="s">
        <v>877</v>
      </c>
      <c r="D147" s="43">
        <v>1</v>
      </c>
      <c r="E147" s="42" t="s">
        <v>102</v>
      </c>
      <c r="F147" s="47">
        <v>4347494</v>
      </c>
      <c r="G147" s="68"/>
      <c r="H147" s="45"/>
      <c r="I147" s="61"/>
      <c r="J147" s="61"/>
      <c r="K147" s="61"/>
    </row>
    <row r="148" spans="1:11" x14ac:dyDescent="0.2">
      <c r="G148" s="76"/>
    </row>
  </sheetData>
  <autoFilter ref="A2:H147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zoomScale="110" zoomScaleNormal="110" workbookViewId="0">
      <selection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76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90.75" customHeight="1" x14ac:dyDescent="0.2">
      <c r="A1" s="93" t="s">
        <v>1084</v>
      </c>
      <c r="B1" s="94"/>
      <c r="C1" s="94"/>
      <c r="D1" s="94"/>
      <c r="E1" s="94"/>
      <c r="F1" s="94"/>
      <c r="G1" s="95"/>
      <c r="H1" s="94"/>
      <c r="I1" s="71">
        <f>SUM(G3:G47)</f>
        <v>0</v>
      </c>
      <c r="J1" s="53">
        <f>79002779+98339607</f>
        <v>177342386</v>
      </c>
      <c r="K1" s="53">
        <f>+J1-I1</f>
        <v>177342386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79" t="s">
        <v>99</v>
      </c>
      <c r="H2" s="56" t="s">
        <v>100</v>
      </c>
      <c r="I2" s="58"/>
      <c r="J2" s="59"/>
      <c r="K2" s="70"/>
    </row>
    <row r="3" spans="1:11" s="62" customFormat="1" ht="42.75" x14ac:dyDescent="0.2">
      <c r="A3" s="41">
        <v>1</v>
      </c>
      <c r="B3" s="41">
        <v>73111500</v>
      </c>
      <c r="C3" s="46" t="s">
        <v>878</v>
      </c>
      <c r="D3" s="43">
        <v>5</v>
      </c>
      <c r="E3" s="43" t="s">
        <v>102</v>
      </c>
      <c r="F3" s="47">
        <v>300067</v>
      </c>
      <c r="G3" s="47"/>
      <c r="H3" s="44"/>
      <c r="I3" s="58"/>
      <c r="J3" s="61"/>
      <c r="K3" s="61"/>
    </row>
    <row r="4" spans="1:11" s="62" customFormat="1" ht="42.75" x14ac:dyDescent="0.2">
      <c r="A4" s="41">
        <v>2</v>
      </c>
      <c r="B4" s="41">
        <v>73111500</v>
      </c>
      <c r="C4" s="46" t="s">
        <v>879</v>
      </c>
      <c r="D4" s="43">
        <v>5</v>
      </c>
      <c r="E4" s="43" t="s">
        <v>102</v>
      </c>
      <c r="F4" s="47">
        <v>273975</v>
      </c>
      <c r="G4" s="47"/>
      <c r="H4" s="44"/>
      <c r="I4" s="61"/>
      <c r="J4" s="61"/>
      <c r="K4" s="61"/>
    </row>
    <row r="5" spans="1:11" s="62" customFormat="1" ht="42.75" x14ac:dyDescent="0.2">
      <c r="A5" s="41">
        <v>3</v>
      </c>
      <c r="B5" s="41">
        <v>73111500</v>
      </c>
      <c r="C5" s="46" t="s">
        <v>880</v>
      </c>
      <c r="D5" s="43">
        <v>5</v>
      </c>
      <c r="E5" s="43" t="s">
        <v>102</v>
      </c>
      <c r="F5" s="47">
        <v>426618</v>
      </c>
      <c r="G5" s="47"/>
      <c r="H5" s="44"/>
      <c r="I5" s="61"/>
      <c r="J5" s="61"/>
      <c r="K5" s="61"/>
    </row>
    <row r="6" spans="1:11" s="62" customFormat="1" ht="57" x14ac:dyDescent="0.2">
      <c r="A6" s="41">
        <v>4</v>
      </c>
      <c r="B6" s="41">
        <v>73111500</v>
      </c>
      <c r="C6" s="46" t="s">
        <v>881</v>
      </c>
      <c r="D6" s="43">
        <v>130</v>
      </c>
      <c r="E6" s="43" t="s">
        <v>102</v>
      </c>
      <c r="F6" s="47">
        <v>56128</v>
      </c>
      <c r="G6" s="47"/>
      <c r="H6" s="44"/>
      <c r="I6" s="61"/>
      <c r="J6" s="61"/>
      <c r="K6" s="61"/>
    </row>
    <row r="7" spans="1:11" s="62" customFormat="1" ht="71.25" x14ac:dyDescent="0.2">
      <c r="A7" s="41">
        <v>5</v>
      </c>
      <c r="B7" s="41">
        <v>72153600</v>
      </c>
      <c r="C7" s="46" t="s">
        <v>882</v>
      </c>
      <c r="D7" s="43">
        <v>260</v>
      </c>
      <c r="E7" s="43" t="s">
        <v>102</v>
      </c>
      <c r="F7" s="47">
        <v>87410</v>
      </c>
      <c r="G7" s="47"/>
      <c r="H7" s="44"/>
      <c r="I7" s="61"/>
      <c r="J7" s="61"/>
      <c r="K7" s="61"/>
    </row>
    <row r="8" spans="1:11" s="62" customFormat="1" ht="57" x14ac:dyDescent="0.2">
      <c r="A8" s="41">
        <v>6</v>
      </c>
      <c r="B8" s="41">
        <v>72153600</v>
      </c>
      <c r="C8" s="46" t="s">
        <v>883</v>
      </c>
      <c r="D8" s="43">
        <v>120</v>
      </c>
      <c r="E8" s="43" t="s">
        <v>102</v>
      </c>
      <c r="F8" s="47">
        <v>49577</v>
      </c>
      <c r="G8" s="47"/>
      <c r="H8" s="45"/>
      <c r="I8" s="61"/>
      <c r="J8" s="61"/>
      <c r="K8" s="61"/>
    </row>
    <row r="9" spans="1:11" s="62" customFormat="1" ht="57" x14ac:dyDescent="0.2">
      <c r="A9" s="41">
        <v>7</v>
      </c>
      <c r="B9" s="41">
        <v>72153600</v>
      </c>
      <c r="C9" s="46" t="s">
        <v>884</v>
      </c>
      <c r="D9" s="43">
        <v>125</v>
      </c>
      <c r="E9" s="43" t="s">
        <v>102</v>
      </c>
      <c r="F9" s="47">
        <v>58708</v>
      </c>
      <c r="G9" s="47"/>
      <c r="H9" s="45"/>
      <c r="I9" s="61"/>
      <c r="J9" s="61"/>
      <c r="K9" s="61"/>
    </row>
    <row r="10" spans="1:11" s="62" customFormat="1" ht="42.75" x14ac:dyDescent="0.2">
      <c r="A10" s="41">
        <v>8</v>
      </c>
      <c r="B10" s="41">
        <v>72153600</v>
      </c>
      <c r="C10" s="46" t="s">
        <v>885</v>
      </c>
      <c r="D10" s="43">
        <v>180</v>
      </c>
      <c r="E10" s="43" t="s">
        <v>102</v>
      </c>
      <c r="F10" s="47">
        <v>46967</v>
      </c>
      <c r="G10" s="47"/>
      <c r="H10" s="45"/>
      <c r="I10" s="61"/>
      <c r="J10" s="61"/>
      <c r="K10" s="61"/>
    </row>
    <row r="11" spans="1:11" s="62" customFormat="1" ht="28.5" x14ac:dyDescent="0.2">
      <c r="A11" s="41">
        <v>9</v>
      </c>
      <c r="B11" s="41">
        <v>72153600</v>
      </c>
      <c r="C11" s="46" t="s">
        <v>886</v>
      </c>
      <c r="D11" s="43">
        <v>120</v>
      </c>
      <c r="E11" s="43" t="s">
        <v>102</v>
      </c>
      <c r="F11" s="47">
        <v>37835</v>
      </c>
      <c r="G11" s="47"/>
      <c r="H11" s="45"/>
      <c r="I11" s="61"/>
      <c r="J11" s="61"/>
      <c r="K11" s="61"/>
    </row>
    <row r="12" spans="1:11" s="62" customFormat="1" ht="28.5" x14ac:dyDescent="0.2">
      <c r="A12" s="41">
        <v>10</v>
      </c>
      <c r="B12" s="41">
        <v>72153600</v>
      </c>
      <c r="C12" s="46" t="s">
        <v>887</v>
      </c>
      <c r="D12" s="43">
        <v>160</v>
      </c>
      <c r="E12" s="43" t="s">
        <v>102</v>
      </c>
      <c r="F12" s="47">
        <v>37835</v>
      </c>
      <c r="G12" s="47"/>
      <c r="H12" s="45"/>
      <c r="I12" s="61"/>
      <c r="J12" s="61"/>
      <c r="K12" s="61"/>
    </row>
    <row r="13" spans="1:11" s="62" customFormat="1" ht="42.75" x14ac:dyDescent="0.2">
      <c r="A13" s="41">
        <v>11</v>
      </c>
      <c r="B13" s="41">
        <v>72153600</v>
      </c>
      <c r="C13" s="46" t="s">
        <v>888</v>
      </c>
      <c r="D13" s="43">
        <v>180</v>
      </c>
      <c r="E13" s="43" t="s">
        <v>102</v>
      </c>
      <c r="F13" s="47">
        <v>22179</v>
      </c>
      <c r="G13" s="47"/>
      <c r="H13" s="45"/>
      <c r="I13" s="61"/>
      <c r="J13" s="61"/>
      <c r="K13" s="61"/>
    </row>
    <row r="14" spans="1:11" s="62" customFormat="1" ht="42.75" x14ac:dyDescent="0.2">
      <c r="A14" s="41">
        <v>12</v>
      </c>
      <c r="B14" s="41">
        <v>72153600</v>
      </c>
      <c r="C14" s="46" t="s">
        <v>889</v>
      </c>
      <c r="D14" s="43">
        <v>552</v>
      </c>
      <c r="E14" s="43" t="s">
        <v>102</v>
      </c>
      <c r="F14" s="47">
        <v>7828</v>
      </c>
      <c r="G14" s="47"/>
      <c r="H14" s="45"/>
      <c r="I14" s="61"/>
      <c r="J14" s="61"/>
      <c r="K14" s="61"/>
    </row>
    <row r="15" spans="1:11" s="62" customFormat="1" ht="28.5" x14ac:dyDescent="0.2">
      <c r="A15" s="41">
        <v>13</v>
      </c>
      <c r="B15" s="41">
        <v>72153600</v>
      </c>
      <c r="C15" s="46" t="s">
        <v>890</v>
      </c>
      <c r="D15" s="43">
        <v>110</v>
      </c>
      <c r="E15" s="43" t="s">
        <v>102</v>
      </c>
      <c r="F15" s="47">
        <v>43053</v>
      </c>
      <c r="G15" s="47"/>
      <c r="H15" s="45"/>
      <c r="I15" s="61"/>
      <c r="J15" s="61"/>
      <c r="K15" s="61"/>
    </row>
    <row r="16" spans="1:11" s="62" customFormat="1" ht="28.5" x14ac:dyDescent="0.2">
      <c r="A16" s="41">
        <v>14</v>
      </c>
      <c r="B16" s="41">
        <v>72153600</v>
      </c>
      <c r="C16" s="46" t="s">
        <v>891</v>
      </c>
      <c r="D16" s="43">
        <v>115</v>
      </c>
      <c r="E16" s="43" t="s">
        <v>102</v>
      </c>
      <c r="F16" s="47">
        <v>16961</v>
      </c>
      <c r="G16" s="47"/>
      <c r="H16" s="45"/>
      <c r="I16" s="61"/>
      <c r="J16" s="61"/>
      <c r="K16" s="61"/>
    </row>
    <row r="17" spans="1:11" s="62" customFormat="1" ht="28.5" x14ac:dyDescent="0.2">
      <c r="A17" s="41">
        <v>15</v>
      </c>
      <c r="B17" s="41">
        <v>72153600</v>
      </c>
      <c r="C17" s="46" t="s">
        <v>892</v>
      </c>
      <c r="D17" s="43">
        <v>45</v>
      </c>
      <c r="E17" s="43" t="s">
        <v>102</v>
      </c>
      <c r="F17" s="47">
        <v>40445</v>
      </c>
      <c r="G17" s="47"/>
      <c r="H17" s="45"/>
      <c r="I17" s="61"/>
      <c r="J17" s="61"/>
      <c r="K17" s="61"/>
    </row>
    <row r="18" spans="1:11" s="62" customFormat="1" ht="28.5" x14ac:dyDescent="0.2">
      <c r="A18" s="41">
        <v>16</v>
      </c>
      <c r="B18" s="41">
        <v>72153600</v>
      </c>
      <c r="C18" s="46" t="s">
        <v>893</v>
      </c>
      <c r="D18" s="43">
        <v>35</v>
      </c>
      <c r="E18" s="43" t="s">
        <v>102</v>
      </c>
      <c r="F18" s="47">
        <v>40445</v>
      </c>
      <c r="G18" s="47"/>
      <c r="H18" s="45"/>
      <c r="I18" s="61"/>
      <c r="J18" s="61"/>
      <c r="K18" s="61"/>
    </row>
    <row r="19" spans="1:11" s="62" customFormat="1" ht="42.75" x14ac:dyDescent="0.2">
      <c r="A19" s="41">
        <v>17</v>
      </c>
      <c r="B19" s="41">
        <v>72153600</v>
      </c>
      <c r="C19" s="46" t="s">
        <v>894</v>
      </c>
      <c r="D19" s="43">
        <v>40</v>
      </c>
      <c r="E19" s="43" t="s">
        <v>102</v>
      </c>
      <c r="F19" s="47">
        <v>122636</v>
      </c>
      <c r="G19" s="47"/>
      <c r="H19" s="45"/>
      <c r="I19" s="61"/>
      <c r="J19" s="61"/>
      <c r="K19" s="61"/>
    </row>
    <row r="20" spans="1:11" s="62" customFormat="1" ht="42.75" x14ac:dyDescent="0.2">
      <c r="A20" s="41">
        <v>18</v>
      </c>
      <c r="B20" s="41">
        <v>72153600</v>
      </c>
      <c r="C20" s="46" t="s">
        <v>895</v>
      </c>
      <c r="D20" s="43">
        <v>20</v>
      </c>
      <c r="E20" s="43" t="s">
        <v>102</v>
      </c>
      <c r="F20" s="47">
        <v>84802</v>
      </c>
      <c r="G20" s="47"/>
      <c r="H20" s="45"/>
      <c r="I20" s="61"/>
      <c r="J20" s="61"/>
      <c r="K20" s="61"/>
    </row>
    <row r="21" spans="1:11" s="62" customFormat="1" ht="42.75" x14ac:dyDescent="0.2">
      <c r="A21" s="41">
        <v>19</v>
      </c>
      <c r="B21" s="41">
        <v>72153600</v>
      </c>
      <c r="C21" s="46" t="s">
        <v>896</v>
      </c>
      <c r="D21" s="43">
        <v>5</v>
      </c>
      <c r="E21" s="43" t="s">
        <v>102</v>
      </c>
      <c r="F21" s="47">
        <v>116471</v>
      </c>
      <c r="G21" s="47"/>
      <c r="H21" s="45"/>
      <c r="I21" s="61"/>
      <c r="J21" s="61"/>
      <c r="K21" s="61"/>
    </row>
    <row r="22" spans="1:11" s="62" customFormat="1" ht="42.75" x14ac:dyDescent="0.2">
      <c r="A22" s="41">
        <v>20</v>
      </c>
      <c r="B22" s="41">
        <v>72153600</v>
      </c>
      <c r="C22" s="46" t="s">
        <v>897</v>
      </c>
      <c r="D22" s="43">
        <v>5</v>
      </c>
      <c r="E22" s="43" t="s">
        <v>102</v>
      </c>
      <c r="F22" s="47">
        <v>80888</v>
      </c>
      <c r="G22" s="47"/>
      <c r="H22" s="45"/>
      <c r="I22" s="61"/>
      <c r="J22" s="61"/>
      <c r="K22" s="61"/>
    </row>
    <row r="23" spans="1:11" s="62" customFormat="1" ht="28.5" x14ac:dyDescent="0.2">
      <c r="A23" s="41">
        <v>21</v>
      </c>
      <c r="B23" s="41">
        <v>72153600</v>
      </c>
      <c r="C23" s="46" t="s">
        <v>898</v>
      </c>
      <c r="D23" s="43">
        <v>10</v>
      </c>
      <c r="E23" s="43" t="s">
        <v>102</v>
      </c>
      <c r="F23" s="47">
        <v>691459</v>
      </c>
      <c r="G23" s="47"/>
      <c r="H23" s="45"/>
      <c r="I23" s="61"/>
      <c r="J23" s="61"/>
      <c r="K23" s="61"/>
    </row>
    <row r="24" spans="1:11" s="62" customFormat="1" ht="28.5" x14ac:dyDescent="0.2">
      <c r="A24" s="41">
        <v>22</v>
      </c>
      <c r="B24" s="41">
        <v>72153600</v>
      </c>
      <c r="C24" s="46" t="s">
        <v>899</v>
      </c>
      <c r="D24" s="43">
        <v>10</v>
      </c>
      <c r="E24" s="43" t="s">
        <v>102</v>
      </c>
      <c r="F24" s="47">
        <v>456624</v>
      </c>
      <c r="G24" s="47"/>
      <c r="H24" s="45"/>
      <c r="I24" s="61"/>
      <c r="J24" s="61"/>
      <c r="K24" s="61"/>
    </row>
    <row r="25" spans="1:11" s="62" customFormat="1" ht="28.5" x14ac:dyDescent="0.2">
      <c r="A25" s="41">
        <v>23</v>
      </c>
      <c r="B25" s="41">
        <v>72153600</v>
      </c>
      <c r="C25" s="46" t="s">
        <v>900</v>
      </c>
      <c r="D25" s="43">
        <v>10</v>
      </c>
      <c r="E25" s="43" t="s">
        <v>102</v>
      </c>
      <c r="F25" s="47">
        <v>247881</v>
      </c>
      <c r="G25" s="47"/>
      <c r="H25" s="45"/>
      <c r="I25" s="61"/>
      <c r="J25" s="61"/>
      <c r="K25" s="61"/>
    </row>
    <row r="26" spans="1:11" s="62" customFormat="1" ht="42.75" x14ac:dyDescent="0.2">
      <c r="A26" s="41">
        <v>24</v>
      </c>
      <c r="B26" s="41">
        <v>72153600</v>
      </c>
      <c r="C26" s="46" t="s">
        <v>901</v>
      </c>
      <c r="D26" s="43">
        <v>75</v>
      </c>
      <c r="E26" s="43" t="s">
        <v>102</v>
      </c>
      <c r="F26" s="47">
        <v>45662</v>
      </c>
      <c r="G26" s="47"/>
      <c r="H26" s="45"/>
      <c r="I26" s="61"/>
      <c r="J26" s="61"/>
      <c r="K26" s="61"/>
    </row>
    <row r="27" spans="1:11" s="62" customFormat="1" ht="42.75" x14ac:dyDescent="0.2">
      <c r="A27" s="41">
        <v>25</v>
      </c>
      <c r="B27" s="41">
        <v>72153600</v>
      </c>
      <c r="C27" s="46" t="s">
        <v>902</v>
      </c>
      <c r="D27" s="43">
        <v>95</v>
      </c>
      <c r="E27" s="43" t="s">
        <v>102</v>
      </c>
      <c r="F27" s="47">
        <v>56099</v>
      </c>
      <c r="G27" s="47"/>
      <c r="H27" s="45"/>
      <c r="I27" s="61"/>
      <c r="J27" s="61"/>
      <c r="K27" s="61"/>
    </row>
    <row r="28" spans="1:11" s="62" customFormat="1" ht="42.75" x14ac:dyDescent="0.2">
      <c r="A28" s="41">
        <v>26</v>
      </c>
      <c r="B28" s="41">
        <v>72153600</v>
      </c>
      <c r="C28" s="46" t="s">
        <v>903</v>
      </c>
      <c r="D28" s="43">
        <v>230</v>
      </c>
      <c r="E28" s="43" t="s">
        <v>102</v>
      </c>
      <c r="F28" s="47">
        <v>22179</v>
      </c>
      <c r="G28" s="47"/>
      <c r="H28" s="45"/>
      <c r="I28" s="61"/>
      <c r="J28" s="61"/>
      <c r="K28" s="61"/>
    </row>
    <row r="29" spans="1:11" s="62" customFormat="1" ht="42.75" x14ac:dyDescent="0.2">
      <c r="A29" s="41">
        <v>27</v>
      </c>
      <c r="B29" s="41">
        <v>72153600</v>
      </c>
      <c r="C29" s="46" t="s">
        <v>904</v>
      </c>
      <c r="D29" s="43">
        <v>5</v>
      </c>
      <c r="E29" s="43" t="s">
        <v>102</v>
      </c>
      <c r="F29" s="47">
        <v>221789</v>
      </c>
      <c r="G29" s="47"/>
      <c r="H29" s="45"/>
      <c r="I29" s="61"/>
      <c r="J29" s="61"/>
      <c r="K29" s="61"/>
    </row>
    <row r="30" spans="1:11" s="62" customFormat="1" ht="57" x14ac:dyDescent="0.2">
      <c r="A30" s="41">
        <v>28</v>
      </c>
      <c r="B30" s="41">
        <v>72153600</v>
      </c>
      <c r="C30" s="46" t="s">
        <v>905</v>
      </c>
      <c r="D30" s="43">
        <v>10</v>
      </c>
      <c r="E30" s="43" t="s">
        <v>102</v>
      </c>
      <c r="F30" s="47">
        <v>336597</v>
      </c>
      <c r="G30" s="47"/>
      <c r="H30" s="45"/>
      <c r="I30" s="61"/>
      <c r="J30" s="61"/>
      <c r="K30" s="61"/>
    </row>
    <row r="31" spans="1:11" s="62" customFormat="1" ht="57" x14ac:dyDescent="0.2">
      <c r="A31" s="41">
        <v>29</v>
      </c>
      <c r="B31" s="41">
        <v>72153600</v>
      </c>
      <c r="C31" s="46" t="s">
        <v>906</v>
      </c>
      <c r="D31" s="43">
        <v>85</v>
      </c>
      <c r="E31" s="43" t="s">
        <v>102</v>
      </c>
      <c r="F31" s="47">
        <v>204624</v>
      </c>
      <c r="G31" s="47"/>
      <c r="H31" s="45"/>
      <c r="I31" s="61"/>
      <c r="J31" s="61"/>
      <c r="K31" s="61"/>
    </row>
    <row r="32" spans="1:11" s="62" customFormat="1" ht="28.5" x14ac:dyDescent="0.2">
      <c r="A32" s="41">
        <v>30</v>
      </c>
      <c r="B32" s="41">
        <v>73111500</v>
      </c>
      <c r="C32" s="46" t="s">
        <v>907</v>
      </c>
      <c r="D32" s="43">
        <v>20</v>
      </c>
      <c r="E32" s="43" t="s">
        <v>102</v>
      </c>
      <c r="F32" s="47">
        <v>178735</v>
      </c>
      <c r="G32" s="47"/>
      <c r="H32" s="45"/>
      <c r="I32" s="61"/>
      <c r="J32" s="61"/>
      <c r="K32" s="61"/>
    </row>
    <row r="33" spans="1:11" s="62" customFormat="1" ht="28.5" x14ac:dyDescent="0.2">
      <c r="A33" s="41">
        <v>31</v>
      </c>
      <c r="B33" s="41">
        <v>73111500</v>
      </c>
      <c r="C33" s="46" t="s">
        <v>908</v>
      </c>
      <c r="D33" s="43">
        <v>20</v>
      </c>
      <c r="E33" s="43" t="s">
        <v>102</v>
      </c>
      <c r="F33" s="47">
        <v>221789</v>
      </c>
      <c r="G33" s="47"/>
      <c r="H33" s="45"/>
      <c r="I33" s="61"/>
      <c r="J33" s="61"/>
      <c r="K33" s="61"/>
    </row>
    <row r="34" spans="1:11" s="62" customFormat="1" ht="28.5" x14ac:dyDescent="0.2">
      <c r="A34" s="41">
        <v>32</v>
      </c>
      <c r="B34" s="41">
        <v>72153600</v>
      </c>
      <c r="C34" s="46" t="s">
        <v>909</v>
      </c>
      <c r="D34" s="43">
        <v>10</v>
      </c>
      <c r="E34" s="43" t="s">
        <v>102</v>
      </c>
      <c r="F34" s="47">
        <v>156557</v>
      </c>
      <c r="G34" s="47"/>
      <c r="H34" s="45"/>
      <c r="I34" s="61"/>
      <c r="J34" s="61"/>
      <c r="K34" s="61"/>
    </row>
    <row r="35" spans="1:11" s="62" customFormat="1" ht="42.75" x14ac:dyDescent="0.2">
      <c r="A35" s="41">
        <v>33</v>
      </c>
      <c r="B35" s="41">
        <v>72153600</v>
      </c>
      <c r="C35" s="46" t="s">
        <v>910</v>
      </c>
      <c r="D35" s="43">
        <v>10</v>
      </c>
      <c r="E35" s="43" t="s">
        <v>102</v>
      </c>
      <c r="F35" s="47">
        <v>151338</v>
      </c>
      <c r="G35" s="47"/>
      <c r="H35" s="45"/>
      <c r="I35" s="61"/>
      <c r="J35" s="61"/>
      <c r="K35" s="61"/>
    </row>
    <row r="36" spans="1:11" s="62" customFormat="1" ht="42.75" x14ac:dyDescent="0.2">
      <c r="A36" s="41">
        <v>34</v>
      </c>
      <c r="B36" s="41">
        <v>72153600</v>
      </c>
      <c r="C36" s="46" t="s">
        <v>911</v>
      </c>
      <c r="D36" s="43">
        <v>10</v>
      </c>
      <c r="E36" s="43" t="s">
        <v>102</v>
      </c>
      <c r="F36" s="47">
        <v>104371</v>
      </c>
      <c r="G36" s="47"/>
      <c r="H36" s="45"/>
      <c r="I36" s="61"/>
      <c r="J36" s="61"/>
      <c r="K36" s="61"/>
    </row>
    <row r="37" spans="1:11" s="62" customFormat="1" ht="85.5" x14ac:dyDescent="0.2">
      <c r="A37" s="41">
        <v>35</v>
      </c>
      <c r="B37" s="41">
        <v>72153600</v>
      </c>
      <c r="C37" s="46" t="s">
        <v>912</v>
      </c>
      <c r="D37" s="43">
        <v>5</v>
      </c>
      <c r="E37" s="43" t="s">
        <v>102</v>
      </c>
      <c r="F37" s="47">
        <v>495764</v>
      </c>
      <c r="G37" s="47"/>
      <c r="H37" s="45"/>
      <c r="I37" s="61"/>
      <c r="J37" s="61"/>
      <c r="K37" s="61"/>
    </row>
    <row r="38" spans="1:11" s="62" customFormat="1" ht="42.75" x14ac:dyDescent="0.2">
      <c r="A38" s="41">
        <v>36</v>
      </c>
      <c r="B38" s="41">
        <v>72153600</v>
      </c>
      <c r="C38" s="46" t="s">
        <v>913</v>
      </c>
      <c r="D38" s="43">
        <v>10</v>
      </c>
      <c r="E38" s="43" t="s">
        <v>102</v>
      </c>
      <c r="F38" s="47">
        <v>280497</v>
      </c>
      <c r="G38" s="47"/>
      <c r="H38" s="45"/>
      <c r="I38" s="61"/>
      <c r="J38" s="61"/>
      <c r="K38" s="61"/>
    </row>
    <row r="39" spans="1:11" s="62" customFormat="1" x14ac:dyDescent="0.2">
      <c r="A39" s="41">
        <v>37</v>
      </c>
      <c r="B39" s="41">
        <v>72153600</v>
      </c>
      <c r="C39" s="46" t="s">
        <v>914</v>
      </c>
      <c r="D39" s="43">
        <v>5</v>
      </c>
      <c r="E39" s="43" t="s">
        <v>102</v>
      </c>
      <c r="F39" s="47">
        <v>168299</v>
      </c>
      <c r="G39" s="47"/>
      <c r="H39" s="45"/>
      <c r="I39" s="61"/>
      <c r="J39" s="61"/>
      <c r="K39" s="61"/>
    </row>
    <row r="40" spans="1:11" s="62" customFormat="1" x14ac:dyDescent="0.2">
      <c r="A40" s="41">
        <v>38</v>
      </c>
      <c r="B40" s="41">
        <v>72153600</v>
      </c>
      <c r="C40" s="46" t="s">
        <v>915</v>
      </c>
      <c r="D40" s="43">
        <v>5</v>
      </c>
      <c r="E40" s="43" t="s">
        <v>102</v>
      </c>
      <c r="F40" s="47">
        <v>130464</v>
      </c>
      <c r="G40" s="47"/>
      <c r="H40" s="45"/>
      <c r="I40" s="61"/>
      <c r="J40" s="61"/>
      <c r="K40" s="61"/>
    </row>
    <row r="41" spans="1:11" s="62" customFormat="1" ht="28.5" x14ac:dyDescent="0.2">
      <c r="A41" s="41">
        <v>39</v>
      </c>
      <c r="B41" s="41">
        <v>72153600</v>
      </c>
      <c r="C41" s="46" t="s">
        <v>916</v>
      </c>
      <c r="D41" s="43">
        <v>10</v>
      </c>
      <c r="E41" s="43" t="s">
        <v>102</v>
      </c>
      <c r="F41" s="47">
        <v>173517</v>
      </c>
      <c r="G41" s="47"/>
      <c r="H41" s="45"/>
      <c r="I41" s="61"/>
      <c r="J41" s="61"/>
      <c r="K41" s="61"/>
    </row>
    <row r="42" spans="1:11" s="62" customFormat="1" ht="42.75" x14ac:dyDescent="0.2">
      <c r="A42" s="41">
        <v>40</v>
      </c>
      <c r="B42" s="41">
        <v>72153600</v>
      </c>
      <c r="C42" s="46" t="s">
        <v>917</v>
      </c>
      <c r="D42" s="43">
        <v>5</v>
      </c>
      <c r="E42" s="43" t="s">
        <v>102</v>
      </c>
      <c r="F42" s="47">
        <v>246577</v>
      </c>
      <c r="G42" s="47"/>
      <c r="H42" s="45"/>
      <c r="I42" s="61"/>
      <c r="J42" s="61"/>
      <c r="K42" s="61"/>
    </row>
    <row r="43" spans="1:11" s="62" customFormat="1" ht="42.75" x14ac:dyDescent="0.2">
      <c r="A43" s="41">
        <v>41</v>
      </c>
      <c r="B43" s="41">
        <v>72153600</v>
      </c>
      <c r="C43" s="46" t="s">
        <v>918</v>
      </c>
      <c r="D43" s="43">
        <v>20</v>
      </c>
      <c r="E43" s="43" t="s">
        <v>102</v>
      </c>
      <c r="F43" s="47">
        <v>49577</v>
      </c>
      <c r="G43" s="47"/>
      <c r="H43" s="45"/>
      <c r="I43" s="61"/>
      <c r="J43" s="61"/>
      <c r="K43" s="61"/>
    </row>
    <row r="44" spans="1:11" s="62" customFormat="1" ht="42.75" x14ac:dyDescent="0.2">
      <c r="A44" s="41">
        <v>42</v>
      </c>
      <c r="B44" s="41">
        <v>72153600</v>
      </c>
      <c r="C44" s="46" t="s">
        <v>919</v>
      </c>
      <c r="D44" s="43">
        <v>10</v>
      </c>
      <c r="E44" s="43" t="s">
        <v>102</v>
      </c>
      <c r="F44" s="47">
        <v>134378</v>
      </c>
      <c r="G44" s="47"/>
      <c r="H44" s="45"/>
      <c r="I44" s="61"/>
      <c r="J44" s="61"/>
      <c r="K44" s="61"/>
    </row>
    <row r="45" spans="1:11" s="62" customFormat="1" ht="42.75" x14ac:dyDescent="0.2">
      <c r="A45" s="41">
        <v>43</v>
      </c>
      <c r="B45" s="41">
        <v>72153600</v>
      </c>
      <c r="C45" s="46" t="s">
        <v>920</v>
      </c>
      <c r="D45" s="43">
        <v>10</v>
      </c>
      <c r="E45" s="43" t="s">
        <v>102</v>
      </c>
      <c r="F45" s="47">
        <v>221789</v>
      </c>
      <c r="G45" s="47"/>
      <c r="H45" s="45"/>
      <c r="I45" s="61"/>
      <c r="J45" s="61"/>
      <c r="K45" s="61"/>
    </row>
    <row r="46" spans="1:11" s="62" customFormat="1" ht="42.75" x14ac:dyDescent="0.2">
      <c r="A46" s="41">
        <v>44</v>
      </c>
      <c r="B46" s="41">
        <v>72153600</v>
      </c>
      <c r="C46" s="46" t="s">
        <v>921</v>
      </c>
      <c r="D46" s="43">
        <v>10</v>
      </c>
      <c r="E46" s="43" t="s">
        <v>102</v>
      </c>
      <c r="F46" s="47">
        <v>112199</v>
      </c>
      <c r="G46" s="47"/>
      <c r="H46" s="45"/>
      <c r="I46" s="61"/>
      <c r="J46" s="61"/>
      <c r="K46" s="61"/>
    </row>
    <row r="47" spans="1:11" s="62" customFormat="1" ht="30" x14ac:dyDescent="0.2">
      <c r="A47" s="41">
        <v>45</v>
      </c>
      <c r="B47" s="41"/>
      <c r="C47" s="75" t="s">
        <v>877</v>
      </c>
      <c r="D47" s="43">
        <v>1</v>
      </c>
      <c r="E47" s="42" t="s">
        <v>102</v>
      </c>
      <c r="F47" s="47">
        <v>6919930</v>
      </c>
      <c r="G47" s="68"/>
      <c r="H47" s="45"/>
      <c r="I47" s="61"/>
      <c r="J47" s="61"/>
      <c r="K47" s="61"/>
    </row>
  </sheetData>
  <autoFilter ref="A2:H46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zoomScale="110" zoomScaleNormal="110" workbookViewId="0">
      <pane ySplit="2" topLeftCell="A38" activePane="bottomLeft" state="frozen"/>
      <selection activeCell="D4" sqref="D4"/>
      <selection pane="bottomLeft"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76" customWidth="1"/>
    <col min="8" max="8" width="20.42578125" style="66" customWidth="1"/>
    <col min="9" max="9" width="10.140625" style="58" customWidth="1"/>
    <col min="10" max="10" width="10.140625" style="83" customWidth="1"/>
    <col min="11" max="11" width="10.140625" style="58" customWidth="1"/>
    <col min="12" max="16384" width="11.42578125" style="55"/>
  </cols>
  <sheetData>
    <row r="1" spans="1:11" ht="87" customHeight="1" x14ac:dyDescent="0.2">
      <c r="A1" s="93" t="s">
        <v>1083</v>
      </c>
      <c r="B1" s="94"/>
      <c r="C1" s="94"/>
      <c r="D1" s="94"/>
      <c r="E1" s="94"/>
      <c r="F1" s="94"/>
      <c r="G1" s="95"/>
      <c r="H1" s="94"/>
      <c r="I1" s="71">
        <f>SUM(G3:G44)</f>
        <v>0</v>
      </c>
      <c r="J1" s="53">
        <f>62000000+68000000</f>
        <v>130000000</v>
      </c>
      <c r="K1" s="53">
        <f>+J1-I1</f>
        <v>130000000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79" t="s">
        <v>99</v>
      </c>
      <c r="H2" s="56" t="s">
        <v>100</v>
      </c>
      <c r="I2" s="58"/>
      <c r="J2" s="59"/>
      <c r="K2" s="59"/>
    </row>
    <row r="3" spans="1:11" s="62" customFormat="1" ht="42.75" x14ac:dyDescent="0.2">
      <c r="A3" s="41">
        <v>1</v>
      </c>
      <c r="B3" s="41">
        <v>72101500</v>
      </c>
      <c r="C3" s="46" t="s">
        <v>922</v>
      </c>
      <c r="D3" s="43">
        <v>500</v>
      </c>
      <c r="E3" s="42" t="s">
        <v>102</v>
      </c>
      <c r="F3" s="47">
        <v>46663</v>
      </c>
      <c r="G3" s="47"/>
      <c r="H3" s="44"/>
      <c r="I3" s="58"/>
      <c r="J3" s="77"/>
      <c r="K3" s="61"/>
    </row>
    <row r="4" spans="1:11" s="62" customFormat="1" ht="42.75" x14ac:dyDescent="0.2">
      <c r="A4" s="41">
        <v>2</v>
      </c>
      <c r="B4" s="41">
        <v>72101500</v>
      </c>
      <c r="C4" s="46" t="s">
        <v>923</v>
      </c>
      <c r="D4" s="43">
        <v>100</v>
      </c>
      <c r="E4" s="42" t="s">
        <v>102</v>
      </c>
      <c r="F4" s="47">
        <v>52122</v>
      </c>
      <c r="G4" s="47"/>
      <c r="H4" s="44"/>
      <c r="I4" s="61"/>
      <c r="J4" s="77"/>
      <c r="K4" s="61"/>
    </row>
    <row r="5" spans="1:11" s="62" customFormat="1" ht="42.75" x14ac:dyDescent="0.2">
      <c r="A5" s="41">
        <v>3</v>
      </c>
      <c r="B5" s="41">
        <v>72101500</v>
      </c>
      <c r="C5" s="46" t="s">
        <v>924</v>
      </c>
      <c r="D5" s="43">
        <v>20</v>
      </c>
      <c r="E5" s="42" t="s">
        <v>102</v>
      </c>
      <c r="F5" s="47">
        <v>47673</v>
      </c>
      <c r="G5" s="47"/>
      <c r="H5" s="44"/>
      <c r="I5" s="61"/>
      <c r="J5" s="77"/>
      <c r="K5" s="61"/>
    </row>
    <row r="6" spans="1:11" s="62" customFormat="1" ht="42.75" x14ac:dyDescent="0.2">
      <c r="A6" s="41">
        <v>4</v>
      </c>
      <c r="B6" s="41">
        <v>72101500</v>
      </c>
      <c r="C6" s="46" t="s">
        <v>925</v>
      </c>
      <c r="D6" s="43">
        <v>20</v>
      </c>
      <c r="E6" s="42" t="s">
        <v>102</v>
      </c>
      <c r="F6" s="47">
        <v>23583</v>
      </c>
      <c r="G6" s="47"/>
      <c r="H6" s="44"/>
      <c r="I6" s="82"/>
      <c r="J6" s="77"/>
      <c r="K6" s="61"/>
    </row>
    <row r="7" spans="1:11" s="62" customFormat="1" ht="28.5" x14ac:dyDescent="0.2">
      <c r="A7" s="41">
        <v>5</v>
      </c>
      <c r="B7" s="41">
        <v>72101500</v>
      </c>
      <c r="C7" s="46" t="s">
        <v>926</v>
      </c>
      <c r="D7" s="43">
        <v>20</v>
      </c>
      <c r="E7" s="42" t="s">
        <v>102</v>
      </c>
      <c r="F7" s="47">
        <v>22650</v>
      </c>
      <c r="G7" s="47"/>
      <c r="H7" s="44"/>
      <c r="I7" s="61"/>
      <c r="J7" s="77"/>
      <c r="K7" s="61"/>
    </row>
    <row r="8" spans="1:11" s="62" customFormat="1" ht="28.5" x14ac:dyDescent="0.2">
      <c r="A8" s="41">
        <v>6</v>
      </c>
      <c r="B8" s="41">
        <v>72101500</v>
      </c>
      <c r="C8" s="46" t="s">
        <v>927</v>
      </c>
      <c r="D8" s="43">
        <v>20</v>
      </c>
      <c r="E8" s="42" t="s">
        <v>102</v>
      </c>
      <c r="F8" s="47">
        <v>4582</v>
      </c>
      <c r="G8" s="47"/>
      <c r="H8" s="45"/>
      <c r="I8" s="61"/>
      <c r="J8" s="77"/>
      <c r="K8" s="61"/>
    </row>
    <row r="9" spans="1:11" s="62" customFormat="1" ht="28.5" x14ac:dyDescent="0.2">
      <c r="A9" s="41">
        <v>7</v>
      </c>
      <c r="B9" s="41">
        <v>72101500</v>
      </c>
      <c r="C9" s="46" t="s">
        <v>928</v>
      </c>
      <c r="D9" s="43">
        <v>20</v>
      </c>
      <c r="E9" s="42" t="s">
        <v>102</v>
      </c>
      <c r="F9" s="47">
        <v>3808</v>
      </c>
      <c r="G9" s="47"/>
      <c r="H9" s="45"/>
      <c r="I9" s="61"/>
      <c r="J9" s="77"/>
      <c r="K9" s="61"/>
    </row>
    <row r="10" spans="1:11" s="62" customFormat="1" ht="28.5" x14ac:dyDescent="0.2">
      <c r="A10" s="41">
        <v>8</v>
      </c>
      <c r="B10" s="41">
        <v>72101500</v>
      </c>
      <c r="C10" s="46" t="s">
        <v>929</v>
      </c>
      <c r="D10" s="43">
        <v>20</v>
      </c>
      <c r="E10" s="42" t="s">
        <v>102</v>
      </c>
      <c r="F10" s="47">
        <v>46405</v>
      </c>
      <c r="G10" s="47"/>
      <c r="H10" s="45"/>
      <c r="I10" s="61"/>
      <c r="J10" s="77"/>
      <c r="K10" s="61"/>
    </row>
    <row r="11" spans="1:11" s="62" customFormat="1" ht="28.5" x14ac:dyDescent="0.2">
      <c r="A11" s="41">
        <v>9</v>
      </c>
      <c r="B11" s="41">
        <v>72101500</v>
      </c>
      <c r="C11" s="46" t="s">
        <v>930</v>
      </c>
      <c r="D11" s="43">
        <v>20</v>
      </c>
      <c r="E11" s="42" t="s">
        <v>102</v>
      </c>
      <c r="F11" s="47">
        <v>33915</v>
      </c>
      <c r="G11" s="47"/>
      <c r="H11" s="45"/>
      <c r="I11" s="61"/>
      <c r="J11" s="77"/>
      <c r="K11" s="61"/>
    </row>
    <row r="12" spans="1:11" s="62" customFormat="1" ht="28.5" x14ac:dyDescent="0.2">
      <c r="A12" s="41">
        <v>10</v>
      </c>
      <c r="B12" s="41">
        <v>72101500</v>
      </c>
      <c r="C12" s="46" t="s">
        <v>931</v>
      </c>
      <c r="D12" s="43">
        <v>10</v>
      </c>
      <c r="E12" s="42" t="s">
        <v>102</v>
      </c>
      <c r="F12" s="47">
        <v>201303</v>
      </c>
      <c r="G12" s="47"/>
      <c r="H12" s="45"/>
      <c r="I12" s="61"/>
      <c r="J12" s="77"/>
      <c r="K12" s="61"/>
    </row>
    <row r="13" spans="1:11" s="62" customFormat="1" ht="28.5" x14ac:dyDescent="0.2">
      <c r="A13" s="41">
        <v>11</v>
      </c>
      <c r="B13" s="41">
        <v>72101500</v>
      </c>
      <c r="C13" s="46" t="s">
        <v>932</v>
      </c>
      <c r="D13" s="43">
        <v>20</v>
      </c>
      <c r="E13" s="42" t="s">
        <v>102</v>
      </c>
      <c r="F13" s="47">
        <v>39501</v>
      </c>
      <c r="G13" s="47"/>
      <c r="H13" s="45"/>
      <c r="I13" s="61"/>
      <c r="J13" s="77"/>
      <c r="K13" s="61"/>
    </row>
    <row r="14" spans="1:11" s="62" customFormat="1" ht="28.5" x14ac:dyDescent="0.2">
      <c r="A14" s="41">
        <v>12</v>
      </c>
      <c r="B14" s="41">
        <v>72101500</v>
      </c>
      <c r="C14" s="46" t="s">
        <v>933</v>
      </c>
      <c r="D14" s="43">
        <v>20</v>
      </c>
      <c r="E14" s="42" t="s">
        <v>102</v>
      </c>
      <c r="F14" s="47">
        <v>55529</v>
      </c>
      <c r="G14" s="47"/>
      <c r="H14" s="45"/>
      <c r="I14" s="61"/>
      <c r="J14" s="77"/>
      <c r="K14" s="61"/>
    </row>
    <row r="15" spans="1:11" s="62" customFormat="1" ht="28.5" x14ac:dyDescent="0.2">
      <c r="A15" s="41">
        <v>13</v>
      </c>
      <c r="B15" s="41">
        <v>72101500</v>
      </c>
      <c r="C15" s="46" t="s">
        <v>934</v>
      </c>
      <c r="D15" s="43">
        <v>20</v>
      </c>
      <c r="E15" s="42" t="s">
        <v>102</v>
      </c>
      <c r="F15" s="47">
        <v>103193</v>
      </c>
      <c r="G15" s="47"/>
      <c r="H15" s="45"/>
      <c r="I15" s="61"/>
      <c r="J15" s="77"/>
      <c r="K15" s="61"/>
    </row>
    <row r="16" spans="1:11" s="62" customFormat="1" ht="28.5" x14ac:dyDescent="0.2">
      <c r="A16" s="41">
        <v>14</v>
      </c>
      <c r="B16" s="41">
        <v>72101500</v>
      </c>
      <c r="C16" s="46" t="s">
        <v>935</v>
      </c>
      <c r="D16" s="43">
        <v>200</v>
      </c>
      <c r="E16" s="42" t="s">
        <v>102</v>
      </c>
      <c r="F16" s="47">
        <v>68953</v>
      </c>
      <c r="G16" s="47"/>
      <c r="H16" s="45"/>
      <c r="I16" s="61"/>
      <c r="J16" s="77"/>
      <c r="K16" s="61"/>
    </row>
    <row r="17" spans="1:11" s="62" customFormat="1" ht="28.5" x14ac:dyDescent="0.2">
      <c r="A17" s="41">
        <v>15</v>
      </c>
      <c r="B17" s="41">
        <v>72101500</v>
      </c>
      <c r="C17" s="46" t="s">
        <v>936</v>
      </c>
      <c r="D17" s="43">
        <v>20</v>
      </c>
      <c r="E17" s="42" t="s">
        <v>102</v>
      </c>
      <c r="F17" s="47">
        <v>157448</v>
      </c>
      <c r="G17" s="47"/>
      <c r="H17" s="45"/>
      <c r="I17" s="61"/>
      <c r="J17" s="77"/>
      <c r="K17" s="61"/>
    </row>
    <row r="18" spans="1:11" s="62" customFormat="1" ht="28.5" x14ac:dyDescent="0.2">
      <c r="A18" s="41">
        <v>16</v>
      </c>
      <c r="B18" s="41">
        <v>72101500</v>
      </c>
      <c r="C18" s="46" t="s">
        <v>937</v>
      </c>
      <c r="D18" s="43">
        <v>20</v>
      </c>
      <c r="E18" s="42" t="s">
        <v>102</v>
      </c>
      <c r="F18" s="47">
        <v>104327</v>
      </c>
      <c r="G18" s="47"/>
      <c r="H18" s="45"/>
      <c r="I18" s="61"/>
      <c r="J18" s="77"/>
      <c r="K18" s="61"/>
    </row>
    <row r="19" spans="1:11" s="62" customFormat="1" ht="28.5" x14ac:dyDescent="0.2">
      <c r="A19" s="41">
        <v>17</v>
      </c>
      <c r="B19" s="41">
        <v>72101500</v>
      </c>
      <c r="C19" s="46" t="s">
        <v>938</v>
      </c>
      <c r="D19" s="43">
        <v>20</v>
      </c>
      <c r="E19" s="42" t="s">
        <v>102</v>
      </c>
      <c r="F19" s="47">
        <v>224991</v>
      </c>
      <c r="G19" s="47"/>
      <c r="H19" s="45"/>
      <c r="I19" s="61"/>
      <c r="J19" s="77"/>
      <c r="K19" s="61"/>
    </row>
    <row r="20" spans="1:11" s="62" customFormat="1" ht="42.75" x14ac:dyDescent="0.2">
      <c r="A20" s="41">
        <v>18</v>
      </c>
      <c r="B20" s="41">
        <v>72101500</v>
      </c>
      <c r="C20" s="46" t="s">
        <v>939</v>
      </c>
      <c r="D20" s="43">
        <v>150</v>
      </c>
      <c r="E20" s="42" t="s">
        <v>102</v>
      </c>
      <c r="F20" s="47">
        <v>102804</v>
      </c>
      <c r="G20" s="47"/>
      <c r="H20" s="45"/>
      <c r="I20" s="61"/>
      <c r="J20" s="77"/>
      <c r="K20" s="61"/>
    </row>
    <row r="21" spans="1:11" s="62" customFormat="1" ht="42.75" x14ac:dyDescent="0.2">
      <c r="A21" s="41">
        <v>19</v>
      </c>
      <c r="B21" s="41">
        <v>72101500</v>
      </c>
      <c r="C21" s="46" t="s">
        <v>940</v>
      </c>
      <c r="D21" s="43">
        <v>50</v>
      </c>
      <c r="E21" s="42" t="s">
        <v>102</v>
      </c>
      <c r="F21" s="47">
        <v>104883</v>
      </c>
      <c r="G21" s="47"/>
      <c r="H21" s="45"/>
      <c r="I21" s="61"/>
      <c r="J21" s="77"/>
      <c r="K21" s="61"/>
    </row>
    <row r="22" spans="1:11" s="62" customFormat="1" ht="42.75" x14ac:dyDescent="0.2">
      <c r="A22" s="41">
        <v>20</v>
      </c>
      <c r="B22" s="41">
        <v>72101500</v>
      </c>
      <c r="C22" s="46" t="s">
        <v>941</v>
      </c>
      <c r="D22" s="43">
        <v>50</v>
      </c>
      <c r="E22" s="42" t="s">
        <v>102</v>
      </c>
      <c r="F22" s="47">
        <v>160963</v>
      </c>
      <c r="G22" s="47"/>
      <c r="H22" s="45"/>
      <c r="I22" s="61"/>
      <c r="J22" s="77"/>
      <c r="K22" s="61"/>
    </row>
    <row r="23" spans="1:11" s="62" customFormat="1" ht="42.75" x14ac:dyDescent="0.2">
      <c r="A23" s="41">
        <v>21</v>
      </c>
      <c r="B23" s="41">
        <v>72101500</v>
      </c>
      <c r="C23" s="46" t="s">
        <v>942</v>
      </c>
      <c r="D23" s="43">
        <v>20</v>
      </c>
      <c r="E23" s="42" t="s">
        <v>102</v>
      </c>
      <c r="F23" s="47">
        <v>168088</v>
      </c>
      <c r="G23" s="47"/>
      <c r="H23" s="45"/>
      <c r="I23" s="61"/>
      <c r="J23" s="77"/>
      <c r="K23" s="61"/>
    </row>
    <row r="24" spans="1:11" s="62" customFormat="1" ht="28.5" x14ac:dyDescent="0.2">
      <c r="A24" s="41">
        <v>22</v>
      </c>
      <c r="B24" s="41">
        <v>72101500</v>
      </c>
      <c r="C24" s="46" t="s">
        <v>943</v>
      </c>
      <c r="D24" s="43">
        <v>20</v>
      </c>
      <c r="E24" s="42" t="s">
        <v>102</v>
      </c>
      <c r="F24" s="47">
        <v>31535</v>
      </c>
      <c r="G24" s="47"/>
      <c r="H24" s="45"/>
      <c r="I24" s="61"/>
      <c r="J24" s="77"/>
      <c r="K24" s="61"/>
    </row>
    <row r="25" spans="1:11" s="62" customFormat="1" ht="42.75" x14ac:dyDescent="0.2">
      <c r="A25" s="41">
        <v>23</v>
      </c>
      <c r="B25" s="41">
        <v>72101500</v>
      </c>
      <c r="C25" s="46" t="s">
        <v>944</v>
      </c>
      <c r="D25" s="43">
        <v>40</v>
      </c>
      <c r="E25" s="42" t="s">
        <v>102</v>
      </c>
      <c r="F25" s="47">
        <v>33013</v>
      </c>
      <c r="G25" s="47"/>
      <c r="H25" s="45"/>
      <c r="I25" s="61"/>
      <c r="J25" s="77"/>
      <c r="K25" s="61"/>
    </row>
    <row r="26" spans="1:11" s="62" customFormat="1" ht="42.75" x14ac:dyDescent="0.2">
      <c r="A26" s="41">
        <v>24</v>
      </c>
      <c r="B26" s="41">
        <v>72101500</v>
      </c>
      <c r="C26" s="46" t="s">
        <v>945</v>
      </c>
      <c r="D26" s="43">
        <v>20</v>
      </c>
      <c r="E26" s="42" t="s">
        <v>102</v>
      </c>
      <c r="F26" s="47">
        <v>33428</v>
      </c>
      <c r="G26" s="47"/>
      <c r="H26" s="45"/>
      <c r="I26" s="61"/>
      <c r="J26" s="77"/>
      <c r="K26" s="61"/>
    </row>
    <row r="27" spans="1:11" s="62" customFormat="1" ht="28.5" x14ac:dyDescent="0.2">
      <c r="A27" s="41">
        <v>25</v>
      </c>
      <c r="B27" s="41">
        <v>72101500</v>
      </c>
      <c r="C27" s="46" t="s">
        <v>946</v>
      </c>
      <c r="D27" s="43">
        <v>20</v>
      </c>
      <c r="E27" s="42" t="s">
        <v>102</v>
      </c>
      <c r="F27" s="47">
        <v>24393</v>
      </c>
      <c r="G27" s="47"/>
      <c r="H27" s="45"/>
      <c r="I27" s="61"/>
      <c r="J27" s="77"/>
      <c r="K27" s="61"/>
    </row>
    <row r="28" spans="1:11" s="62" customFormat="1" ht="28.5" x14ac:dyDescent="0.2">
      <c r="A28" s="41">
        <v>26</v>
      </c>
      <c r="B28" s="41">
        <v>72101500</v>
      </c>
      <c r="C28" s="46" t="s">
        <v>947</v>
      </c>
      <c r="D28" s="43">
        <v>20</v>
      </c>
      <c r="E28" s="42" t="s">
        <v>102</v>
      </c>
      <c r="F28" s="47">
        <v>36770</v>
      </c>
      <c r="G28" s="47"/>
      <c r="H28" s="45"/>
      <c r="I28" s="61"/>
      <c r="J28" s="77"/>
      <c r="K28" s="61"/>
    </row>
    <row r="29" spans="1:11" s="62" customFormat="1" ht="42.75" x14ac:dyDescent="0.2">
      <c r="A29" s="41">
        <v>27</v>
      </c>
      <c r="B29" s="41">
        <v>72101500</v>
      </c>
      <c r="C29" s="46" t="s">
        <v>948</v>
      </c>
      <c r="D29" s="43">
        <v>80</v>
      </c>
      <c r="E29" s="42" t="s">
        <v>102</v>
      </c>
      <c r="F29" s="47">
        <v>4165</v>
      </c>
      <c r="G29" s="47"/>
      <c r="H29" s="45"/>
      <c r="I29" s="61"/>
      <c r="J29" s="77"/>
      <c r="K29" s="61"/>
    </row>
    <row r="30" spans="1:11" s="62" customFormat="1" ht="28.5" x14ac:dyDescent="0.2">
      <c r="A30" s="41">
        <v>28</v>
      </c>
      <c r="B30" s="41">
        <v>72101500</v>
      </c>
      <c r="C30" s="46" t="s">
        <v>949</v>
      </c>
      <c r="D30" s="43">
        <v>10</v>
      </c>
      <c r="E30" s="42" t="s">
        <v>102</v>
      </c>
      <c r="F30" s="47">
        <v>309832</v>
      </c>
      <c r="G30" s="47"/>
      <c r="H30" s="45"/>
      <c r="I30" s="61"/>
      <c r="J30" s="77"/>
      <c r="K30" s="61"/>
    </row>
    <row r="31" spans="1:11" s="62" customFormat="1" ht="28.5" x14ac:dyDescent="0.2">
      <c r="A31" s="41">
        <v>29</v>
      </c>
      <c r="B31" s="41">
        <v>72101500</v>
      </c>
      <c r="C31" s="46" t="s">
        <v>950</v>
      </c>
      <c r="D31" s="43">
        <v>10</v>
      </c>
      <c r="E31" s="42" t="s">
        <v>102</v>
      </c>
      <c r="F31" s="47">
        <v>122012</v>
      </c>
      <c r="G31" s="47"/>
      <c r="H31" s="45"/>
      <c r="I31" s="61"/>
      <c r="J31" s="77"/>
      <c r="K31" s="61"/>
    </row>
    <row r="32" spans="1:11" s="62" customFormat="1" ht="28.5" x14ac:dyDescent="0.2">
      <c r="A32" s="41">
        <v>30</v>
      </c>
      <c r="B32" s="41">
        <v>72101500</v>
      </c>
      <c r="C32" s="46" t="s">
        <v>951</v>
      </c>
      <c r="D32" s="43">
        <v>20</v>
      </c>
      <c r="E32" s="42" t="s">
        <v>102</v>
      </c>
      <c r="F32" s="47">
        <v>160073</v>
      </c>
      <c r="G32" s="47"/>
      <c r="H32" s="45"/>
      <c r="I32" s="61"/>
      <c r="J32" s="77"/>
      <c r="K32" s="61"/>
    </row>
    <row r="33" spans="1:14" s="62" customFormat="1" ht="28.5" x14ac:dyDescent="0.2">
      <c r="A33" s="41">
        <v>31</v>
      </c>
      <c r="B33" s="41">
        <v>72101500</v>
      </c>
      <c r="C33" s="46" t="s">
        <v>952</v>
      </c>
      <c r="D33" s="43">
        <v>20</v>
      </c>
      <c r="E33" s="42" t="s">
        <v>102</v>
      </c>
      <c r="F33" s="47">
        <v>44633</v>
      </c>
      <c r="G33" s="47"/>
      <c r="H33" s="45"/>
      <c r="I33" s="61"/>
      <c r="J33" s="77"/>
      <c r="K33" s="61"/>
    </row>
    <row r="34" spans="1:14" s="62" customFormat="1" ht="28.5" x14ac:dyDescent="0.2">
      <c r="A34" s="41">
        <v>32</v>
      </c>
      <c r="B34" s="41">
        <v>72101500</v>
      </c>
      <c r="C34" s="46" t="s">
        <v>953</v>
      </c>
      <c r="D34" s="43">
        <v>20</v>
      </c>
      <c r="E34" s="42" t="s">
        <v>102</v>
      </c>
      <c r="F34" s="47">
        <v>17864</v>
      </c>
      <c r="G34" s="47"/>
      <c r="H34" s="45"/>
      <c r="I34" s="61"/>
      <c r="J34" s="77"/>
      <c r="K34" s="61"/>
    </row>
    <row r="35" spans="1:14" s="62" customFormat="1" ht="57" x14ac:dyDescent="0.2">
      <c r="A35" s="41">
        <v>33</v>
      </c>
      <c r="B35" s="41">
        <v>72101500</v>
      </c>
      <c r="C35" s="46" t="s">
        <v>954</v>
      </c>
      <c r="D35" s="43">
        <v>20</v>
      </c>
      <c r="E35" s="42" t="s">
        <v>102</v>
      </c>
      <c r="F35" s="47">
        <v>191885</v>
      </c>
      <c r="G35" s="47"/>
      <c r="H35" s="45"/>
      <c r="I35" s="61"/>
      <c r="J35" s="77"/>
      <c r="K35" s="61"/>
    </row>
    <row r="36" spans="1:14" s="62" customFormat="1" ht="42.75" x14ac:dyDescent="0.2">
      <c r="A36" s="41">
        <v>34</v>
      </c>
      <c r="B36" s="41">
        <v>72101500</v>
      </c>
      <c r="C36" s="46" t="s">
        <v>955</v>
      </c>
      <c r="D36" s="43">
        <v>20</v>
      </c>
      <c r="E36" s="42" t="s">
        <v>102</v>
      </c>
      <c r="F36" s="47">
        <v>95377</v>
      </c>
      <c r="G36" s="47"/>
      <c r="H36" s="45"/>
      <c r="I36" s="61"/>
      <c r="J36" s="77"/>
      <c r="K36" s="61"/>
    </row>
    <row r="37" spans="1:14" s="62" customFormat="1" ht="42.75" x14ac:dyDescent="0.2">
      <c r="A37" s="41">
        <v>35</v>
      </c>
      <c r="B37" s="41">
        <v>72101500</v>
      </c>
      <c r="C37" s="46" t="s">
        <v>956</v>
      </c>
      <c r="D37" s="43">
        <v>20</v>
      </c>
      <c r="E37" s="42" t="s">
        <v>103</v>
      </c>
      <c r="F37" s="47">
        <v>151662</v>
      </c>
      <c r="G37" s="47"/>
      <c r="H37" s="45"/>
      <c r="I37" s="61"/>
      <c r="J37" s="77"/>
      <c r="K37" s="61"/>
    </row>
    <row r="38" spans="1:14" s="62" customFormat="1" ht="42.75" x14ac:dyDescent="0.2">
      <c r="A38" s="41">
        <v>36</v>
      </c>
      <c r="B38" s="41">
        <v>72101500</v>
      </c>
      <c r="C38" s="46" t="s">
        <v>957</v>
      </c>
      <c r="D38" s="43">
        <v>20</v>
      </c>
      <c r="E38" s="42" t="s">
        <v>103</v>
      </c>
      <c r="F38" s="47">
        <v>154388</v>
      </c>
      <c r="G38" s="47"/>
      <c r="H38" s="45"/>
      <c r="I38" s="61"/>
      <c r="J38" s="77"/>
      <c r="K38" s="61"/>
    </row>
    <row r="39" spans="1:14" s="62" customFormat="1" ht="42.75" x14ac:dyDescent="0.2">
      <c r="A39" s="41">
        <v>37</v>
      </c>
      <c r="B39" s="41">
        <v>72101500</v>
      </c>
      <c r="C39" s="46" t="s">
        <v>958</v>
      </c>
      <c r="D39" s="43">
        <v>20</v>
      </c>
      <c r="E39" s="42" t="s">
        <v>102</v>
      </c>
      <c r="F39" s="47">
        <v>163118</v>
      </c>
      <c r="G39" s="47"/>
      <c r="H39" s="45"/>
      <c r="I39" s="61"/>
      <c r="J39" s="77"/>
      <c r="K39" s="61"/>
    </row>
    <row r="40" spans="1:14" s="62" customFormat="1" ht="28.5" x14ac:dyDescent="0.2">
      <c r="A40" s="41">
        <v>38</v>
      </c>
      <c r="B40" s="41">
        <v>72101500</v>
      </c>
      <c r="C40" s="46" t="s">
        <v>959</v>
      </c>
      <c r="D40" s="43">
        <v>30</v>
      </c>
      <c r="E40" s="42" t="s">
        <v>102</v>
      </c>
      <c r="F40" s="47">
        <v>68319</v>
      </c>
      <c r="G40" s="47"/>
      <c r="H40" s="45"/>
      <c r="I40" s="61"/>
      <c r="J40" s="77"/>
      <c r="K40" s="61"/>
    </row>
    <row r="41" spans="1:14" s="62" customFormat="1" ht="28.5" x14ac:dyDescent="0.2">
      <c r="A41" s="41">
        <v>39</v>
      </c>
      <c r="B41" s="41">
        <v>72101500</v>
      </c>
      <c r="C41" s="46" t="s">
        <v>960</v>
      </c>
      <c r="D41" s="43">
        <v>30</v>
      </c>
      <c r="E41" s="42" t="s">
        <v>102</v>
      </c>
      <c r="F41" s="47">
        <v>50043</v>
      </c>
      <c r="G41" s="47"/>
      <c r="H41" s="45"/>
      <c r="I41" s="61"/>
      <c r="J41" s="77"/>
      <c r="K41" s="61"/>
    </row>
    <row r="42" spans="1:14" s="62" customFormat="1" ht="28.5" x14ac:dyDescent="0.2">
      <c r="A42" s="41">
        <v>40</v>
      </c>
      <c r="B42" s="41">
        <v>72101500</v>
      </c>
      <c r="C42" s="46" t="s">
        <v>961</v>
      </c>
      <c r="D42" s="43">
        <v>20</v>
      </c>
      <c r="E42" s="42" t="s">
        <v>102</v>
      </c>
      <c r="F42" s="47">
        <v>29230</v>
      </c>
      <c r="G42" s="47"/>
      <c r="H42" s="45"/>
      <c r="I42" s="61"/>
      <c r="J42" s="77"/>
      <c r="K42" s="61"/>
    </row>
    <row r="43" spans="1:14" s="62" customFormat="1" ht="28.5" x14ac:dyDescent="0.2">
      <c r="A43" s="41">
        <v>41</v>
      </c>
      <c r="B43" s="41">
        <v>72101500</v>
      </c>
      <c r="C43" s="46" t="s">
        <v>962</v>
      </c>
      <c r="D43" s="43">
        <v>20</v>
      </c>
      <c r="E43" s="42" t="s">
        <v>102</v>
      </c>
      <c r="F43" s="47">
        <v>73015</v>
      </c>
      <c r="G43" s="47"/>
      <c r="H43" s="45"/>
      <c r="I43" s="61"/>
      <c r="J43" s="77"/>
      <c r="K43" s="61"/>
    </row>
    <row r="44" spans="1:14" s="62" customFormat="1" ht="30" x14ac:dyDescent="0.2">
      <c r="A44" s="41">
        <v>42</v>
      </c>
      <c r="B44" s="41"/>
      <c r="C44" s="75" t="s">
        <v>877</v>
      </c>
      <c r="D44" s="43">
        <v>1</v>
      </c>
      <c r="E44" s="42" t="s">
        <v>102</v>
      </c>
      <c r="F44" s="47">
        <v>2555470</v>
      </c>
      <c r="G44" s="68"/>
      <c r="H44" s="45"/>
      <c r="I44" s="61"/>
      <c r="J44" s="77"/>
      <c r="K44" s="61"/>
    </row>
    <row r="45" spans="1:14" x14ac:dyDescent="0.2">
      <c r="N45" s="62"/>
    </row>
    <row r="46" spans="1:14" x14ac:dyDescent="0.2">
      <c r="N46" s="62"/>
    </row>
    <row r="47" spans="1:14" x14ac:dyDescent="0.2">
      <c r="N47" s="62"/>
    </row>
  </sheetData>
  <autoFilter ref="A2:H45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="110" zoomScaleNormal="110" workbookViewId="0">
      <selection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65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90.75" customHeight="1" x14ac:dyDescent="0.2">
      <c r="A1" s="93" t="s">
        <v>1082</v>
      </c>
      <c r="B1" s="94"/>
      <c r="C1" s="94"/>
      <c r="D1" s="94"/>
      <c r="E1" s="94"/>
      <c r="F1" s="94"/>
      <c r="G1" s="95"/>
      <c r="H1" s="94"/>
      <c r="I1" s="52">
        <f>SUM(G3:G23)</f>
        <v>0</v>
      </c>
      <c r="J1" s="53">
        <f>258102063+269716656</f>
        <v>527818719</v>
      </c>
      <c r="K1" s="54">
        <f>+J1-I1</f>
        <v>527818719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57" t="s">
        <v>99</v>
      </c>
      <c r="H2" s="56" t="s">
        <v>100</v>
      </c>
      <c r="I2" s="58"/>
      <c r="J2" s="59"/>
      <c r="K2" s="59"/>
    </row>
    <row r="3" spans="1:11" s="62" customFormat="1" ht="57" x14ac:dyDescent="0.2">
      <c r="A3" s="41">
        <v>1</v>
      </c>
      <c r="B3" s="41">
        <v>73152100</v>
      </c>
      <c r="C3" s="46" t="s">
        <v>104</v>
      </c>
      <c r="D3" s="43">
        <v>319</v>
      </c>
      <c r="E3" s="42" t="s">
        <v>102</v>
      </c>
      <c r="F3" s="47">
        <v>62875</v>
      </c>
      <c r="G3" s="68"/>
      <c r="H3" s="44"/>
      <c r="I3" s="58"/>
      <c r="J3" s="61"/>
      <c r="K3" s="61"/>
    </row>
    <row r="4" spans="1:11" s="62" customFormat="1" ht="57" x14ac:dyDescent="0.2">
      <c r="A4" s="41">
        <v>2</v>
      </c>
      <c r="B4" s="41">
        <v>73152100</v>
      </c>
      <c r="C4" s="46" t="s">
        <v>105</v>
      </c>
      <c r="D4" s="43">
        <v>164</v>
      </c>
      <c r="E4" s="42" t="s">
        <v>102</v>
      </c>
      <c r="F4" s="47">
        <v>62875</v>
      </c>
      <c r="G4" s="68"/>
      <c r="H4" s="44"/>
      <c r="I4" s="61"/>
      <c r="J4" s="61"/>
      <c r="K4" s="61"/>
    </row>
    <row r="5" spans="1:11" s="62" customFormat="1" ht="57" x14ac:dyDescent="0.2">
      <c r="A5" s="41">
        <v>3</v>
      </c>
      <c r="B5" s="41">
        <v>73152100</v>
      </c>
      <c r="C5" s="46" t="s">
        <v>106</v>
      </c>
      <c r="D5" s="43">
        <v>88</v>
      </c>
      <c r="E5" s="42" t="s">
        <v>102</v>
      </c>
      <c r="F5" s="47">
        <v>72044</v>
      </c>
      <c r="G5" s="68"/>
      <c r="H5" s="44"/>
      <c r="I5" s="61"/>
      <c r="J5" s="61"/>
      <c r="K5" s="61"/>
    </row>
    <row r="6" spans="1:11" s="62" customFormat="1" ht="57" x14ac:dyDescent="0.2">
      <c r="A6" s="41">
        <v>4</v>
      </c>
      <c r="B6" s="41">
        <v>73152100</v>
      </c>
      <c r="C6" s="46" t="s">
        <v>107</v>
      </c>
      <c r="D6" s="43">
        <v>180</v>
      </c>
      <c r="E6" s="42" t="s">
        <v>102</v>
      </c>
      <c r="F6" s="47">
        <v>85143</v>
      </c>
      <c r="G6" s="68"/>
      <c r="H6" s="44"/>
      <c r="I6" s="61"/>
      <c r="J6" s="61"/>
      <c r="K6" s="61"/>
    </row>
    <row r="7" spans="1:11" s="62" customFormat="1" ht="71.25" x14ac:dyDescent="0.2">
      <c r="A7" s="41">
        <v>5</v>
      </c>
      <c r="B7" s="41">
        <v>73152100</v>
      </c>
      <c r="C7" s="46" t="s">
        <v>108</v>
      </c>
      <c r="D7" s="43">
        <v>412</v>
      </c>
      <c r="E7" s="42" t="s">
        <v>102</v>
      </c>
      <c r="F7" s="47">
        <v>62875</v>
      </c>
      <c r="G7" s="68"/>
      <c r="H7" s="44"/>
      <c r="I7" s="61"/>
      <c r="J7" s="61"/>
      <c r="K7" s="61"/>
    </row>
    <row r="8" spans="1:11" s="62" customFormat="1" ht="71.25" x14ac:dyDescent="0.2">
      <c r="A8" s="41">
        <v>6</v>
      </c>
      <c r="B8" s="41">
        <v>73152100</v>
      </c>
      <c r="C8" s="46" t="s">
        <v>109</v>
      </c>
      <c r="D8" s="43">
        <v>492</v>
      </c>
      <c r="E8" s="42" t="s">
        <v>102</v>
      </c>
      <c r="F8" s="47">
        <v>85144</v>
      </c>
      <c r="G8" s="68"/>
      <c r="H8" s="45"/>
      <c r="I8" s="61"/>
      <c r="J8" s="61"/>
      <c r="K8" s="61"/>
    </row>
    <row r="9" spans="1:11" s="62" customFormat="1" ht="57" x14ac:dyDescent="0.2">
      <c r="A9" s="41">
        <v>7</v>
      </c>
      <c r="B9" s="41">
        <v>73152100</v>
      </c>
      <c r="C9" s="46" t="s">
        <v>110</v>
      </c>
      <c r="D9" s="43">
        <v>216</v>
      </c>
      <c r="E9" s="42" t="s">
        <v>102</v>
      </c>
      <c r="F9" s="47">
        <v>157187</v>
      </c>
      <c r="G9" s="68"/>
      <c r="H9" s="45"/>
      <c r="I9" s="61"/>
      <c r="J9" s="61"/>
      <c r="K9" s="61"/>
    </row>
    <row r="10" spans="1:11" s="62" customFormat="1" ht="57" x14ac:dyDescent="0.2">
      <c r="A10" s="41">
        <v>8</v>
      </c>
      <c r="B10" s="41">
        <v>73152100</v>
      </c>
      <c r="C10" s="46" t="s">
        <v>111</v>
      </c>
      <c r="D10" s="43">
        <v>84</v>
      </c>
      <c r="E10" s="42" t="s">
        <v>102</v>
      </c>
      <c r="F10" s="47">
        <v>196484</v>
      </c>
      <c r="G10" s="68"/>
      <c r="H10" s="45"/>
      <c r="I10" s="61"/>
      <c r="J10" s="61"/>
      <c r="K10" s="61"/>
    </row>
    <row r="11" spans="1:11" s="62" customFormat="1" ht="57" x14ac:dyDescent="0.2">
      <c r="A11" s="41">
        <v>9</v>
      </c>
      <c r="B11" s="41">
        <v>73152100</v>
      </c>
      <c r="C11" s="46" t="s">
        <v>112</v>
      </c>
      <c r="D11" s="43">
        <v>112</v>
      </c>
      <c r="E11" s="42" t="s">
        <v>102</v>
      </c>
      <c r="F11" s="47">
        <v>196484</v>
      </c>
      <c r="G11" s="68"/>
      <c r="H11" s="45"/>
      <c r="I11" s="61"/>
      <c r="J11" s="61"/>
      <c r="K11" s="61"/>
    </row>
    <row r="12" spans="1:11" s="62" customFormat="1" ht="57" x14ac:dyDescent="0.2">
      <c r="A12" s="41">
        <v>10</v>
      </c>
      <c r="B12" s="41">
        <v>73152100</v>
      </c>
      <c r="C12" s="46" t="s">
        <v>113</v>
      </c>
      <c r="D12" s="43">
        <v>14</v>
      </c>
      <c r="E12" s="42" t="s">
        <v>102</v>
      </c>
      <c r="F12" s="47">
        <v>235782</v>
      </c>
      <c r="G12" s="68"/>
      <c r="H12" s="45"/>
      <c r="I12" s="61"/>
      <c r="J12" s="61"/>
      <c r="K12" s="61"/>
    </row>
    <row r="13" spans="1:11" s="62" customFormat="1" ht="57" x14ac:dyDescent="0.2">
      <c r="A13" s="41">
        <v>11</v>
      </c>
      <c r="B13" s="41">
        <v>73152100</v>
      </c>
      <c r="C13" s="46" t="s">
        <v>114</v>
      </c>
      <c r="D13" s="43">
        <v>4</v>
      </c>
      <c r="E13" s="42" t="s">
        <v>102</v>
      </c>
      <c r="F13" s="47">
        <v>235782</v>
      </c>
      <c r="G13" s="68"/>
      <c r="H13" s="45"/>
      <c r="I13" s="61"/>
      <c r="J13" s="61"/>
      <c r="K13" s="61"/>
    </row>
    <row r="14" spans="1:11" s="62" customFormat="1" ht="57" x14ac:dyDescent="0.2">
      <c r="A14" s="41">
        <v>12</v>
      </c>
      <c r="B14" s="41">
        <v>73152100</v>
      </c>
      <c r="C14" s="46" t="s">
        <v>115</v>
      </c>
      <c r="D14" s="43">
        <v>280</v>
      </c>
      <c r="E14" s="42" t="s">
        <v>102</v>
      </c>
      <c r="F14" s="47">
        <v>85144</v>
      </c>
      <c r="G14" s="68"/>
      <c r="H14" s="45"/>
      <c r="I14" s="61"/>
      <c r="J14" s="61"/>
      <c r="K14" s="61"/>
    </row>
    <row r="15" spans="1:11" s="62" customFormat="1" ht="57" x14ac:dyDescent="0.2">
      <c r="A15" s="41">
        <v>13</v>
      </c>
      <c r="B15" s="41">
        <v>73152100</v>
      </c>
      <c r="C15" s="46" t="s">
        <v>116</v>
      </c>
      <c r="D15" s="43">
        <v>336</v>
      </c>
      <c r="E15" s="42" t="s">
        <v>102</v>
      </c>
      <c r="F15" s="47">
        <v>170286</v>
      </c>
      <c r="G15" s="68"/>
      <c r="H15" s="45"/>
      <c r="I15" s="61"/>
      <c r="J15" s="61"/>
      <c r="K15" s="61"/>
    </row>
    <row r="16" spans="1:11" s="62" customFormat="1" ht="57" x14ac:dyDescent="0.2">
      <c r="A16" s="41">
        <v>14</v>
      </c>
      <c r="B16" s="41">
        <v>73152100</v>
      </c>
      <c r="C16" s="46" t="s">
        <v>117</v>
      </c>
      <c r="D16" s="43">
        <v>124</v>
      </c>
      <c r="E16" s="42" t="s">
        <v>102</v>
      </c>
      <c r="F16" s="47">
        <v>170286</v>
      </c>
      <c r="G16" s="68"/>
      <c r="H16" s="45"/>
      <c r="I16" s="61"/>
      <c r="J16" s="61"/>
      <c r="K16" s="61"/>
    </row>
    <row r="17" spans="1:11" s="62" customFormat="1" ht="57" x14ac:dyDescent="0.2">
      <c r="A17" s="41">
        <v>15</v>
      </c>
      <c r="B17" s="41">
        <v>73152100</v>
      </c>
      <c r="C17" s="46" t="s">
        <v>118</v>
      </c>
      <c r="D17" s="43">
        <v>272</v>
      </c>
      <c r="E17" s="42" t="s">
        <v>102</v>
      </c>
      <c r="F17" s="47">
        <v>62875</v>
      </c>
      <c r="G17" s="68"/>
      <c r="H17" s="45"/>
      <c r="I17" s="61"/>
      <c r="J17" s="61"/>
      <c r="K17" s="61"/>
    </row>
    <row r="18" spans="1:11" s="62" customFormat="1" ht="71.25" x14ac:dyDescent="0.2">
      <c r="A18" s="41">
        <v>16</v>
      </c>
      <c r="B18" s="41">
        <v>73152100</v>
      </c>
      <c r="C18" s="46" t="s">
        <v>119</v>
      </c>
      <c r="D18" s="43">
        <v>404</v>
      </c>
      <c r="E18" s="42" t="s">
        <v>102</v>
      </c>
      <c r="F18" s="47">
        <v>77917</v>
      </c>
      <c r="G18" s="68"/>
      <c r="H18" s="45"/>
      <c r="I18" s="61"/>
      <c r="J18" s="61"/>
      <c r="K18" s="61"/>
    </row>
    <row r="19" spans="1:11" s="62" customFormat="1" ht="57" x14ac:dyDescent="0.2">
      <c r="A19" s="41">
        <v>17</v>
      </c>
      <c r="B19" s="41">
        <v>73152100</v>
      </c>
      <c r="C19" s="46" t="s">
        <v>120</v>
      </c>
      <c r="D19" s="43">
        <v>96</v>
      </c>
      <c r="E19" s="42" t="s">
        <v>102</v>
      </c>
      <c r="F19" s="47">
        <v>170286</v>
      </c>
      <c r="G19" s="68"/>
      <c r="H19" s="45"/>
      <c r="I19" s="61"/>
      <c r="J19" s="61"/>
      <c r="K19" s="61"/>
    </row>
    <row r="20" spans="1:11" s="62" customFormat="1" ht="71.25" x14ac:dyDescent="0.2">
      <c r="A20" s="41">
        <v>18</v>
      </c>
      <c r="B20" s="41">
        <v>73152100</v>
      </c>
      <c r="C20" s="46" t="s">
        <v>121</v>
      </c>
      <c r="D20" s="43">
        <v>40</v>
      </c>
      <c r="E20" s="42" t="s">
        <v>102</v>
      </c>
      <c r="F20" s="47">
        <v>235782</v>
      </c>
      <c r="G20" s="68"/>
      <c r="H20" s="45"/>
      <c r="I20" s="61"/>
      <c r="J20" s="61"/>
      <c r="K20" s="61"/>
    </row>
    <row r="21" spans="1:11" s="62" customFormat="1" ht="42.75" x14ac:dyDescent="0.2">
      <c r="A21" s="41">
        <v>19</v>
      </c>
      <c r="B21" s="41">
        <v>72151800</v>
      </c>
      <c r="C21" s="46" t="s">
        <v>122</v>
      </c>
      <c r="D21" s="43">
        <v>882</v>
      </c>
      <c r="E21" s="42" t="s">
        <v>102</v>
      </c>
      <c r="F21" s="47">
        <v>81409</v>
      </c>
      <c r="G21" s="68"/>
      <c r="H21" s="45"/>
      <c r="I21" s="61"/>
      <c r="J21" s="61"/>
      <c r="K21" s="61"/>
    </row>
    <row r="22" spans="1:11" s="62" customFormat="1" ht="42.75" x14ac:dyDescent="0.2">
      <c r="A22" s="41">
        <v>20</v>
      </c>
      <c r="B22" s="41">
        <v>72151800</v>
      </c>
      <c r="C22" s="46" t="s">
        <v>123</v>
      </c>
      <c r="D22" s="43">
        <v>790</v>
      </c>
      <c r="E22" s="42" t="s">
        <v>102</v>
      </c>
      <c r="F22" s="47">
        <v>81409</v>
      </c>
      <c r="G22" s="68"/>
      <c r="H22" s="45"/>
      <c r="I22" s="61"/>
      <c r="J22" s="61"/>
      <c r="K22" s="61"/>
    </row>
    <row r="23" spans="1:11" s="62" customFormat="1" ht="30" x14ac:dyDescent="0.2">
      <c r="A23" s="41">
        <v>21</v>
      </c>
      <c r="B23" s="41"/>
      <c r="C23" s="75" t="s">
        <v>877</v>
      </c>
      <c r="D23" s="43">
        <v>1</v>
      </c>
      <c r="E23" s="42" t="s">
        <v>102</v>
      </c>
      <c r="F23" s="47">
        <v>18634870</v>
      </c>
      <c r="G23" s="68"/>
      <c r="H23" s="45"/>
      <c r="I23" s="61"/>
      <c r="J23" s="61"/>
      <c r="K23" s="61"/>
    </row>
    <row r="24" spans="1:11" x14ac:dyDescent="0.2">
      <c r="G24" s="76"/>
    </row>
  </sheetData>
  <autoFilter ref="A2:H23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zoomScale="110" zoomScaleNormal="110" workbookViewId="0">
      <selection activeCell="D4" sqref="D4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76" customWidth="1"/>
    <col min="8" max="8" width="20.42578125" style="66" customWidth="1"/>
    <col min="9" max="11" width="10.140625" style="58" customWidth="1"/>
    <col min="12" max="16384" width="11.42578125" style="55"/>
  </cols>
  <sheetData>
    <row r="1" spans="1:11" ht="63" customHeight="1" x14ac:dyDescent="0.2">
      <c r="A1" s="93" t="s">
        <v>1081</v>
      </c>
      <c r="B1" s="94"/>
      <c r="C1" s="94"/>
      <c r="D1" s="94"/>
      <c r="E1" s="94"/>
      <c r="F1" s="94"/>
      <c r="G1" s="95"/>
      <c r="H1" s="94"/>
      <c r="I1" s="71">
        <f>SUM(G3:G71)</f>
        <v>0</v>
      </c>
      <c r="J1" s="53">
        <f>80000000+125000000</f>
        <v>205000000</v>
      </c>
      <c r="K1" s="53">
        <f>+J1-I1</f>
        <v>205000000</v>
      </c>
    </row>
    <row r="2" spans="1:11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79" t="s">
        <v>99</v>
      </c>
      <c r="H2" s="56" t="s">
        <v>100</v>
      </c>
      <c r="I2" s="58"/>
      <c r="J2" s="59"/>
      <c r="K2" s="59"/>
    </row>
    <row r="3" spans="1:11" s="62" customFormat="1" ht="42.75" x14ac:dyDescent="0.2">
      <c r="A3" s="41">
        <v>1</v>
      </c>
      <c r="B3" s="41">
        <v>73152100</v>
      </c>
      <c r="C3" s="46" t="s">
        <v>963</v>
      </c>
      <c r="D3" s="43">
        <v>35</v>
      </c>
      <c r="E3" s="42" t="s">
        <v>102</v>
      </c>
      <c r="F3" s="47">
        <v>34244</v>
      </c>
      <c r="G3" s="47"/>
      <c r="H3" s="44"/>
      <c r="I3" s="58"/>
    </row>
    <row r="4" spans="1:11" s="62" customFormat="1" ht="42.75" x14ac:dyDescent="0.2">
      <c r="A4" s="41">
        <v>2</v>
      </c>
      <c r="B4" s="41">
        <v>73152100</v>
      </c>
      <c r="C4" s="46" t="s">
        <v>964</v>
      </c>
      <c r="D4" s="43">
        <v>40</v>
      </c>
      <c r="E4" s="42" t="s">
        <v>102</v>
      </c>
      <c r="F4" s="47">
        <v>53810</v>
      </c>
      <c r="G4" s="47"/>
      <c r="H4" s="44"/>
      <c r="I4" s="61"/>
    </row>
    <row r="5" spans="1:11" s="62" customFormat="1" ht="28.5" x14ac:dyDescent="0.2">
      <c r="A5" s="41">
        <v>3</v>
      </c>
      <c r="B5" s="41">
        <v>73152100</v>
      </c>
      <c r="C5" s="46" t="s">
        <v>965</v>
      </c>
      <c r="D5" s="43">
        <v>30</v>
      </c>
      <c r="E5" s="42" t="s">
        <v>102</v>
      </c>
      <c r="F5" s="47">
        <v>50706</v>
      </c>
      <c r="G5" s="47"/>
      <c r="H5" s="44"/>
      <c r="I5" s="61"/>
    </row>
    <row r="6" spans="1:11" s="62" customFormat="1" ht="28.5" x14ac:dyDescent="0.2">
      <c r="A6" s="41">
        <v>4</v>
      </c>
      <c r="B6" s="41">
        <v>73152100</v>
      </c>
      <c r="C6" s="46" t="s">
        <v>966</v>
      </c>
      <c r="D6" s="43">
        <v>30</v>
      </c>
      <c r="E6" s="42" t="s">
        <v>102</v>
      </c>
      <c r="F6" s="47">
        <v>50706</v>
      </c>
      <c r="G6" s="47"/>
      <c r="H6" s="44"/>
      <c r="I6" s="61"/>
    </row>
    <row r="7" spans="1:11" s="62" customFormat="1" ht="28.5" x14ac:dyDescent="0.2">
      <c r="A7" s="41">
        <v>5</v>
      </c>
      <c r="B7" s="41">
        <v>73152100</v>
      </c>
      <c r="C7" s="46" t="s">
        <v>967</v>
      </c>
      <c r="D7" s="43">
        <v>30</v>
      </c>
      <c r="E7" s="42" t="s">
        <v>102</v>
      </c>
      <c r="F7" s="47">
        <v>54085</v>
      </c>
      <c r="G7" s="47"/>
      <c r="H7" s="44"/>
      <c r="I7" s="61"/>
    </row>
    <row r="8" spans="1:11" s="62" customFormat="1" ht="42.75" x14ac:dyDescent="0.2">
      <c r="A8" s="41">
        <v>6</v>
      </c>
      <c r="B8" s="41">
        <v>73152100</v>
      </c>
      <c r="C8" s="46" t="s">
        <v>968</v>
      </c>
      <c r="D8" s="43">
        <v>195</v>
      </c>
      <c r="E8" s="42" t="s">
        <v>102</v>
      </c>
      <c r="F8" s="47">
        <v>60555</v>
      </c>
      <c r="G8" s="47"/>
      <c r="H8" s="45"/>
      <c r="I8" s="61"/>
    </row>
    <row r="9" spans="1:11" s="62" customFormat="1" ht="42.75" x14ac:dyDescent="0.2">
      <c r="A9" s="41">
        <v>7</v>
      </c>
      <c r="B9" s="41">
        <v>73152100</v>
      </c>
      <c r="C9" s="46" t="s">
        <v>969</v>
      </c>
      <c r="D9" s="43">
        <v>40</v>
      </c>
      <c r="E9" s="42" t="s">
        <v>102</v>
      </c>
      <c r="F9" s="47">
        <v>95886</v>
      </c>
      <c r="G9" s="47"/>
      <c r="H9" s="45"/>
      <c r="I9" s="61"/>
    </row>
    <row r="10" spans="1:11" s="62" customFormat="1" ht="28.5" x14ac:dyDescent="0.2">
      <c r="A10" s="41">
        <v>8</v>
      </c>
      <c r="B10" s="41">
        <v>73152100</v>
      </c>
      <c r="C10" s="46" t="s">
        <v>970</v>
      </c>
      <c r="D10" s="43">
        <v>30</v>
      </c>
      <c r="E10" s="42" t="s">
        <v>102</v>
      </c>
      <c r="F10" s="47">
        <v>57468</v>
      </c>
      <c r="G10" s="47"/>
      <c r="H10" s="45"/>
      <c r="I10" s="61"/>
      <c r="J10" s="61"/>
      <c r="K10" s="61"/>
    </row>
    <row r="11" spans="1:11" s="62" customFormat="1" ht="28.5" x14ac:dyDescent="0.2">
      <c r="A11" s="41">
        <v>9</v>
      </c>
      <c r="B11" s="41">
        <v>73152100</v>
      </c>
      <c r="C11" s="46" t="s">
        <v>971</v>
      </c>
      <c r="D11" s="43">
        <v>30</v>
      </c>
      <c r="E11" s="42" t="s">
        <v>102</v>
      </c>
      <c r="F11" s="47">
        <v>47326</v>
      </c>
      <c r="G11" s="47"/>
      <c r="H11" s="45"/>
      <c r="I11" s="61"/>
      <c r="J11" s="61"/>
      <c r="K11" s="61"/>
    </row>
    <row r="12" spans="1:11" s="62" customFormat="1" ht="28.5" x14ac:dyDescent="0.2">
      <c r="A12" s="41">
        <v>10</v>
      </c>
      <c r="B12" s="41">
        <v>73152100</v>
      </c>
      <c r="C12" s="46" t="s">
        <v>972</v>
      </c>
      <c r="D12" s="43">
        <v>300</v>
      </c>
      <c r="E12" s="42" t="s">
        <v>102</v>
      </c>
      <c r="F12" s="47">
        <v>70647</v>
      </c>
      <c r="G12" s="47"/>
      <c r="H12" s="45"/>
      <c r="I12" s="61"/>
      <c r="J12" s="61"/>
      <c r="K12" s="61"/>
    </row>
    <row r="13" spans="1:11" s="62" customFormat="1" ht="28.5" x14ac:dyDescent="0.2">
      <c r="A13" s="41">
        <v>11</v>
      </c>
      <c r="B13" s="41">
        <v>73152100</v>
      </c>
      <c r="C13" s="46" t="s">
        <v>973</v>
      </c>
      <c r="D13" s="43">
        <v>40</v>
      </c>
      <c r="E13" s="42" t="s">
        <v>102</v>
      </c>
      <c r="F13" s="47">
        <v>95886</v>
      </c>
      <c r="G13" s="47"/>
      <c r="H13" s="45"/>
      <c r="I13" s="61"/>
      <c r="J13" s="61"/>
      <c r="K13" s="61"/>
    </row>
    <row r="14" spans="1:11" s="62" customFormat="1" x14ac:dyDescent="0.2">
      <c r="A14" s="41">
        <v>12</v>
      </c>
      <c r="B14" s="41">
        <v>73152100</v>
      </c>
      <c r="C14" s="46" t="s">
        <v>974</v>
      </c>
      <c r="D14" s="43">
        <v>30</v>
      </c>
      <c r="E14" s="42" t="s">
        <v>102</v>
      </c>
      <c r="F14" s="47">
        <v>19157</v>
      </c>
      <c r="G14" s="47"/>
      <c r="H14" s="45"/>
      <c r="I14" s="61"/>
      <c r="J14" s="61"/>
      <c r="K14" s="61"/>
    </row>
    <row r="15" spans="1:11" s="62" customFormat="1" x14ac:dyDescent="0.2">
      <c r="A15" s="41">
        <v>13</v>
      </c>
      <c r="B15" s="41">
        <v>73152100</v>
      </c>
      <c r="C15" s="46" t="s">
        <v>975</v>
      </c>
      <c r="D15" s="43">
        <v>30</v>
      </c>
      <c r="E15" s="42" t="s">
        <v>102</v>
      </c>
      <c r="F15" s="47">
        <v>12479</v>
      </c>
      <c r="G15" s="47"/>
      <c r="H15" s="45"/>
      <c r="I15" s="61"/>
      <c r="J15" s="61"/>
      <c r="K15" s="61"/>
    </row>
    <row r="16" spans="1:11" s="62" customFormat="1" x14ac:dyDescent="0.2">
      <c r="A16" s="41">
        <v>14</v>
      </c>
      <c r="B16" s="41">
        <v>73152100</v>
      </c>
      <c r="C16" s="46" t="s">
        <v>976</v>
      </c>
      <c r="D16" s="43">
        <v>30</v>
      </c>
      <c r="E16" s="42" t="s">
        <v>102</v>
      </c>
      <c r="F16" s="47">
        <v>8622</v>
      </c>
      <c r="G16" s="47"/>
      <c r="H16" s="45"/>
      <c r="I16" s="61"/>
      <c r="J16" s="61"/>
      <c r="K16" s="61"/>
    </row>
    <row r="17" spans="1:11" s="62" customFormat="1" ht="28.5" x14ac:dyDescent="0.2">
      <c r="A17" s="41">
        <v>15</v>
      </c>
      <c r="B17" s="41">
        <v>73152100</v>
      </c>
      <c r="C17" s="46" t="s">
        <v>977</v>
      </c>
      <c r="D17" s="43">
        <v>30</v>
      </c>
      <c r="E17" s="42" t="s">
        <v>102</v>
      </c>
      <c r="F17" s="47">
        <v>25458</v>
      </c>
      <c r="G17" s="47"/>
      <c r="H17" s="45"/>
      <c r="I17" s="61"/>
      <c r="J17" s="61"/>
      <c r="K17" s="61"/>
    </row>
    <row r="18" spans="1:11" s="62" customFormat="1" ht="42.75" x14ac:dyDescent="0.2">
      <c r="A18" s="41">
        <v>16</v>
      </c>
      <c r="B18" s="41">
        <v>73152100</v>
      </c>
      <c r="C18" s="46" t="s">
        <v>978</v>
      </c>
      <c r="D18" s="43">
        <v>25</v>
      </c>
      <c r="E18" s="42" t="s">
        <v>102</v>
      </c>
      <c r="F18" s="47">
        <v>83290</v>
      </c>
      <c r="G18" s="47"/>
      <c r="H18" s="45"/>
      <c r="I18" s="61"/>
      <c r="J18" s="61"/>
      <c r="K18" s="61"/>
    </row>
    <row r="19" spans="1:11" s="62" customFormat="1" ht="28.5" x14ac:dyDescent="0.2">
      <c r="A19" s="41">
        <v>17</v>
      </c>
      <c r="B19" s="41">
        <v>73152100</v>
      </c>
      <c r="C19" s="46" t="s">
        <v>979</v>
      </c>
      <c r="D19" s="43">
        <v>40</v>
      </c>
      <c r="E19" s="42" t="s">
        <v>102</v>
      </c>
      <c r="F19" s="47">
        <v>76401</v>
      </c>
      <c r="G19" s="47"/>
      <c r="H19" s="45"/>
      <c r="I19" s="61"/>
      <c r="J19" s="61"/>
      <c r="K19" s="61"/>
    </row>
    <row r="20" spans="1:11" s="62" customFormat="1" ht="28.5" x14ac:dyDescent="0.2">
      <c r="A20" s="41">
        <v>18</v>
      </c>
      <c r="B20" s="41">
        <v>73152100</v>
      </c>
      <c r="C20" s="46" t="s">
        <v>980</v>
      </c>
      <c r="D20" s="43">
        <v>30</v>
      </c>
      <c r="E20" s="42" t="s">
        <v>102</v>
      </c>
      <c r="F20" s="47">
        <v>1504</v>
      </c>
      <c r="G20" s="47"/>
      <c r="H20" s="45"/>
      <c r="I20" s="61"/>
      <c r="J20" s="61"/>
      <c r="K20" s="61"/>
    </row>
    <row r="21" spans="1:11" s="62" customFormat="1" ht="28.5" x14ac:dyDescent="0.2">
      <c r="A21" s="41">
        <v>19</v>
      </c>
      <c r="B21" s="41">
        <v>73152100</v>
      </c>
      <c r="C21" s="46" t="s">
        <v>981</v>
      </c>
      <c r="D21" s="43">
        <v>30</v>
      </c>
      <c r="E21" s="42" t="s">
        <v>102</v>
      </c>
      <c r="F21" s="47">
        <v>16632</v>
      </c>
      <c r="G21" s="47"/>
      <c r="H21" s="45"/>
      <c r="I21" s="61"/>
      <c r="J21" s="61"/>
      <c r="K21" s="61"/>
    </row>
    <row r="22" spans="1:11" s="62" customFormat="1" x14ac:dyDescent="0.2">
      <c r="A22" s="41">
        <v>20</v>
      </c>
      <c r="B22" s="41">
        <v>73152100</v>
      </c>
      <c r="C22" s="46" t="s">
        <v>982</v>
      </c>
      <c r="D22" s="43">
        <v>30</v>
      </c>
      <c r="E22" s="42" t="s">
        <v>102</v>
      </c>
      <c r="F22" s="47">
        <v>15614</v>
      </c>
      <c r="G22" s="47"/>
      <c r="H22" s="45"/>
      <c r="I22" s="61"/>
      <c r="J22" s="61"/>
      <c r="K22" s="61"/>
    </row>
    <row r="23" spans="1:11" s="62" customFormat="1" x14ac:dyDescent="0.2">
      <c r="A23" s="41">
        <v>21</v>
      </c>
      <c r="B23" s="41">
        <v>73152100</v>
      </c>
      <c r="C23" s="46" t="s">
        <v>983</v>
      </c>
      <c r="D23" s="43">
        <v>30</v>
      </c>
      <c r="E23" s="42" t="s">
        <v>102</v>
      </c>
      <c r="F23" s="47">
        <v>17676</v>
      </c>
      <c r="G23" s="47"/>
      <c r="H23" s="45"/>
      <c r="I23" s="61"/>
      <c r="J23" s="61"/>
      <c r="K23" s="61"/>
    </row>
    <row r="24" spans="1:11" s="62" customFormat="1" ht="42.75" x14ac:dyDescent="0.2">
      <c r="A24" s="41">
        <v>22</v>
      </c>
      <c r="B24" s="41">
        <v>73152100</v>
      </c>
      <c r="C24" s="46" t="s">
        <v>984</v>
      </c>
      <c r="D24" s="43">
        <v>550</v>
      </c>
      <c r="E24" s="42" t="s">
        <v>102</v>
      </c>
      <c r="F24" s="47">
        <v>108922</v>
      </c>
      <c r="G24" s="47"/>
      <c r="H24" s="45"/>
      <c r="I24" s="61"/>
      <c r="J24" s="61"/>
      <c r="K24" s="61"/>
    </row>
    <row r="25" spans="1:11" s="62" customFormat="1" ht="28.5" x14ac:dyDescent="0.2">
      <c r="A25" s="41">
        <v>23</v>
      </c>
      <c r="B25" s="41">
        <v>73152100</v>
      </c>
      <c r="C25" s="46" t="s">
        <v>985</v>
      </c>
      <c r="D25" s="43">
        <v>40</v>
      </c>
      <c r="E25" s="42" t="s">
        <v>102</v>
      </c>
      <c r="F25" s="47">
        <v>119091</v>
      </c>
      <c r="G25" s="47"/>
      <c r="H25" s="45"/>
      <c r="I25" s="61"/>
      <c r="J25" s="61"/>
      <c r="K25" s="61"/>
    </row>
    <row r="26" spans="1:11" s="62" customFormat="1" ht="28.5" x14ac:dyDescent="0.2">
      <c r="A26" s="41">
        <v>24</v>
      </c>
      <c r="B26" s="41">
        <v>73152100</v>
      </c>
      <c r="C26" s="46" t="s">
        <v>986</v>
      </c>
      <c r="D26" s="43">
        <v>30</v>
      </c>
      <c r="E26" s="42" t="s">
        <v>102</v>
      </c>
      <c r="F26" s="47">
        <v>9013</v>
      </c>
      <c r="G26" s="47"/>
      <c r="H26" s="45"/>
      <c r="I26" s="61"/>
      <c r="J26" s="61"/>
      <c r="K26" s="61"/>
    </row>
    <row r="27" spans="1:11" s="62" customFormat="1" ht="28.5" x14ac:dyDescent="0.2">
      <c r="A27" s="41">
        <v>25</v>
      </c>
      <c r="B27" s="41">
        <v>73152100</v>
      </c>
      <c r="C27" s="46" t="s">
        <v>987</v>
      </c>
      <c r="D27" s="43">
        <v>30</v>
      </c>
      <c r="E27" s="42" t="s">
        <v>102</v>
      </c>
      <c r="F27" s="47">
        <v>3943</v>
      </c>
      <c r="G27" s="47"/>
      <c r="H27" s="45"/>
      <c r="I27" s="61"/>
      <c r="J27" s="61"/>
      <c r="K27" s="61"/>
    </row>
    <row r="28" spans="1:11" s="62" customFormat="1" x14ac:dyDescent="0.2">
      <c r="A28" s="41">
        <v>26</v>
      </c>
      <c r="B28" s="41">
        <v>73152100</v>
      </c>
      <c r="C28" s="46" t="s">
        <v>988</v>
      </c>
      <c r="D28" s="43">
        <v>30</v>
      </c>
      <c r="E28" s="42" t="s">
        <v>102</v>
      </c>
      <c r="F28" s="47">
        <v>5295</v>
      </c>
      <c r="G28" s="47"/>
      <c r="H28" s="45"/>
      <c r="I28" s="61"/>
      <c r="J28" s="61"/>
      <c r="K28" s="61"/>
    </row>
    <row r="29" spans="1:11" s="62" customFormat="1" ht="28.5" x14ac:dyDescent="0.2">
      <c r="A29" s="41">
        <v>27</v>
      </c>
      <c r="B29" s="41">
        <v>73152100</v>
      </c>
      <c r="C29" s="46" t="s">
        <v>989</v>
      </c>
      <c r="D29" s="43">
        <v>30</v>
      </c>
      <c r="E29" s="42" t="s">
        <v>102</v>
      </c>
      <c r="F29" s="47">
        <v>2810</v>
      </c>
      <c r="G29" s="47"/>
      <c r="H29" s="45"/>
      <c r="I29" s="61"/>
      <c r="J29" s="61"/>
      <c r="K29" s="61"/>
    </row>
    <row r="30" spans="1:11" s="62" customFormat="1" x14ac:dyDescent="0.2">
      <c r="A30" s="41">
        <v>28</v>
      </c>
      <c r="B30" s="41">
        <v>73152100</v>
      </c>
      <c r="C30" s="46" t="s">
        <v>990</v>
      </c>
      <c r="D30" s="43">
        <v>30</v>
      </c>
      <c r="E30" s="42" t="s">
        <v>102</v>
      </c>
      <c r="F30" s="47">
        <v>16632</v>
      </c>
      <c r="G30" s="47"/>
      <c r="H30" s="45"/>
      <c r="I30" s="61"/>
      <c r="J30" s="61"/>
      <c r="K30" s="61"/>
    </row>
    <row r="31" spans="1:11" s="62" customFormat="1" ht="28.5" x14ac:dyDescent="0.2">
      <c r="A31" s="41">
        <v>29</v>
      </c>
      <c r="B31" s="41">
        <v>73152100</v>
      </c>
      <c r="C31" s="46" t="s">
        <v>991</v>
      </c>
      <c r="D31" s="43">
        <v>30</v>
      </c>
      <c r="E31" s="42" t="s">
        <v>102</v>
      </c>
      <c r="F31" s="47">
        <v>6761</v>
      </c>
      <c r="G31" s="47"/>
      <c r="H31" s="45"/>
      <c r="I31" s="61"/>
      <c r="J31" s="61"/>
      <c r="K31" s="61"/>
    </row>
    <row r="32" spans="1:11" s="62" customFormat="1" x14ac:dyDescent="0.2">
      <c r="A32" s="41">
        <v>30</v>
      </c>
      <c r="B32" s="41">
        <v>73152100</v>
      </c>
      <c r="C32" s="46" t="s">
        <v>992</v>
      </c>
      <c r="D32" s="43">
        <v>30</v>
      </c>
      <c r="E32" s="42" t="s">
        <v>102</v>
      </c>
      <c r="F32" s="47">
        <v>48728</v>
      </c>
      <c r="G32" s="47"/>
      <c r="H32" s="45"/>
      <c r="I32" s="61"/>
      <c r="J32" s="61"/>
      <c r="K32" s="61"/>
    </row>
    <row r="33" spans="1:11" s="62" customFormat="1" ht="28.5" x14ac:dyDescent="0.2">
      <c r="A33" s="41">
        <v>31</v>
      </c>
      <c r="B33" s="41">
        <v>73152100</v>
      </c>
      <c r="C33" s="46" t="s">
        <v>993</v>
      </c>
      <c r="D33" s="43">
        <v>30</v>
      </c>
      <c r="E33" s="42" t="s">
        <v>102</v>
      </c>
      <c r="F33" s="47">
        <v>42818</v>
      </c>
      <c r="G33" s="47"/>
      <c r="H33" s="45"/>
      <c r="I33" s="61"/>
      <c r="J33" s="61"/>
      <c r="K33" s="61"/>
    </row>
    <row r="34" spans="1:11" s="62" customFormat="1" ht="28.5" x14ac:dyDescent="0.2">
      <c r="A34" s="41">
        <v>32</v>
      </c>
      <c r="B34" s="41">
        <v>73152100</v>
      </c>
      <c r="C34" s="46" t="s">
        <v>994</v>
      </c>
      <c r="D34" s="43">
        <v>30</v>
      </c>
      <c r="E34" s="42" t="s">
        <v>102</v>
      </c>
      <c r="F34" s="47">
        <v>19765</v>
      </c>
      <c r="G34" s="47"/>
      <c r="H34" s="45"/>
      <c r="I34" s="61"/>
      <c r="J34" s="61"/>
      <c r="K34" s="61"/>
    </row>
    <row r="35" spans="1:11" s="62" customFormat="1" ht="28.5" x14ac:dyDescent="0.2">
      <c r="A35" s="41">
        <v>33</v>
      </c>
      <c r="B35" s="41">
        <v>73152100</v>
      </c>
      <c r="C35" s="46" t="s">
        <v>995</v>
      </c>
      <c r="D35" s="43">
        <v>15</v>
      </c>
      <c r="E35" s="42" t="s">
        <v>102</v>
      </c>
      <c r="F35" s="47">
        <v>50463</v>
      </c>
      <c r="G35" s="47"/>
      <c r="H35" s="45"/>
      <c r="I35" s="61"/>
      <c r="J35" s="61"/>
      <c r="K35" s="61"/>
    </row>
    <row r="36" spans="1:11" s="62" customFormat="1" ht="28.5" x14ac:dyDescent="0.2">
      <c r="A36" s="41">
        <v>34</v>
      </c>
      <c r="B36" s="41">
        <v>73152100</v>
      </c>
      <c r="C36" s="46" t="s">
        <v>996</v>
      </c>
      <c r="D36" s="43">
        <v>40</v>
      </c>
      <c r="E36" s="42" t="s">
        <v>102</v>
      </c>
      <c r="F36" s="47">
        <v>76401</v>
      </c>
      <c r="G36" s="47"/>
      <c r="H36" s="45"/>
      <c r="I36" s="61"/>
      <c r="J36" s="61"/>
      <c r="K36" s="61"/>
    </row>
    <row r="37" spans="1:11" s="62" customFormat="1" x14ac:dyDescent="0.2">
      <c r="A37" s="41">
        <v>35</v>
      </c>
      <c r="B37" s="41">
        <v>73152100</v>
      </c>
      <c r="C37" s="46" t="s">
        <v>997</v>
      </c>
      <c r="D37" s="43">
        <v>30</v>
      </c>
      <c r="E37" s="42" t="s">
        <v>102</v>
      </c>
      <c r="F37" s="47">
        <v>27596</v>
      </c>
      <c r="G37" s="47"/>
      <c r="H37" s="45"/>
      <c r="I37" s="61"/>
      <c r="J37" s="61"/>
      <c r="K37" s="61"/>
    </row>
    <row r="38" spans="1:11" s="62" customFormat="1" x14ac:dyDescent="0.2">
      <c r="A38" s="41">
        <v>36</v>
      </c>
      <c r="B38" s="41">
        <v>73152100</v>
      </c>
      <c r="C38" s="46" t="s">
        <v>998</v>
      </c>
      <c r="D38" s="43">
        <v>30</v>
      </c>
      <c r="E38" s="42" t="s">
        <v>102</v>
      </c>
      <c r="F38" s="47">
        <v>42818</v>
      </c>
      <c r="G38" s="47"/>
      <c r="H38" s="45"/>
      <c r="I38" s="61"/>
      <c r="J38" s="61"/>
      <c r="K38" s="61"/>
    </row>
    <row r="39" spans="1:11" s="62" customFormat="1" x14ac:dyDescent="0.2">
      <c r="A39" s="41">
        <v>37</v>
      </c>
      <c r="B39" s="41">
        <v>73152100</v>
      </c>
      <c r="C39" s="46" t="s">
        <v>999</v>
      </c>
      <c r="D39" s="43">
        <v>30</v>
      </c>
      <c r="E39" s="42" t="s">
        <v>102</v>
      </c>
      <c r="F39" s="47">
        <v>20281</v>
      </c>
      <c r="G39" s="47"/>
      <c r="H39" s="45"/>
      <c r="I39" s="61"/>
      <c r="J39" s="61"/>
      <c r="K39" s="61"/>
    </row>
    <row r="40" spans="1:11" s="62" customFormat="1" ht="28.5" x14ac:dyDescent="0.2">
      <c r="A40" s="41">
        <v>38</v>
      </c>
      <c r="B40" s="41">
        <v>73152100</v>
      </c>
      <c r="C40" s="46" t="s">
        <v>1000</v>
      </c>
      <c r="D40" s="43">
        <v>305</v>
      </c>
      <c r="E40" s="42" t="s">
        <v>102</v>
      </c>
      <c r="F40" s="47">
        <v>50463</v>
      </c>
      <c r="G40" s="47"/>
      <c r="H40" s="45"/>
      <c r="I40" s="61"/>
      <c r="J40" s="61"/>
      <c r="K40" s="61"/>
    </row>
    <row r="41" spans="1:11" s="62" customFormat="1" ht="28.5" x14ac:dyDescent="0.2">
      <c r="A41" s="41">
        <v>39</v>
      </c>
      <c r="B41" s="41">
        <v>73152100</v>
      </c>
      <c r="C41" s="46" t="s">
        <v>1001</v>
      </c>
      <c r="D41" s="43">
        <v>40</v>
      </c>
      <c r="E41" s="42" t="s">
        <v>102</v>
      </c>
      <c r="F41" s="47">
        <v>121111</v>
      </c>
      <c r="G41" s="47"/>
      <c r="H41" s="45"/>
      <c r="I41" s="61"/>
      <c r="J41" s="61"/>
      <c r="K41" s="61"/>
    </row>
    <row r="42" spans="1:11" s="62" customFormat="1" ht="28.5" x14ac:dyDescent="0.2">
      <c r="A42" s="41">
        <v>40</v>
      </c>
      <c r="B42" s="41">
        <v>73152100</v>
      </c>
      <c r="C42" s="46" t="s">
        <v>1002</v>
      </c>
      <c r="D42" s="43">
        <v>30</v>
      </c>
      <c r="E42" s="42" t="s">
        <v>102</v>
      </c>
      <c r="F42" s="47">
        <v>65584</v>
      </c>
      <c r="G42" s="47"/>
      <c r="H42" s="45"/>
      <c r="I42" s="61"/>
      <c r="J42" s="61"/>
      <c r="K42" s="61"/>
    </row>
    <row r="43" spans="1:11" s="62" customFormat="1" ht="42.75" x14ac:dyDescent="0.2">
      <c r="A43" s="41">
        <v>41</v>
      </c>
      <c r="B43" s="41">
        <v>73152100</v>
      </c>
      <c r="C43" s="46" t="s">
        <v>1003</v>
      </c>
      <c r="D43" s="43">
        <v>30</v>
      </c>
      <c r="E43" s="42" t="s">
        <v>102</v>
      </c>
      <c r="F43" s="47">
        <v>122766</v>
      </c>
      <c r="G43" s="47"/>
      <c r="H43" s="45"/>
      <c r="I43" s="61"/>
      <c r="J43" s="61"/>
      <c r="K43" s="61"/>
    </row>
    <row r="44" spans="1:11" s="62" customFormat="1" x14ac:dyDescent="0.2">
      <c r="A44" s="41">
        <v>42</v>
      </c>
      <c r="B44" s="41">
        <v>73152100</v>
      </c>
      <c r="C44" s="46" t="s">
        <v>1004</v>
      </c>
      <c r="D44" s="43">
        <v>30</v>
      </c>
      <c r="E44" s="42" t="s">
        <v>102</v>
      </c>
      <c r="F44" s="47">
        <v>21410</v>
      </c>
      <c r="G44" s="47"/>
      <c r="H44" s="45"/>
      <c r="I44" s="61"/>
      <c r="J44" s="61"/>
      <c r="K44" s="61"/>
    </row>
    <row r="45" spans="1:11" s="62" customFormat="1" ht="28.5" x14ac:dyDescent="0.2">
      <c r="A45" s="41">
        <v>43</v>
      </c>
      <c r="B45" s="41">
        <v>73152100</v>
      </c>
      <c r="C45" s="46" t="s">
        <v>1005</v>
      </c>
      <c r="D45" s="43">
        <v>30</v>
      </c>
      <c r="E45" s="42" t="s">
        <v>102</v>
      </c>
      <c r="F45" s="47">
        <v>56340</v>
      </c>
      <c r="G45" s="47"/>
      <c r="H45" s="45"/>
      <c r="I45" s="61"/>
      <c r="J45" s="61"/>
      <c r="K45" s="61"/>
    </row>
    <row r="46" spans="1:11" s="62" customFormat="1" x14ac:dyDescent="0.2">
      <c r="A46" s="41">
        <v>44</v>
      </c>
      <c r="B46" s="41">
        <v>73152100</v>
      </c>
      <c r="C46" s="46" t="s">
        <v>1006</v>
      </c>
      <c r="D46" s="43">
        <v>30</v>
      </c>
      <c r="E46" s="42" t="s">
        <v>102</v>
      </c>
      <c r="F46" s="47">
        <v>56187</v>
      </c>
      <c r="G46" s="47"/>
      <c r="H46" s="45"/>
      <c r="I46" s="61"/>
      <c r="J46" s="61"/>
      <c r="K46" s="61"/>
    </row>
    <row r="47" spans="1:11" s="62" customFormat="1" x14ac:dyDescent="0.2">
      <c r="A47" s="41">
        <v>45</v>
      </c>
      <c r="B47" s="41">
        <v>73152100</v>
      </c>
      <c r="C47" s="46" t="s">
        <v>1007</v>
      </c>
      <c r="D47" s="43">
        <v>30</v>
      </c>
      <c r="E47" s="42" t="s">
        <v>102</v>
      </c>
      <c r="F47" s="47">
        <v>57090</v>
      </c>
      <c r="G47" s="47"/>
      <c r="H47" s="45"/>
      <c r="I47" s="61"/>
      <c r="J47" s="61"/>
      <c r="K47" s="61"/>
    </row>
    <row r="48" spans="1:11" s="62" customFormat="1" ht="28.5" x14ac:dyDescent="0.2">
      <c r="A48" s="41">
        <v>46</v>
      </c>
      <c r="B48" s="41">
        <v>73152100</v>
      </c>
      <c r="C48" s="46" t="s">
        <v>1008</v>
      </c>
      <c r="D48" s="43">
        <v>30</v>
      </c>
      <c r="E48" s="42" t="s">
        <v>102</v>
      </c>
      <c r="F48" s="47">
        <v>12645</v>
      </c>
      <c r="G48" s="47"/>
      <c r="H48" s="45"/>
      <c r="I48" s="61"/>
      <c r="J48" s="61"/>
      <c r="K48" s="61"/>
    </row>
    <row r="49" spans="1:11" s="62" customFormat="1" x14ac:dyDescent="0.2">
      <c r="A49" s="41">
        <v>47</v>
      </c>
      <c r="B49" s="41">
        <v>73152100</v>
      </c>
      <c r="C49" s="46" t="s">
        <v>1009</v>
      </c>
      <c r="D49" s="43">
        <v>30</v>
      </c>
      <c r="E49" s="42" t="s">
        <v>102</v>
      </c>
      <c r="F49" s="47">
        <v>10063</v>
      </c>
      <c r="G49" s="47"/>
      <c r="H49" s="45"/>
      <c r="I49" s="61"/>
      <c r="J49" s="61"/>
      <c r="K49" s="61"/>
    </row>
    <row r="50" spans="1:11" s="62" customFormat="1" ht="28.5" x14ac:dyDescent="0.2">
      <c r="A50" s="41">
        <v>48</v>
      </c>
      <c r="B50" s="41">
        <v>73152100</v>
      </c>
      <c r="C50" s="46" t="s">
        <v>1010</v>
      </c>
      <c r="D50" s="43">
        <v>30</v>
      </c>
      <c r="E50" s="42" t="s">
        <v>102</v>
      </c>
      <c r="F50" s="47">
        <v>11842</v>
      </c>
      <c r="G50" s="47"/>
      <c r="H50" s="45"/>
      <c r="I50" s="61"/>
      <c r="J50" s="61"/>
      <c r="K50" s="61"/>
    </row>
    <row r="51" spans="1:11" s="62" customFormat="1" ht="28.5" x14ac:dyDescent="0.2">
      <c r="A51" s="41">
        <v>49</v>
      </c>
      <c r="B51" s="41">
        <v>73152100</v>
      </c>
      <c r="C51" s="46" t="s">
        <v>1011</v>
      </c>
      <c r="D51" s="43">
        <v>30</v>
      </c>
      <c r="E51" s="42" t="s">
        <v>102</v>
      </c>
      <c r="F51" s="47">
        <v>3970</v>
      </c>
      <c r="G51" s="47"/>
      <c r="H51" s="45"/>
      <c r="I51" s="61"/>
      <c r="J51" s="61"/>
      <c r="K51" s="61"/>
    </row>
    <row r="52" spans="1:11" s="62" customFormat="1" ht="28.5" x14ac:dyDescent="0.2">
      <c r="A52" s="41">
        <v>50</v>
      </c>
      <c r="B52" s="41">
        <v>73152100</v>
      </c>
      <c r="C52" s="46" t="s">
        <v>1012</v>
      </c>
      <c r="D52" s="43">
        <v>30</v>
      </c>
      <c r="E52" s="42" t="s">
        <v>102</v>
      </c>
      <c r="F52" s="47">
        <v>3505</v>
      </c>
      <c r="G52" s="47"/>
      <c r="H52" s="45"/>
      <c r="I52" s="61"/>
      <c r="J52" s="61"/>
      <c r="K52" s="61"/>
    </row>
    <row r="53" spans="1:11" s="62" customFormat="1" ht="42.75" x14ac:dyDescent="0.2">
      <c r="A53" s="41">
        <v>51</v>
      </c>
      <c r="B53" s="41">
        <v>73152100</v>
      </c>
      <c r="C53" s="46" t="s">
        <v>1013</v>
      </c>
      <c r="D53" s="43">
        <v>30</v>
      </c>
      <c r="E53" s="42" t="s">
        <v>102</v>
      </c>
      <c r="F53" s="47">
        <v>2140</v>
      </c>
      <c r="G53" s="47"/>
      <c r="H53" s="45"/>
      <c r="I53" s="61"/>
      <c r="J53" s="61"/>
      <c r="K53" s="61"/>
    </row>
    <row r="54" spans="1:11" s="62" customFormat="1" ht="28.5" x14ac:dyDescent="0.2">
      <c r="A54" s="41">
        <v>52</v>
      </c>
      <c r="B54" s="41">
        <v>73152100</v>
      </c>
      <c r="C54" s="46" t="s">
        <v>1014</v>
      </c>
      <c r="D54" s="43">
        <v>30</v>
      </c>
      <c r="E54" s="42" t="s">
        <v>102</v>
      </c>
      <c r="F54" s="47">
        <v>20281</v>
      </c>
      <c r="G54" s="47"/>
      <c r="H54" s="45"/>
      <c r="I54" s="61"/>
      <c r="J54" s="61"/>
      <c r="K54" s="61"/>
    </row>
    <row r="55" spans="1:11" s="62" customFormat="1" ht="28.5" x14ac:dyDescent="0.2">
      <c r="A55" s="41">
        <v>53</v>
      </c>
      <c r="B55" s="41">
        <v>73152100</v>
      </c>
      <c r="C55" s="46" t="s">
        <v>1015</v>
      </c>
      <c r="D55" s="43">
        <v>30</v>
      </c>
      <c r="E55" s="42" t="s">
        <v>102</v>
      </c>
      <c r="F55" s="47">
        <v>1462</v>
      </c>
      <c r="G55" s="47"/>
      <c r="H55" s="45"/>
      <c r="I55" s="61"/>
      <c r="J55" s="61"/>
      <c r="K55" s="61"/>
    </row>
    <row r="56" spans="1:11" s="62" customFormat="1" ht="28.5" x14ac:dyDescent="0.2">
      <c r="A56" s="41">
        <v>54</v>
      </c>
      <c r="B56" s="41">
        <v>73152100</v>
      </c>
      <c r="C56" s="46" t="s">
        <v>1016</v>
      </c>
      <c r="D56" s="43">
        <v>30</v>
      </c>
      <c r="E56" s="42" t="s">
        <v>102</v>
      </c>
      <c r="F56" s="47">
        <v>2028</v>
      </c>
      <c r="G56" s="47"/>
      <c r="H56" s="45"/>
      <c r="I56" s="61"/>
      <c r="J56" s="61"/>
      <c r="K56" s="61"/>
    </row>
    <row r="57" spans="1:11" s="62" customFormat="1" ht="28.5" x14ac:dyDescent="0.2">
      <c r="A57" s="41">
        <v>55</v>
      </c>
      <c r="B57" s="41">
        <v>73152100</v>
      </c>
      <c r="C57" s="46" t="s">
        <v>1017</v>
      </c>
      <c r="D57" s="43">
        <v>30</v>
      </c>
      <c r="E57" s="42" t="s">
        <v>102</v>
      </c>
      <c r="F57" s="47">
        <v>4393</v>
      </c>
      <c r="G57" s="47"/>
      <c r="H57" s="45"/>
      <c r="I57" s="61"/>
      <c r="J57" s="61"/>
      <c r="K57" s="61"/>
    </row>
    <row r="58" spans="1:11" s="62" customFormat="1" ht="28.5" x14ac:dyDescent="0.2">
      <c r="A58" s="41">
        <v>56</v>
      </c>
      <c r="B58" s="41">
        <v>73152100</v>
      </c>
      <c r="C58" s="46" t="s">
        <v>1018</v>
      </c>
      <c r="D58" s="43">
        <v>30</v>
      </c>
      <c r="E58" s="42" t="s">
        <v>102</v>
      </c>
      <c r="F58" s="47">
        <v>14146</v>
      </c>
      <c r="G58" s="47"/>
      <c r="H58" s="45"/>
      <c r="I58" s="61"/>
      <c r="J58" s="61"/>
      <c r="K58" s="61"/>
    </row>
    <row r="59" spans="1:11" s="62" customFormat="1" x14ac:dyDescent="0.2">
      <c r="A59" s="41">
        <v>57</v>
      </c>
      <c r="B59" s="41">
        <v>73152100</v>
      </c>
      <c r="C59" s="46" t="s">
        <v>1019</v>
      </c>
      <c r="D59" s="43">
        <v>30</v>
      </c>
      <c r="E59" s="42" t="s">
        <v>102</v>
      </c>
      <c r="F59" s="47">
        <v>5521</v>
      </c>
      <c r="G59" s="47"/>
      <c r="H59" s="45"/>
      <c r="I59" s="61"/>
      <c r="J59" s="61"/>
      <c r="K59" s="61"/>
    </row>
    <row r="60" spans="1:11" s="62" customFormat="1" ht="28.5" x14ac:dyDescent="0.2">
      <c r="A60" s="41">
        <v>58</v>
      </c>
      <c r="B60" s="41">
        <v>73152100</v>
      </c>
      <c r="C60" s="46" t="s">
        <v>1020</v>
      </c>
      <c r="D60" s="43">
        <v>30</v>
      </c>
      <c r="E60" s="42" t="s">
        <v>102</v>
      </c>
      <c r="F60" s="47">
        <v>3700</v>
      </c>
      <c r="G60" s="47"/>
      <c r="H60" s="45"/>
      <c r="I60" s="61"/>
      <c r="J60" s="61"/>
      <c r="K60" s="61"/>
    </row>
    <row r="61" spans="1:11" s="62" customFormat="1" ht="28.5" x14ac:dyDescent="0.2">
      <c r="A61" s="41">
        <v>59</v>
      </c>
      <c r="B61" s="41">
        <v>73152100</v>
      </c>
      <c r="C61" s="46" t="s">
        <v>1021</v>
      </c>
      <c r="D61" s="43">
        <v>30</v>
      </c>
      <c r="E61" s="42" t="s">
        <v>102</v>
      </c>
      <c r="F61" s="47">
        <v>1462</v>
      </c>
      <c r="G61" s="47"/>
      <c r="H61" s="45"/>
      <c r="I61" s="61"/>
      <c r="J61" s="61"/>
      <c r="K61" s="61"/>
    </row>
    <row r="62" spans="1:11" s="62" customFormat="1" ht="42.75" x14ac:dyDescent="0.2">
      <c r="A62" s="41">
        <v>60</v>
      </c>
      <c r="B62" s="41">
        <v>73152100</v>
      </c>
      <c r="C62" s="46" t="s">
        <v>1022</v>
      </c>
      <c r="D62" s="43">
        <v>30</v>
      </c>
      <c r="E62" s="42" t="s">
        <v>102</v>
      </c>
      <c r="F62" s="47">
        <v>3155</v>
      </c>
      <c r="G62" s="47"/>
      <c r="H62" s="45"/>
      <c r="I62" s="61"/>
      <c r="J62" s="61"/>
      <c r="K62" s="61"/>
    </row>
    <row r="63" spans="1:11" s="62" customFormat="1" ht="28.5" x14ac:dyDescent="0.2">
      <c r="A63" s="41">
        <v>61</v>
      </c>
      <c r="B63" s="41">
        <v>73152100</v>
      </c>
      <c r="C63" s="46" t="s">
        <v>1023</v>
      </c>
      <c r="D63" s="43">
        <v>30</v>
      </c>
      <c r="E63" s="42" t="s">
        <v>102</v>
      </c>
      <c r="F63" s="47">
        <v>28171</v>
      </c>
      <c r="G63" s="47"/>
      <c r="H63" s="45"/>
      <c r="I63" s="61"/>
      <c r="J63" s="61"/>
      <c r="K63" s="61"/>
    </row>
    <row r="64" spans="1:11" s="62" customFormat="1" ht="28.5" x14ac:dyDescent="0.2">
      <c r="A64" s="41">
        <v>62</v>
      </c>
      <c r="B64" s="41">
        <v>73152100</v>
      </c>
      <c r="C64" s="46" t="s">
        <v>1024</v>
      </c>
      <c r="D64" s="43">
        <v>30</v>
      </c>
      <c r="E64" s="42" t="s">
        <v>102</v>
      </c>
      <c r="F64" s="47">
        <v>3986</v>
      </c>
      <c r="G64" s="47"/>
      <c r="H64" s="45"/>
      <c r="I64" s="61"/>
      <c r="J64" s="61"/>
      <c r="K64" s="61"/>
    </row>
    <row r="65" spans="1:11" s="62" customFormat="1" ht="28.5" x14ac:dyDescent="0.2">
      <c r="A65" s="41">
        <v>63</v>
      </c>
      <c r="B65" s="41">
        <v>73152100</v>
      </c>
      <c r="C65" s="46" t="s">
        <v>1025</v>
      </c>
      <c r="D65" s="43">
        <v>30</v>
      </c>
      <c r="E65" s="42" t="s">
        <v>102</v>
      </c>
      <c r="F65" s="47">
        <v>25825</v>
      </c>
      <c r="G65" s="47"/>
      <c r="H65" s="45"/>
      <c r="I65" s="61"/>
      <c r="J65" s="61"/>
      <c r="K65" s="61"/>
    </row>
    <row r="66" spans="1:11" s="62" customFormat="1" x14ac:dyDescent="0.2">
      <c r="A66" s="41">
        <v>64</v>
      </c>
      <c r="B66" s="41">
        <v>73152100</v>
      </c>
      <c r="C66" s="46" t="s">
        <v>1026</v>
      </c>
      <c r="D66" s="43">
        <v>30</v>
      </c>
      <c r="E66" s="42" t="s">
        <v>102</v>
      </c>
      <c r="F66" s="47">
        <v>4258</v>
      </c>
      <c r="G66" s="47"/>
      <c r="H66" s="45"/>
      <c r="I66" s="61"/>
      <c r="J66" s="61"/>
      <c r="K66" s="61"/>
    </row>
    <row r="67" spans="1:11" s="62" customFormat="1" ht="28.5" x14ac:dyDescent="0.2">
      <c r="A67" s="41">
        <v>65</v>
      </c>
      <c r="B67" s="41">
        <v>73152100</v>
      </c>
      <c r="C67" s="46" t="s">
        <v>1027</v>
      </c>
      <c r="D67" s="43">
        <v>30</v>
      </c>
      <c r="E67" s="42" t="s">
        <v>102</v>
      </c>
      <c r="F67" s="47">
        <v>3155</v>
      </c>
      <c r="G67" s="47"/>
      <c r="H67" s="45"/>
      <c r="I67" s="61"/>
      <c r="J67" s="61"/>
      <c r="K67" s="61"/>
    </row>
    <row r="68" spans="1:11" s="62" customFormat="1" ht="28.5" x14ac:dyDescent="0.2">
      <c r="A68" s="41">
        <v>66</v>
      </c>
      <c r="B68" s="41">
        <v>73152100</v>
      </c>
      <c r="C68" s="46" t="s">
        <v>1028</v>
      </c>
      <c r="D68" s="43">
        <v>30</v>
      </c>
      <c r="E68" s="42" t="s">
        <v>102</v>
      </c>
      <c r="F68" s="47">
        <v>4393</v>
      </c>
      <c r="G68" s="47"/>
      <c r="H68" s="45"/>
      <c r="I68" s="61"/>
      <c r="J68" s="61"/>
      <c r="K68" s="61"/>
    </row>
    <row r="69" spans="1:11" s="62" customFormat="1" ht="28.5" x14ac:dyDescent="0.2">
      <c r="A69" s="41">
        <v>67</v>
      </c>
      <c r="B69" s="41">
        <v>73152100</v>
      </c>
      <c r="C69" s="46" t="s">
        <v>1029</v>
      </c>
      <c r="D69" s="43">
        <v>30</v>
      </c>
      <c r="E69" s="42" t="s">
        <v>102</v>
      </c>
      <c r="F69" s="47">
        <v>50706</v>
      </c>
      <c r="G69" s="47"/>
      <c r="H69" s="45"/>
      <c r="I69" s="61"/>
      <c r="J69" s="61"/>
      <c r="K69" s="61"/>
    </row>
    <row r="70" spans="1:11" s="62" customFormat="1" ht="28.5" x14ac:dyDescent="0.2">
      <c r="A70" s="41">
        <v>68</v>
      </c>
      <c r="B70" s="41">
        <v>73152100</v>
      </c>
      <c r="C70" s="46" t="s">
        <v>1030</v>
      </c>
      <c r="D70" s="43">
        <v>30</v>
      </c>
      <c r="E70" s="42" t="s">
        <v>102</v>
      </c>
      <c r="F70" s="47">
        <v>39439</v>
      </c>
      <c r="G70" s="47"/>
      <c r="H70" s="45"/>
      <c r="I70" s="61"/>
      <c r="J70" s="61"/>
      <c r="K70" s="61"/>
    </row>
    <row r="71" spans="1:11" s="62" customFormat="1" ht="30" x14ac:dyDescent="0.2">
      <c r="A71" s="41">
        <v>69</v>
      </c>
      <c r="B71" s="41"/>
      <c r="C71" s="75" t="s">
        <v>877</v>
      </c>
      <c r="D71" s="43">
        <v>1</v>
      </c>
      <c r="E71" s="42" t="s">
        <v>102</v>
      </c>
      <c r="F71" s="47">
        <v>29212705</v>
      </c>
      <c r="G71" s="68"/>
      <c r="H71" s="45"/>
      <c r="I71" s="61"/>
      <c r="J71" s="61"/>
      <c r="K71" s="61"/>
    </row>
    <row r="73" spans="1:11" x14ac:dyDescent="0.2">
      <c r="D73" s="61"/>
      <c r="E73" s="61"/>
      <c r="F73" s="62"/>
    </row>
    <row r="74" spans="1:11" x14ac:dyDescent="0.2">
      <c r="D74" s="61"/>
      <c r="E74" s="61"/>
      <c r="F74" s="62"/>
    </row>
    <row r="75" spans="1:11" x14ac:dyDescent="0.2">
      <c r="D75" s="61"/>
      <c r="E75" s="61"/>
      <c r="F75" s="62"/>
    </row>
    <row r="76" spans="1:11" x14ac:dyDescent="0.2">
      <c r="D76" s="61"/>
      <c r="E76" s="61"/>
      <c r="F76" s="62"/>
    </row>
    <row r="77" spans="1:11" x14ac:dyDescent="0.2">
      <c r="D77" s="61"/>
      <c r="E77" s="61"/>
      <c r="F77" s="62"/>
    </row>
    <row r="78" spans="1:11" x14ac:dyDescent="0.2">
      <c r="D78" s="61"/>
      <c r="E78" s="61"/>
      <c r="F78" s="62"/>
    </row>
    <row r="79" spans="1:11" x14ac:dyDescent="0.2">
      <c r="D79" s="61"/>
      <c r="E79" s="61"/>
      <c r="F79" s="62"/>
    </row>
  </sheetData>
  <autoFilter ref="A2:H72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zoomScale="110" zoomScaleNormal="110" workbookViewId="0">
      <selection activeCell="C5" sqref="C5"/>
    </sheetView>
  </sheetViews>
  <sheetFormatPr baseColWidth="10" defaultRowHeight="14.25" x14ac:dyDescent="0.2"/>
  <cols>
    <col min="1" max="1" width="13.42578125" style="55" customWidth="1"/>
    <col min="2" max="2" width="17.42578125" style="55" customWidth="1"/>
    <col min="3" max="3" width="54.7109375" style="55" customWidth="1"/>
    <col min="4" max="4" width="13" style="63" customWidth="1"/>
    <col min="5" max="5" width="11.5703125" style="63" customWidth="1"/>
    <col min="6" max="6" width="15.7109375" style="81" customWidth="1"/>
    <col min="7" max="7" width="17" style="76" customWidth="1"/>
    <col min="8" max="8" width="20.42578125" style="66" customWidth="1"/>
    <col min="9" max="11" width="10.140625" style="58" customWidth="1"/>
    <col min="12" max="16384" width="11.42578125" style="55"/>
  </cols>
  <sheetData>
    <row r="1" spans="1:12" ht="63" customHeight="1" x14ac:dyDescent="0.2">
      <c r="A1" s="93" t="s">
        <v>1080</v>
      </c>
      <c r="B1" s="94"/>
      <c r="C1" s="94"/>
      <c r="D1" s="94"/>
      <c r="E1" s="94"/>
      <c r="F1" s="94"/>
      <c r="G1" s="95"/>
      <c r="H1" s="94"/>
      <c r="I1" s="71">
        <f>SUM(G3:G49)</f>
        <v>0</v>
      </c>
      <c r="J1" s="53">
        <f>50000000+65000000</f>
        <v>115000000</v>
      </c>
      <c r="K1" s="53">
        <f>+J1-I1</f>
        <v>115000000</v>
      </c>
      <c r="L1" s="78"/>
    </row>
    <row r="2" spans="1:12" s="60" customFormat="1" ht="45" x14ac:dyDescent="0.25">
      <c r="A2" s="56" t="s">
        <v>101</v>
      </c>
      <c r="B2" s="56" t="s">
        <v>94</v>
      </c>
      <c r="C2" s="56" t="s">
        <v>95</v>
      </c>
      <c r="D2" s="56" t="s">
        <v>96</v>
      </c>
      <c r="E2" s="56" t="s">
        <v>97</v>
      </c>
      <c r="F2" s="79" t="s">
        <v>98</v>
      </c>
      <c r="G2" s="79" t="s">
        <v>99</v>
      </c>
      <c r="H2" s="56" t="s">
        <v>100</v>
      </c>
      <c r="I2" s="58"/>
      <c r="J2" s="59"/>
      <c r="K2" s="59"/>
    </row>
    <row r="3" spans="1:12" s="62" customFormat="1" ht="71.25" x14ac:dyDescent="0.2">
      <c r="A3" s="41">
        <v>1</v>
      </c>
      <c r="B3" s="41">
        <v>72101500</v>
      </c>
      <c r="C3" s="80" t="s">
        <v>1031</v>
      </c>
      <c r="D3" s="43">
        <v>4</v>
      </c>
      <c r="E3" s="42" t="s">
        <v>102</v>
      </c>
      <c r="F3" s="47">
        <v>372470</v>
      </c>
      <c r="G3" s="47"/>
      <c r="H3" s="44"/>
      <c r="I3" s="58"/>
      <c r="J3" s="61"/>
      <c r="K3" s="61"/>
    </row>
    <row r="4" spans="1:12" s="62" customFormat="1" ht="99.75" x14ac:dyDescent="0.2">
      <c r="A4" s="41">
        <v>2</v>
      </c>
      <c r="B4" s="41">
        <v>72101500</v>
      </c>
      <c r="C4" s="80" t="s">
        <v>1032</v>
      </c>
      <c r="D4" s="43">
        <v>2</v>
      </c>
      <c r="E4" s="42" t="s">
        <v>102</v>
      </c>
      <c r="F4" s="47">
        <v>873193</v>
      </c>
      <c r="G4" s="47"/>
      <c r="H4" s="44"/>
      <c r="I4" s="61"/>
      <c r="J4" s="61"/>
      <c r="K4" s="61"/>
    </row>
    <row r="5" spans="1:12" s="62" customFormat="1" ht="85.5" x14ac:dyDescent="0.2">
      <c r="A5" s="41">
        <v>3</v>
      </c>
      <c r="B5" s="41">
        <v>72101500</v>
      </c>
      <c r="C5" s="80" t="s">
        <v>1033</v>
      </c>
      <c r="D5" s="43">
        <v>5</v>
      </c>
      <c r="E5" s="42" t="s">
        <v>102</v>
      </c>
      <c r="F5" s="47">
        <v>805736</v>
      </c>
      <c r="G5" s="47"/>
      <c r="H5" s="44"/>
      <c r="I5" s="61"/>
      <c r="J5" s="61"/>
      <c r="K5" s="61"/>
    </row>
    <row r="6" spans="1:12" s="62" customFormat="1" ht="71.25" x14ac:dyDescent="0.2">
      <c r="A6" s="41">
        <v>4</v>
      </c>
      <c r="B6" s="41">
        <v>72101500</v>
      </c>
      <c r="C6" s="80" t="s">
        <v>1034</v>
      </c>
      <c r="D6" s="43">
        <v>4</v>
      </c>
      <c r="E6" s="42" t="s">
        <v>102</v>
      </c>
      <c r="F6" s="47">
        <v>184621</v>
      </c>
      <c r="G6" s="47"/>
      <c r="H6" s="44"/>
      <c r="I6" s="61"/>
      <c r="J6" s="61"/>
      <c r="K6" s="61"/>
    </row>
    <row r="7" spans="1:12" s="62" customFormat="1" ht="99.75" x14ac:dyDescent="0.2">
      <c r="A7" s="41">
        <v>5</v>
      </c>
      <c r="B7" s="41">
        <v>72101500</v>
      </c>
      <c r="C7" s="80" t="s">
        <v>1035</v>
      </c>
      <c r="D7" s="43">
        <v>2</v>
      </c>
      <c r="E7" s="42" t="s">
        <v>102</v>
      </c>
      <c r="F7" s="47">
        <v>354944</v>
      </c>
      <c r="G7" s="47"/>
      <c r="H7" s="44"/>
      <c r="I7" s="61"/>
      <c r="J7" s="61"/>
      <c r="K7" s="61"/>
    </row>
    <row r="8" spans="1:12" s="62" customFormat="1" ht="85.5" x14ac:dyDescent="0.2">
      <c r="A8" s="41">
        <v>6</v>
      </c>
      <c r="B8" s="41">
        <v>72101500</v>
      </c>
      <c r="C8" s="80" t="s">
        <v>1036</v>
      </c>
      <c r="D8" s="43">
        <v>5</v>
      </c>
      <c r="E8" s="42" t="s">
        <v>102</v>
      </c>
      <c r="F8" s="47">
        <v>334093</v>
      </c>
      <c r="G8" s="47"/>
      <c r="H8" s="45"/>
      <c r="I8" s="61"/>
      <c r="J8" s="61"/>
      <c r="K8" s="61"/>
    </row>
    <row r="9" spans="1:12" s="62" customFormat="1" ht="99.75" x14ac:dyDescent="0.2">
      <c r="A9" s="41">
        <v>7</v>
      </c>
      <c r="B9" s="41">
        <v>72101500</v>
      </c>
      <c r="C9" s="80" t="s">
        <v>1037</v>
      </c>
      <c r="D9" s="43">
        <v>4</v>
      </c>
      <c r="E9" s="42" t="s">
        <v>102</v>
      </c>
      <c r="F9" s="47">
        <v>405493</v>
      </c>
      <c r="G9" s="47"/>
      <c r="H9" s="45"/>
      <c r="I9" s="61"/>
      <c r="J9" s="61"/>
      <c r="K9" s="61"/>
    </row>
    <row r="10" spans="1:12" s="62" customFormat="1" ht="114" x14ac:dyDescent="0.2">
      <c r="A10" s="41">
        <v>8</v>
      </c>
      <c r="B10" s="41">
        <v>72101500</v>
      </c>
      <c r="C10" s="80" t="s">
        <v>1038</v>
      </c>
      <c r="D10" s="43">
        <v>2</v>
      </c>
      <c r="E10" s="42" t="s">
        <v>102</v>
      </c>
      <c r="F10" s="47">
        <v>952030</v>
      </c>
      <c r="G10" s="47"/>
      <c r="H10" s="45"/>
      <c r="I10" s="61"/>
      <c r="J10" s="61"/>
      <c r="K10" s="61"/>
    </row>
    <row r="11" spans="1:12" s="62" customFormat="1" ht="99.75" x14ac:dyDescent="0.2">
      <c r="A11" s="41">
        <v>9</v>
      </c>
      <c r="B11" s="41">
        <v>72101500</v>
      </c>
      <c r="C11" s="80" t="s">
        <v>1039</v>
      </c>
      <c r="D11" s="43">
        <v>5</v>
      </c>
      <c r="E11" s="42" t="s">
        <v>102</v>
      </c>
      <c r="F11" s="47">
        <v>950092</v>
      </c>
      <c r="G11" s="47"/>
      <c r="H11" s="45"/>
      <c r="I11" s="61"/>
      <c r="J11" s="61"/>
      <c r="K11" s="61"/>
    </row>
    <row r="12" spans="1:12" s="62" customFormat="1" ht="71.25" x14ac:dyDescent="0.2">
      <c r="A12" s="41">
        <v>10</v>
      </c>
      <c r="B12" s="41">
        <v>72101500</v>
      </c>
      <c r="C12" s="80" t="s">
        <v>1040</v>
      </c>
      <c r="D12" s="43">
        <v>4</v>
      </c>
      <c r="E12" s="42" t="s">
        <v>102</v>
      </c>
      <c r="F12" s="47">
        <v>405493</v>
      </c>
      <c r="G12" s="47"/>
      <c r="H12" s="45"/>
      <c r="I12" s="61"/>
      <c r="J12" s="61"/>
      <c r="K12" s="61"/>
    </row>
    <row r="13" spans="1:12" s="62" customFormat="1" ht="85.5" x14ac:dyDescent="0.2">
      <c r="A13" s="41">
        <v>11</v>
      </c>
      <c r="B13" s="41">
        <v>72101500</v>
      </c>
      <c r="C13" s="80" t="s">
        <v>1041</v>
      </c>
      <c r="D13" s="43">
        <v>2</v>
      </c>
      <c r="E13" s="42" t="s">
        <v>102</v>
      </c>
      <c r="F13" s="47">
        <v>967750</v>
      </c>
      <c r="G13" s="47"/>
      <c r="H13" s="45"/>
      <c r="I13" s="61"/>
      <c r="J13" s="61"/>
      <c r="K13" s="61"/>
    </row>
    <row r="14" spans="1:12" s="62" customFormat="1" ht="85.5" x14ac:dyDescent="0.2">
      <c r="A14" s="41">
        <v>12</v>
      </c>
      <c r="B14" s="41">
        <v>72101500</v>
      </c>
      <c r="C14" s="80" t="s">
        <v>1042</v>
      </c>
      <c r="D14" s="43">
        <v>5</v>
      </c>
      <c r="E14" s="42" t="s">
        <v>102</v>
      </c>
      <c r="F14" s="47">
        <v>881822</v>
      </c>
      <c r="G14" s="47"/>
      <c r="H14" s="45"/>
      <c r="I14" s="61"/>
      <c r="J14" s="61"/>
      <c r="K14" s="61"/>
    </row>
    <row r="15" spans="1:12" s="62" customFormat="1" ht="85.5" x14ac:dyDescent="0.2">
      <c r="A15" s="41">
        <v>13</v>
      </c>
      <c r="B15" s="41">
        <v>72101500</v>
      </c>
      <c r="C15" s="80" t="s">
        <v>1043</v>
      </c>
      <c r="D15" s="43">
        <v>4</v>
      </c>
      <c r="E15" s="42" t="s">
        <v>102</v>
      </c>
      <c r="F15" s="47">
        <v>363789</v>
      </c>
      <c r="G15" s="47"/>
      <c r="H15" s="45"/>
      <c r="I15" s="61"/>
      <c r="J15" s="61"/>
      <c r="K15" s="61"/>
    </row>
    <row r="16" spans="1:12" s="62" customFormat="1" ht="114" x14ac:dyDescent="0.2">
      <c r="A16" s="41">
        <v>14</v>
      </c>
      <c r="B16" s="41">
        <v>72101500</v>
      </c>
      <c r="C16" s="80" t="s">
        <v>1044</v>
      </c>
      <c r="D16" s="43">
        <v>2</v>
      </c>
      <c r="E16" s="42" t="s">
        <v>102</v>
      </c>
      <c r="F16" s="47">
        <v>1387540</v>
      </c>
      <c r="G16" s="47"/>
      <c r="H16" s="45"/>
      <c r="I16" s="61"/>
      <c r="J16" s="61"/>
      <c r="K16" s="61"/>
    </row>
    <row r="17" spans="1:11" s="62" customFormat="1" ht="99.75" x14ac:dyDescent="0.2">
      <c r="A17" s="41">
        <v>15</v>
      </c>
      <c r="B17" s="41">
        <v>72101500</v>
      </c>
      <c r="C17" s="80" t="s">
        <v>1045</v>
      </c>
      <c r="D17" s="43">
        <v>5</v>
      </c>
      <c r="E17" s="42" t="s">
        <v>102</v>
      </c>
      <c r="F17" s="47">
        <v>1272680</v>
      </c>
      <c r="G17" s="47"/>
      <c r="H17" s="45"/>
      <c r="I17" s="61"/>
      <c r="J17" s="61"/>
      <c r="K17" s="61"/>
    </row>
    <row r="18" spans="1:11" s="62" customFormat="1" ht="71.25" x14ac:dyDescent="0.2">
      <c r="A18" s="41">
        <v>16</v>
      </c>
      <c r="B18" s="41">
        <v>72101500</v>
      </c>
      <c r="C18" s="80" t="s">
        <v>1046</v>
      </c>
      <c r="D18" s="43">
        <v>4</v>
      </c>
      <c r="E18" s="42" t="s">
        <v>102</v>
      </c>
      <c r="F18" s="47">
        <v>339150</v>
      </c>
      <c r="G18" s="47"/>
      <c r="H18" s="45"/>
      <c r="I18" s="61"/>
      <c r="J18" s="61"/>
      <c r="K18" s="61"/>
    </row>
    <row r="19" spans="1:11" s="62" customFormat="1" ht="85.5" x14ac:dyDescent="0.2">
      <c r="A19" s="41">
        <v>17</v>
      </c>
      <c r="B19" s="41">
        <v>72101500</v>
      </c>
      <c r="C19" s="80" t="s">
        <v>1047</v>
      </c>
      <c r="D19" s="43">
        <v>2</v>
      </c>
      <c r="E19" s="42" t="s">
        <v>102</v>
      </c>
      <c r="F19" s="47">
        <v>790488</v>
      </c>
      <c r="G19" s="47"/>
      <c r="H19" s="45"/>
      <c r="I19" s="61"/>
      <c r="J19" s="61"/>
      <c r="K19" s="61"/>
    </row>
    <row r="20" spans="1:11" s="62" customFormat="1" ht="85.5" x14ac:dyDescent="0.2">
      <c r="A20" s="41">
        <v>18</v>
      </c>
      <c r="B20" s="41">
        <v>72101500</v>
      </c>
      <c r="C20" s="80" t="s">
        <v>1048</v>
      </c>
      <c r="D20" s="43">
        <v>5</v>
      </c>
      <c r="E20" s="42" t="s">
        <v>102</v>
      </c>
      <c r="F20" s="47">
        <v>699895</v>
      </c>
      <c r="G20" s="47"/>
      <c r="H20" s="45"/>
      <c r="I20" s="61"/>
      <c r="J20" s="61"/>
      <c r="K20" s="61"/>
    </row>
    <row r="21" spans="1:11" s="62" customFormat="1" ht="71.25" x14ac:dyDescent="0.2">
      <c r="A21" s="41">
        <v>19</v>
      </c>
      <c r="B21" s="41">
        <v>72101500</v>
      </c>
      <c r="C21" s="80" t="s">
        <v>1049</v>
      </c>
      <c r="D21" s="43">
        <v>4</v>
      </c>
      <c r="E21" s="42" t="s">
        <v>102</v>
      </c>
      <c r="F21" s="47">
        <v>310941</v>
      </c>
      <c r="G21" s="47"/>
      <c r="H21" s="45"/>
      <c r="I21" s="61"/>
      <c r="J21" s="61"/>
      <c r="K21" s="61"/>
    </row>
    <row r="22" spans="1:11" s="62" customFormat="1" ht="85.5" x14ac:dyDescent="0.2">
      <c r="A22" s="41">
        <v>20</v>
      </c>
      <c r="B22" s="41">
        <v>72101500</v>
      </c>
      <c r="C22" s="80" t="s">
        <v>1050</v>
      </c>
      <c r="D22" s="43">
        <v>2</v>
      </c>
      <c r="E22" s="42" t="s">
        <v>102</v>
      </c>
      <c r="F22" s="47">
        <v>1197884</v>
      </c>
      <c r="G22" s="47"/>
      <c r="H22" s="45"/>
      <c r="I22" s="61"/>
      <c r="J22" s="61"/>
      <c r="K22" s="61"/>
    </row>
    <row r="23" spans="1:11" s="62" customFormat="1" ht="85.5" x14ac:dyDescent="0.2">
      <c r="A23" s="41">
        <v>21</v>
      </c>
      <c r="B23" s="41">
        <v>72101500</v>
      </c>
      <c r="C23" s="80" t="s">
        <v>1051</v>
      </c>
      <c r="D23" s="43">
        <v>5</v>
      </c>
      <c r="E23" s="42" t="s">
        <v>102</v>
      </c>
      <c r="F23" s="47">
        <v>1072462</v>
      </c>
      <c r="G23" s="47"/>
      <c r="H23" s="45"/>
      <c r="I23" s="61"/>
      <c r="J23" s="61"/>
      <c r="K23" s="61"/>
    </row>
    <row r="24" spans="1:11" s="62" customFormat="1" ht="71.25" x14ac:dyDescent="0.2">
      <c r="A24" s="41">
        <v>22</v>
      </c>
      <c r="B24" s="41">
        <v>72101500</v>
      </c>
      <c r="C24" s="80" t="s">
        <v>1052</v>
      </c>
      <c r="D24" s="43">
        <v>4</v>
      </c>
      <c r="E24" s="42" t="s">
        <v>102</v>
      </c>
      <c r="F24" s="47">
        <v>406088</v>
      </c>
      <c r="G24" s="47"/>
      <c r="H24" s="45"/>
      <c r="I24" s="61"/>
      <c r="J24" s="61"/>
      <c r="K24" s="61"/>
    </row>
    <row r="25" spans="1:11" s="62" customFormat="1" ht="85.5" x14ac:dyDescent="0.2">
      <c r="A25" s="41">
        <v>23</v>
      </c>
      <c r="B25" s="41">
        <v>72101500</v>
      </c>
      <c r="C25" s="80" t="s">
        <v>1053</v>
      </c>
      <c r="D25" s="43">
        <v>2</v>
      </c>
      <c r="E25" s="42" t="s">
        <v>102</v>
      </c>
      <c r="F25" s="47">
        <v>967750</v>
      </c>
      <c r="G25" s="47"/>
      <c r="H25" s="45"/>
      <c r="I25" s="61"/>
      <c r="J25" s="61"/>
      <c r="K25" s="61"/>
    </row>
    <row r="26" spans="1:11" s="62" customFormat="1" ht="85.5" x14ac:dyDescent="0.2">
      <c r="A26" s="41">
        <v>24</v>
      </c>
      <c r="B26" s="41">
        <v>72101500</v>
      </c>
      <c r="C26" s="80" t="s">
        <v>1054</v>
      </c>
      <c r="D26" s="43">
        <v>5</v>
      </c>
      <c r="E26" s="42" t="s">
        <v>102</v>
      </c>
      <c r="F26" s="47">
        <v>881814</v>
      </c>
      <c r="G26" s="47"/>
      <c r="H26" s="45"/>
      <c r="I26" s="61"/>
      <c r="J26" s="61"/>
      <c r="K26" s="61"/>
    </row>
    <row r="27" spans="1:11" s="62" customFormat="1" ht="71.25" x14ac:dyDescent="0.2">
      <c r="A27" s="41">
        <v>25</v>
      </c>
      <c r="B27" s="41">
        <v>72101500</v>
      </c>
      <c r="C27" s="80" t="s">
        <v>1055</v>
      </c>
      <c r="D27" s="43">
        <v>4</v>
      </c>
      <c r="E27" s="42" t="s">
        <v>102</v>
      </c>
      <c r="F27" s="47">
        <v>405493</v>
      </c>
      <c r="G27" s="47"/>
      <c r="H27" s="45"/>
      <c r="I27" s="61"/>
      <c r="J27" s="61"/>
      <c r="K27" s="61"/>
    </row>
    <row r="28" spans="1:11" s="62" customFormat="1" ht="85.5" x14ac:dyDescent="0.2">
      <c r="A28" s="41">
        <v>26</v>
      </c>
      <c r="B28" s="41">
        <v>72101500</v>
      </c>
      <c r="C28" s="80" t="s">
        <v>1056</v>
      </c>
      <c r="D28" s="43">
        <v>2</v>
      </c>
      <c r="E28" s="42" t="s">
        <v>102</v>
      </c>
      <c r="F28" s="47">
        <v>971915</v>
      </c>
      <c r="G28" s="47"/>
      <c r="H28" s="45"/>
      <c r="I28" s="61"/>
      <c r="J28" s="61"/>
      <c r="K28" s="61"/>
    </row>
    <row r="29" spans="1:11" s="62" customFormat="1" ht="85.5" x14ac:dyDescent="0.2">
      <c r="A29" s="41">
        <v>27</v>
      </c>
      <c r="B29" s="41">
        <v>72101500</v>
      </c>
      <c r="C29" s="80" t="s">
        <v>1057</v>
      </c>
      <c r="D29" s="43">
        <v>5</v>
      </c>
      <c r="E29" s="42" t="s">
        <v>102</v>
      </c>
      <c r="F29" s="47">
        <v>887177</v>
      </c>
      <c r="G29" s="47"/>
      <c r="H29" s="45"/>
      <c r="I29" s="61"/>
      <c r="J29" s="61"/>
      <c r="K29" s="61"/>
    </row>
    <row r="30" spans="1:11" s="62" customFormat="1" ht="71.25" x14ac:dyDescent="0.2">
      <c r="A30" s="41">
        <v>28</v>
      </c>
      <c r="B30" s="41">
        <v>72101500</v>
      </c>
      <c r="C30" s="80" t="s">
        <v>1058</v>
      </c>
      <c r="D30" s="43">
        <v>4</v>
      </c>
      <c r="E30" s="42" t="s">
        <v>102</v>
      </c>
      <c r="F30" s="47">
        <v>381746</v>
      </c>
      <c r="G30" s="47"/>
      <c r="H30" s="45"/>
      <c r="I30" s="61"/>
      <c r="J30" s="61"/>
      <c r="K30" s="61"/>
    </row>
    <row r="31" spans="1:11" s="62" customFormat="1" ht="85.5" x14ac:dyDescent="0.2">
      <c r="A31" s="41">
        <v>29</v>
      </c>
      <c r="B31" s="41">
        <v>72101500</v>
      </c>
      <c r="C31" s="80" t="s">
        <v>1059</v>
      </c>
      <c r="D31" s="43">
        <v>2</v>
      </c>
      <c r="E31" s="42" t="s">
        <v>102</v>
      </c>
      <c r="F31" s="47">
        <v>1284159</v>
      </c>
      <c r="G31" s="47"/>
      <c r="H31" s="45"/>
      <c r="I31" s="61"/>
      <c r="J31" s="61"/>
      <c r="K31" s="61"/>
    </row>
    <row r="32" spans="1:11" s="62" customFormat="1" ht="71.25" x14ac:dyDescent="0.2">
      <c r="A32" s="41">
        <v>30</v>
      </c>
      <c r="B32" s="41">
        <v>72101500</v>
      </c>
      <c r="C32" s="80" t="s">
        <v>1060</v>
      </c>
      <c r="D32" s="43">
        <v>5</v>
      </c>
      <c r="E32" s="42" t="s">
        <v>102</v>
      </c>
      <c r="F32" s="47">
        <v>1046110</v>
      </c>
      <c r="G32" s="47"/>
      <c r="H32" s="45"/>
      <c r="I32" s="61"/>
      <c r="J32" s="61"/>
      <c r="K32" s="61"/>
    </row>
    <row r="33" spans="1:11" s="62" customFormat="1" ht="71.25" x14ac:dyDescent="0.2">
      <c r="A33" s="41">
        <v>31</v>
      </c>
      <c r="B33" s="41">
        <v>72101500</v>
      </c>
      <c r="C33" s="80" t="s">
        <v>1061</v>
      </c>
      <c r="D33" s="43">
        <v>4</v>
      </c>
      <c r="E33" s="42" t="s">
        <v>102</v>
      </c>
      <c r="F33" s="47">
        <v>381746</v>
      </c>
      <c r="G33" s="47"/>
      <c r="H33" s="45"/>
      <c r="I33" s="61"/>
      <c r="J33" s="61"/>
      <c r="K33" s="61"/>
    </row>
    <row r="34" spans="1:11" s="62" customFormat="1" ht="85.5" x14ac:dyDescent="0.2">
      <c r="A34" s="41">
        <v>32</v>
      </c>
      <c r="B34" s="41">
        <v>72101500</v>
      </c>
      <c r="C34" s="80" t="s">
        <v>1062</v>
      </c>
      <c r="D34" s="43">
        <v>2</v>
      </c>
      <c r="E34" s="42" t="s">
        <v>102</v>
      </c>
      <c r="F34" s="47">
        <v>1284159</v>
      </c>
      <c r="G34" s="47"/>
      <c r="H34" s="45"/>
      <c r="I34" s="61"/>
      <c r="J34" s="61"/>
      <c r="K34" s="61"/>
    </row>
    <row r="35" spans="1:11" s="62" customFormat="1" ht="85.5" x14ac:dyDescent="0.2">
      <c r="A35" s="41">
        <v>33</v>
      </c>
      <c r="B35" s="41">
        <v>72101500</v>
      </c>
      <c r="C35" s="80" t="s">
        <v>1063</v>
      </c>
      <c r="D35" s="43">
        <v>5</v>
      </c>
      <c r="E35" s="42" t="s">
        <v>102</v>
      </c>
      <c r="F35" s="47">
        <v>1046110</v>
      </c>
      <c r="G35" s="47"/>
      <c r="H35" s="45"/>
      <c r="I35" s="61"/>
      <c r="J35" s="61"/>
      <c r="K35" s="61"/>
    </row>
    <row r="36" spans="1:11" s="62" customFormat="1" ht="71.25" x14ac:dyDescent="0.2">
      <c r="A36" s="41">
        <v>34</v>
      </c>
      <c r="B36" s="41">
        <v>72101500</v>
      </c>
      <c r="C36" s="80" t="s">
        <v>1064</v>
      </c>
      <c r="D36" s="43">
        <v>4</v>
      </c>
      <c r="E36" s="42" t="s">
        <v>102</v>
      </c>
      <c r="F36" s="47">
        <v>406088</v>
      </c>
      <c r="G36" s="47"/>
      <c r="H36" s="45"/>
      <c r="I36" s="61"/>
      <c r="J36" s="61"/>
      <c r="K36" s="61"/>
    </row>
    <row r="37" spans="1:11" s="62" customFormat="1" ht="99.75" x14ac:dyDescent="0.2">
      <c r="A37" s="41">
        <v>35</v>
      </c>
      <c r="B37" s="41">
        <v>72101500</v>
      </c>
      <c r="C37" s="80" t="s">
        <v>1065</v>
      </c>
      <c r="D37" s="43">
        <v>2</v>
      </c>
      <c r="E37" s="42" t="s">
        <v>102</v>
      </c>
      <c r="F37" s="47">
        <v>967750</v>
      </c>
      <c r="G37" s="47"/>
      <c r="H37" s="45"/>
      <c r="I37" s="61"/>
      <c r="J37" s="61"/>
      <c r="K37" s="61"/>
    </row>
    <row r="38" spans="1:11" s="62" customFormat="1" ht="85.5" x14ac:dyDescent="0.2">
      <c r="A38" s="41">
        <v>36</v>
      </c>
      <c r="B38" s="41">
        <v>72101500</v>
      </c>
      <c r="C38" s="80" t="s">
        <v>1066</v>
      </c>
      <c r="D38" s="43">
        <v>5</v>
      </c>
      <c r="E38" s="42" t="s">
        <v>102</v>
      </c>
      <c r="F38" s="47">
        <v>881814</v>
      </c>
      <c r="G38" s="47"/>
      <c r="H38" s="45"/>
      <c r="I38" s="61"/>
      <c r="J38" s="61"/>
      <c r="K38" s="61"/>
    </row>
    <row r="39" spans="1:11" s="62" customFormat="1" ht="28.5" x14ac:dyDescent="0.2">
      <c r="A39" s="41">
        <v>37</v>
      </c>
      <c r="B39" s="41">
        <v>72101500</v>
      </c>
      <c r="C39" s="80" t="s">
        <v>1067</v>
      </c>
      <c r="D39" s="43">
        <v>2</v>
      </c>
      <c r="E39" s="42" t="s">
        <v>102</v>
      </c>
      <c r="F39" s="47">
        <v>642600</v>
      </c>
      <c r="G39" s="47"/>
      <c r="H39" s="45"/>
      <c r="I39" s="61"/>
      <c r="J39" s="61"/>
      <c r="K39" s="61"/>
    </row>
    <row r="40" spans="1:11" s="62" customFormat="1" ht="28.5" x14ac:dyDescent="0.2">
      <c r="A40" s="41">
        <v>38</v>
      </c>
      <c r="B40" s="41">
        <v>72101500</v>
      </c>
      <c r="C40" s="80" t="s">
        <v>1068</v>
      </c>
      <c r="D40" s="43">
        <v>2</v>
      </c>
      <c r="E40" s="42" t="s">
        <v>102</v>
      </c>
      <c r="F40" s="47">
        <v>636650</v>
      </c>
      <c r="G40" s="47"/>
      <c r="H40" s="45"/>
      <c r="I40" s="61"/>
      <c r="J40" s="61"/>
      <c r="K40" s="61"/>
    </row>
    <row r="41" spans="1:11" s="62" customFormat="1" ht="28.5" x14ac:dyDescent="0.2">
      <c r="A41" s="41">
        <v>39</v>
      </c>
      <c r="B41" s="41">
        <v>72101500</v>
      </c>
      <c r="C41" s="80" t="s">
        <v>1069</v>
      </c>
      <c r="D41" s="43">
        <v>2</v>
      </c>
      <c r="E41" s="42" t="s">
        <v>102</v>
      </c>
      <c r="F41" s="47">
        <v>589050</v>
      </c>
      <c r="G41" s="47"/>
      <c r="H41" s="45"/>
      <c r="I41" s="61"/>
      <c r="J41" s="61"/>
      <c r="K41" s="61"/>
    </row>
    <row r="42" spans="1:11" s="62" customFormat="1" ht="28.5" x14ac:dyDescent="0.2">
      <c r="A42" s="41">
        <v>40</v>
      </c>
      <c r="B42" s="41">
        <v>72101500</v>
      </c>
      <c r="C42" s="80" t="s">
        <v>1070</v>
      </c>
      <c r="D42" s="43">
        <v>2</v>
      </c>
      <c r="E42" s="42" t="s">
        <v>102</v>
      </c>
      <c r="F42" s="47">
        <v>841925</v>
      </c>
      <c r="G42" s="47"/>
      <c r="H42" s="45"/>
      <c r="I42" s="61"/>
      <c r="J42" s="61"/>
      <c r="K42" s="61"/>
    </row>
    <row r="43" spans="1:11" s="62" customFormat="1" ht="28.5" x14ac:dyDescent="0.2">
      <c r="A43" s="41">
        <v>41</v>
      </c>
      <c r="B43" s="41">
        <v>72101500</v>
      </c>
      <c r="C43" s="80" t="s">
        <v>1071</v>
      </c>
      <c r="D43" s="43">
        <v>2</v>
      </c>
      <c r="E43" s="42" t="s">
        <v>102</v>
      </c>
      <c r="F43" s="47">
        <v>642600</v>
      </c>
      <c r="G43" s="47"/>
      <c r="H43" s="45"/>
      <c r="I43" s="61"/>
      <c r="J43" s="61"/>
      <c r="K43" s="61"/>
    </row>
    <row r="44" spans="1:11" s="62" customFormat="1" ht="28.5" x14ac:dyDescent="0.2">
      <c r="A44" s="41">
        <v>42</v>
      </c>
      <c r="B44" s="41">
        <v>72101500</v>
      </c>
      <c r="C44" s="80" t="s">
        <v>1072</v>
      </c>
      <c r="D44" s="43">
        <v>2</v>
      </c>
      <c r="E44" s="42" t="s">
        <v>102</v>
      </c>
      <c r="F44" s="47">
        <v>1249500</v>
      </c>
      <c r="G44" s="47"/>
      <c r="H44" s="45"/>
      <c r="I44" s="61"/>
      <c r="J44" s="61"/>
      <c r="K44" s="61"/>
    </row>
    <row r="45" spans="1:11" s="62" customFormat="1" ht="28.5" x14ac:dyDescent="0.2">
      <c r="A45" s="41">
        <v>43</v>
      </c>
      <c r="B45" s="41">
        <v>72101500</v>
      </c>
      <c r="C45" s="80" t="s">
        <v>1073</v>
      </c>
      <c r="D45" s="43">
        <v>2</v>
      </c>
      <c r="E45" s="42" t="s">
        <v>102</v>
      </c>
      <c r="F45" s="47">
        <v>684250</v>
      </c>
      <c r="G45" s="47"/>
      <c r="H45" s="45"/>
      <c r="I45" s="61"/>
      <c r="J45" s="61"/>
      <c r="K45" s="61"/>
    </row>
    <row r="46" spans="1:11" s="62" customFormat="1" ht="28.5" x14ac:dyDescent="0.2">
      <c r="A46" s="41">
        <v>44</v>
      </c>
      <c r="B46" s="41">
        <v>72101500</v>
      </c>
      <c r="C46" s="80" t="s">
        <v>1074</v>
      </c>
      <c r="D46" s="43">
        <v>2</v>
      </c>
      <c r="E46" s="42" t="s">
        <v>102</v>
      </c>
      <c r="F46" s="47">
        <v>68425</v>
      </c>
      <c r="G46" s="47"/>
      <c r="H46" s="45"/>
      <c r="I46" s="61"/>
      <c r="J46" s="58"/>
      <c r="K46" s="61"/>
    </row>
    <row r="47" spans="1:11" s="62" customFormat="1" ht="28.5" x14ac:dyDescent="0.2">
      <c r="A47" s="41">
        <v>45</v>
      </c>
      <c r="B47" s="41">
        <v>72101500</v>
      </c>
      <c r="C47" s="80" t="s">
        <v>1075</v>
      </c>
      <c r="D47" s="43">
        <v>2</v>
      </c>
      <c r="E47" s="42" t="s">
        <v>102</v>
      </c>
      <c r="F47" s="47">
        <v>1059100</v>
      </c>
      <c r="G47" s="47"/>
      <c r="H47" s="45"/>
      <c r="I47" s="61"/>
      <c r="J47" s="58"/>
      <c r="K47" s="61"/>
    </row>
    <row r="48" spans="1:11" s="62" customFormat="1" ht="28.5" x14ac:dyDescent="0.2">
      <c r="A48" s="41">
        <v>46</v>
      </c>
      <c r="B48" s="41">
        <v>72101500</v>
      </c>
      <c r="C48" s="80" t="s">
        <v>1076</v>
      </c>
      <c r="D48" s="43">
        <v>2</v>
      </c>
      <c r="E48" s="42" t="s">
        <v>102</v>
      </c>
      <c r="F48" s="47">
        <v>416500</v>
      </c>
      <c r="G48" s="47"/>
      <c r="H48" s="45"/>
      <c r="I48" s="61"/>
      <c r="J48" s="58"/>
      <c r="K48" s="61"/>
    </row>
    <row r="49" spans="1:11" s="62" customFormat="1" ht="30" x14ac:dyDescent="0.2">
      <c r="A49" s="41">
        <v>47</v>
      </c>
      <c r="B49" s="41"/>
      <c r="C49" s="75" t="s">
        <v>877</v>
      </c>
      <c r="D49" s="43">
        <v>1</v>
      </c>
      <c r="E49" s="42" t="s">
        <v>102</v>
      </c>
      <c r="F49" s="47">
        <v>6088179</v>
      </c>
      <c r="G49" s="68"/>
      <c r="H49" s="45"/>
      <c r="I49" s="61"/>
      <c r="J49" s="61"/>
      <c r="K49" s="61"/>
    </row>
  </sheetData>
  <autoFilter ref="A2:H50"/>
  <mergeCells count="1">
    <mergeCell ref="A1:H1"/>
  </mergeCells>
  <printOptions horizontalCentered="1"/>
  <pageMargins left="0.59055118110236227" right="0.59055118110236227" top="0.59055118110236227" bottom="0.59055118110236227" header="0.31496062992125984" footer="0.31496062992125984"/>
  <pageSetup scale="57" orientation="portrait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opLeftCell="A45" zoomScaleNormal="100" workbookViewId="0">
      <selection activeCell="I71" sqref="I71"/>
    </sheetView>
  </sheetViews>
  <sheetFormatPr baseColWidth="10" defaultRowHeight="15" x14ac:dyDescent="0.25"/>
  <cols>
    <col min="1" max="1" width="5.5703125" style="1" bestFit="1" customWidth="1"/>
    <col min="2" max="2" width="35.28515625" style="2" customWidth="1"/>
    <col min="3" max="3" width="16.140625" style="2" customWidth="1"/>
    <col min="4" max="4" width="10.42578125" style="3" bestFit="1" customWidth="1"/>
    <col min="5" max="5" width="9.7109375" customWidth="1"/>
    <col min="6" max="6" width="31.7109375" customWidth="1"/>
  </cols>
  <sheetData>
    <row r="1" spans="1:7" x14ac:dyDescent="0.25">
      <c r="E1" s="36"/>
    </row>
    <row r="2" spans="1:7" ht="33.75" x14ac:dyDescent="0.25">
      <c r="A2" s="4" t="s">
        <v>9</v>
      </c>
      <c r="B2" s="5"/>
      <c r="C2" s="37" t="s">
        <v>0</v>
      </c>
      <c r="D2" s="6" t="s">
        <v>10</v>
      </c>
      <c r="E2" s="6" t="s">
        <v>87</v>
      </c>
      <c r="F2" s="7" t="s">
        <v>92</v>
      </c>
      <c r="G2" s="7" t="s">
        <v>11</v>
      </c>
    </row>
    <row r="3" spans="1:7" ht="15" customHeight="1" x14ac:dyDescent="0.25">
      <c r="A3" s="8">
        <v>1</v>
      </c>
      <c r="B3" s="9" t="s">
        <v>12</v>
      </c>
      <c r="C3" s="9" t="s">
        <v>5</v>
      </c>
      <c r="D3" s="10">
        <v>1365</v>
      </c>
      <c r="E3" s="10">
        <f>+D3*50%</f>
        <v>682.5</v>
      </c>
      <c r="F3" s="96" t="s">
        <v>88</v>
      </c>
      <c r="G3" s="96">
        <v>32</v>
      </c>
    </row>
    <row r="4" spans="1:7" ht="22.5" x14ac:dyDescent="0.25">
      <c r="A4" s="8">
        <v>2</v>
      </c>
      <c r="B4" s="9" t="s">
        <v>13</v>
      </c>
      <c r="C4" s="9" t="s">
        <v>3</v>
      </c>
      <c r="D4" s="10">
        <v>1400</v>
      </c>
      <c r="E4" s="10">
        <f t="shared" ref="E4:E34" si="0">+D4*50%</f>
        <v>700</v>
      </c>
      <c r="F4" s="96"/>
      <c r="G4" s="96"/>
    </row>
    <row r="5" spans="1:7" x14ac:dyDescent="0.25">
      <c r="A5" s="8">
        <v>3</v>
      </c>
      <c r="B5" s="9" t="s">
        <v>14</v>
      </c>
      <c r="C5" s="9" t="s">
        <v>6</v>
      </c>
      <c r="D5" s="10">
        <v>1637</v>
      </c>
      <c r="E5" s="10">
        <f t="shared" si="0"/>
        <v>818.5</v>
      </c>
      <c r="F5" s="96"/>
      <c r="G5" s="96"/>
    </row>
    <row r="6" spans="1:7" x14ac:dyDescent="0.25">
      <c r="A6" s="8">
        <v>4</v>
      </c>
      <c r="B6" s="9" t="s">
        <v>15</v>
      </c>
      <c r="C6" s="9" t="s">
        <v>7</v>
      </c>
      <c r="D6" s="11">
        <v>1908</v>
      </c>
      <c r="E6" s="10">
        <f t="shared" si="0"/>
        <v>954</v>
      </c>
      <c r="F6" s="96"/>
      <c r="G6" s="96"/>
    </row>
    <row r="7" spans="1:7" x14ac:dyDescent="0.25">
      <c r="A7" s="8">
        <v>5</v>
      </c>
      <c r="B7" s="9" t="s">
        <v>16</v>
      </c>
      <c r="C7" s="9" t="s">
        <v>5</v>
      </c>
      <c r="D7" s="10">
        <v>2170</v>
      </c>
      <c r="E7" s="10">
        <f t="shared" si="0"/>
        <v>1085</v>
      </c>
      <c r="F7" s="96"/>
      <c r="G7" s="96"/>
    </row>
    <row r="8" spans="1:7" x14ac:dyDescent="0.25">
      <c r="A8" s="8">
        <v>6</v>
      </c>
      <c r="B8" s="9" t="s">
        <v>17</v>
      </c>
      <c r="C8" s="9" t="s">
        <v>3</v>
      </c>
      <c r="D8" s="11">
        <v>2308</v>
      </c>
      <c r="E8" s="10">
        <f t="shared" si="0"/>
        <v>1154</v>
      </c>
      <c r="F8" s="96"/>
      <c r="G8" s="96"/>
    </row>
    <row r="9" spans="1:7" ht="22.5" x14ac:dyDescent="0.25">
      <c r="A9" s="8">
        <v>7</v>
      </c>
      <c r="B9" s="9" t="s">
        <v>18</v>
      </c>
      <c r="C9" s="9" t="s">
        <v>2</v>
      </c>
      <c r="D9" s="10">
        <v>2326</v>
      </c>
      <c r="E9" s="10">
        <f t="shared" si="0"/>
        <v>1163</v>
      </c>
      <c r="F9" s="96"/>
      <c r="G9" s="96"/>
    </row>
    <row r="10" spans="1:7" x14ac:dyDescent="0.25">
      <c r="A10" s="8">
        <v>8</v>
      </c>
      <c r="B10" s="9" t="s">
        <v>19</v>
      </c>
      <c r="C10" s="9" t="s">
        <v>8</v>
      </c>
      <c r="D10" s="10">
        <v>2421</v>
      </c>
      <c r="E10" s="10">
        <f t="shared" si="0"/>
        <v>1210.5</v>
      </c>
      <c r="F10" s="96"/>
      <c r="G10" s="96"/>
    </row>
    <row r="11" spans="1:7" x14ac:dyDescent="0.25">
      <c r="A11" s="8">
        <v>9</v>
      </c>
      <c r="B11" s="9" t="s">
        <v>20</v>
      </c>
      <c r="C11" s="9" t="s">
        <v>79</v>
      </c>
      <c r="D11" s="11">
        <v>2625</v>
      </c>
      <c r="E11" s="10">
        <f t="shared" si="0"/>
        <v>1312.5</v>
      </c>
      <c r="F11" s="96"/>
      <c r="G11" s="96"/>
    </row>
    <row r="12" spans="1:7" ht="22.5" x14ac:dyDescent="0.25">
      <c r="A12" s="8">
        <v>10</v>
      </c>
      <c r="B12" s="9" t="s">
        <v>21</v>
      </c>
      <c r="C12" s="9" t="s">
        <v>2</v>
      </c>
      <c r="D12" s="11">
        <v>2995</v>
      </c>
      <c r="E12" s="10">
        <f t="shared" si="0"/>
        <v>1497.5</v>
      </c>
      <c r="F12" s="96"/>
      <c r="G12" s="96"/>
    </row>
    <row r="13" spans="1:7" ht="22.5" x14ac:dyDescent="0.25">
      <c r="A13" s="8">
        <v>11</v>
      </c>
      <c r="B13" s="9" t="s">
        <v>22</v>
      </c>
      <c r="C13" s="9" t="s">
        <v>2</v>
      </c>
      <c r="D13" s="11">
        <v>3040</v>
      </c>
      <c r="E13" s="10">
        <f t="shared" si="0"/>
        <v>1520</v>
      </c>
      <c r="F13" s="96"/>
      <c r="G13" s="96"/>
    </row>
    <row r="14" spans="1:7" ht="22.5" x14ac:dyDescent="0.25">
      <c r="A14" s="12">
        <v>12</v>
      </c>
      <c r="B14" s="9" t="s">
        <v>23</v>
      </c>
      <c r="C14" s="9" t="s">
        <v>80</v>
      </c>
      <c r="D14" s="11">
        <v>3068</v>
      </c>
      <c r="E14" s="10">
        <f t="shared" si="0"/>
        <v>1534</v>
      </c>
      <c r="F14" s="96"/>
      <c r="G14" s="96"/>
    </row>
    <row r="15" spans="1:7" ht="22.5" x14ac:dyDescent="0.25">
      <c r="A15" s="8">
        <v>13</v>
      </c>
      <c r="B15" s="9" t="s">
        <v>24</v>
      </c>
      <c r="C15" s="9" t="s">
        <v>80</v>
      </c>
      <c r="D15" s="10">
        <v>3255</v>
      </c>
      <c r="E15" s="10">
        <f t="shared" si="0"/>
        <v>1627.5</v>
      </c>
      <c r="F15" s="96"/>
      <c r="G15" s="96"/>
    </row>
    <row r="16" spans="1:7" x14ac:dyDescent="0.25">
      <c r="A16" s="8">
        <v>14</v>
      </c>
      <c r="B16" s="9" t="s">
        <v>25</v>
      </c>
      <c r="C16" s="9" t="s">
        <v>81</v>
      </c>
      <c r="D16" s="10">
        <v>3278</v>
      </c>
      <c r="E16" s="10">
        <f t="shared" si="0"/>
        <v>1639</v>
      </c>
      <c r="F16" s="96"/>
      <c r="G16" s="96"/>
    </row>
    <row r="17" spans="1:7" x14ac:dyDescent="0.25">
      <c r="A17" s="8">
        <v>15</v>
      </c>
      <c r="B17" s="9" t="s">
        <v>26</v>
      </c>
      <c r="C17" s="9" t="s">
        <v>82</v>
      </c>
      <c r="D17" s="10">
        <v>3319</v>
      </c>
      <c r="E17" s="10">
        <f t="shared" si="0"/>
        <v>1659.5</v>
      </c>
      <c r="F17" s="96"/>
      <c r="G17" s="96"/>
    </row>
    <row r="18" spans="1:7" x14ac:dyDescent="0.25">
      <c r="A18" s="8">
        <v>16</v>
      </c>
      <c r="B18" s="9" t="s">
        <v>27</v>
      </c>
      <c r="C18" s="9" t="s">
        <v>5</v>
      </c>
      <c r="D18" s="10">
        <v>3367</v>
      </c>
      <c r="E18" s="10">
        <f t="shared" si="0"/>
        <v>1683.5</v>
      </c>
      <c r="F18" s="96"/>
      <c r="G18" s="96"/>
    </row>
    <row r="19" spans="1:7" ht="33.75" x14ac:dyDescent="0.25">
      <c r="A19" s="8">
        <v>17</v>
      </c>
      <c r="B19" s="9" t="s">
        <v>28</v>
      </c>
      <c r="C19" s="9" t="s">
        <v>80</v>
      </c>
      <c r="D19" s="11">
        <v>3367</v>
      </c>
      <c r="E19" s="10">
        <f t="shared" si="0"/>
        <v>1683.5</v>
      </c>
      <c r="F19" s="96"/>
      <c r="G19" s="96"/>
    </row>
    <row r="20" spans="1:7" x14ac:dyDescent="0.25">
      <c r="A20" s="8">
        <v>18</v>
      </c>
      <c r="B20" s="9" t="s">
        <v>29</v>
      </c>
      <c r="C20" s="9" t="s">
        <v>7</v>
      </c>
      <c r="D20" s="10">
        <v>3572</v>
      </c>
      <c r="E20" s="10">
        <f t="shared" si="0"/>
        <v>1786</v>
      </c>
      <c r="F20" s="96"/>
      <c r="G20" s="96"/>
    </row>
    <row r="21" spans="1:7" x14ac:dyDescent="0.25">
      <c r="A21" s="8">
        <v>19</v>
      </c>
      <c r="B21" s="9" t="s">
        <v>30</v>
      </c>
      <c r="C21" s="9" t="s">
        <v>83</v>
      </c>
      <c r="D21" s="10">
        <v>3587</v>
      </c>
      <c r="E21" s="10">
        <f t="shared" si="0"/>
        <v>1793.5</v>
      </c>
      <c r="F21" s="96"/>
      <c r="G21" s="96"/>
    </row>
    <row r="22" spans="1:7" ht="22.5" x14ac:dyDescent="0.25">
      <c r="A22" s="8">
        <v>20</v>
      </c>
      <c r="B22" s="9" t="s">
        <v>31</v>
      </c>
      <c r="C22" s="9" t="s">
        <v>5</v>
      </c>
      <c r="D22" s="11">
        <v>3741</v>
      </c>
      <c r="E22" s="10">
        <f t="shared" si="0"/>
        <v>1870.5</v>
      </c>
      <c r="F22" s="96"/>
      <c r="G22" s="96"/>
    </row>
    <row r="23" spans="1:7" x14ac:dyDescent="0.25">
      <c r="A23" s="8">
        <v>21</v>
      </c>
      <c r="B23" s="9" t="s">
        <v>32</v>
      </c>
      <c r="C23" s="9" t="s">
        <v>79</v>
      </c>
      <c r="D23" s="11">
        <v>3742</v>
      </c>
      <c r="E23" s="10">
        <f t="shared" si="0"/>
        <v>1871</v>
      </c>
      <c r="F23" s="96"/>
      <c r="G23" s="96"/>
    </row>
    <row r="24" spans="1:7" x14ac:dyDescent="0.25">
      <c r="A24" s="8">
        <v>22</v>
      </c>
      <c r="B24" s="9" t="s">
        <v>33</v>
      </c>
      <c r="C24" s="9" t="s">
        <v>84</v>
      </c>
      <c r="D24" s="11">
        <v>3777</v>
      </c>
      <c r="E24" s="10">
        <f t="shared" si="0"/>
        <v>1888.5</v>
      </c>
      <c r="F24" s="96"/>
      <c r="G24" s="96"/>
    </row>
    <row r="25" spans="1:7" x14ac:dyDescent="0.25">
      <c r="A25" s="8">
        <v>23</v>
      </c>
      <c r="B25" s="9" t="s">
        <v>34</v>
      </c>
      <c r="C25" s="9" t="s">
        <v>85</v>
      </c>
      <c r="D25" s="10">
        <v>3807</v>
      </c>
      <c r="E25" s="10">
        <f t="shared" si="0"/>
        <v>1903.5</v>
      </c>
      <c r="F25" s="96"/>
      <c r="G25" s="96"/>
    </row>
    <row r="26" spans="1:7" x14ac:dyDescent="0.25">
      <c r="A26" s="8">
        <v>24</v>
      </c>
      <c r="B26" s="9" t="s">
        <v>35</v>
      </c>
      <c r="C26" s="9" t="s">
        <v>85</v>
      </c>
      <c r="D26" s="10">
        <v>3807</v>
      </c>
      <c r="E26" s="10">
        <f t="shared" si="0"/>
        <v>1903.5</v>
      </c>
      <c r="F26" s="96"/>
      <c r="G26" s="96"/>
    </row>
    <row r="27" spans="1:7" x14ac:dyDescent="0.25">
      <c r="A27" s="8">
        <v>25</v>
      </c>
      <c r="B27" s="9" t="s">
        <v>36</v>
      </c>
      <c r="C27" s="9" t="s">
        <v>86</v>
      </c>
      <c r="D27" s="10">
        <v>3878</v>
      </c>
      <c r="E27" s="10">
        <f t="shared" si="0"/>
        <v>1939</v>
      </c>
      <c r="F27" s="96"/>
      <c r="G27" s="96"/>
    </row>
    <row r="28" spans="1:7" x14ac:dyDescent="0.25">
      <c r="A28" s="8">
        <v>26</v>
      </c>
      <c r="B28" s="9" t="s">
        <v>37</v>
      </c>
      <c r="C28" s="9" t="s">
        <v>84</v>
      </c>
      <c r="D28" s="11">
        <v>4000</v>
      </c>
      <c r="E28" s="10">
        <f t="shared" si="0"/>
        <v>2000</v>
      </c>
      <c r="F28" s="96"/>
      <c r="G28" s="96"/>
    </row>
    <row r="29" spans="1:7" x14ac:dyDescent="0.25">
      <c r="A29" s="8">
        <v>27</v>
      </c>
      <c r="B29" s="9" t="s">
        <v>38</v>
      </c>
      <c r="C29" s="9" t="s">
        <v>83</v>
      </c>
      <c r="D29" s="10">
        <v>4177</v>
      </c>
      <c r="E29" s="10">
        <f t="shared" si="0"/>
        <v>2088.5</v>
      </c>
      <c r="F29" s="96"/>
      <c r="G29" s="96"/>
    </row>
    <row r="30" spans="1:7" x14ac:dyDescent="0.25">
      <c r="A30" s="8">
        <v>28</v>
      </c>
      <c r="B30" s="9" t="s">
        <v>39</v>
      </c>
      <c r="C30" s="9" t="s">
        <v>1</v>
      </c>
      <c r="D30" s="11">
        <v>4249</v>
      </c>
      <c r="E30" s="10">
        <f t="shared" si="0"/>
        <v>2124.5</v>
      </c>
      <c r="F30" s="96"/>
      <c r="G30" s="96"/>
    </row>
    <row r="31" spans="1:7" x14ac:dyDescent="0.25">
      <c r="A31" s="8">
        <v>29</v>
      </c>
      <c r="B31" s="9" t="s">
        <v>40</v>
      </c>
      <c r="C31" s="9" t="s">
        <v>3</v>
      </c>
      <c r="D31" s="11">
        <v>4338</v>
      </c>
      <c r="E31" s="10">
        <f t="shared" si="0"/>
        <v>2169</v>
      </c>
      <c r="F31" s="96"/>
      <c r="G31" s="96"/>
    </row>
    <row r="32" spans="1:7" ht="22.5" x14ac:dyDescent="0.25">
      <c r="A32" s="8">
        <v>30</v>
      </c>
      <c r="B32" s="9" t="s">
        <v>41</v>
      </c>
      <c r="C32" s="9" t="s">
        <v>80</v>
      </c>
      <c r="D32" s="10">
        <v>4527</v>
      </c>
      <c r="E32" s="10">
        <f t="shared" si="0"/>
        <v>2263.5</v>
      </c>
      <c r="F32" s="96"/>
      <c r="G32" s="96"/>
    </row>
    <row r="33" spans="1:7" x14ac:dyDescent="0.25">
      <c r="A33" s="8">
        <v>58</v>
      </c>
      <c r="B33" s="13" t="s">
        <v>42</v>
      </c>
      <c r="C33" s="9" t="s">
        <v>5</v>
      </c>
      <c r="D33" s="14">
        <v>4727</v>
      </c>
      <c r="E33" s="10">
        <f t="shared" si="0"/>
        <v>2363.5</v>
      </c>
      <c r="F33" s="96"/>
      <c r="G33" s="96"/>
    </row>
    <row r="34" spans="1:7" x14ac:dyDescent="0.25">
      <c r="A34" s="8">
        <v>31</v>
      </c>
      <c r="B34" s="9" t="s">
        <v>43</v>
      </c>
      <c r="C34" s="9" t="s">
        <v>84</v>
      </c>
      <c r="D34" s="11">
        <v>4618</v>
      </c>
      <c r="E34" s="10">
        <f t="shared" si="0"/>
        <v>2309</v>
      </c>
      <c r="F34" s="96"/>
      <c r="G34" s="96"/>
    </row>
    <row r="35" spans="1:7" ht="15.75" thickBot="1" x14ac:dyDescent="0.3">
      <c r="A35" s="15"/>
      <c r="B35" s="16"/>
      <c r="C35" s="16"/>
      <c r="D35" s="17">
        <f>SUM(D3:D34)</f>
        <v>104396</v>
      </c>
      <c r="E35" s="17">
        <f>SUM(E3:E34)+560</f>
        <v>52758</v>
      </c>
      <c r="F35" s="18"/>
      <c r="G35" s="18"/>
    </row>
    <row r="36" spans="1:7" ht="23.25" customHeight="1" thickTop="1" x14ac:dyDescent="0.25">
      <c r="A36" s="19">
        <v>32</v>
      </c>
      <c r="B36" s="20" t="s">
        <v>44</v>
      </c>
      <c r="C36" s="9" t="s">
        <v>85</v>
      </c>
      <c r="D36" s="21">
        <v>5000</v>
      </c>
      <c r="E36" s="21">
        <f>+D36*50%</f>
        <v>2500</v>
      </c>
      <c r="F36" s="96" t="s">
        <v>89</v>
      </c>
      <c r="G36" s="96">
        <v>18</v>
      </c>
    </row>
    <row r="37" spans="1:7" x14ac:dyDescent="0.25">
      <c r="A37" s="8">
        <v>33</v>
      </c>
      <c r="B37" s="9" t="s">
        <v>45</v>
      </c>
      <c r="C37" s="9" t="s">
        <v>5</v>
      </c>
      <c r="D37" s="10">
        <v>5097</v>
      </c>
      <c r="E37" s="21">
        <f t="shared" ref="E37:E53" si="1">+D37*50%</f>
        <v>2548.5</v>
      </c>
      <c r="F37" s="96"/>
      <c r="G37" s="96"/>
    </row>
    <row r="38" spans="1:7" x14ac:dyDescent="0.25">
      <c r="A38" s="8">
        <v>34</v>
      </c>
      <c r="B38" s="9" t="s">
        <v>46</v>
      </c>
      <c r="C38" s="9" t="s">
        <v>4</v>
      </c>
      <c r="D38" s="10">
        <v>5112</v>
      </c>
      <c r="E38" s="21">
        <f t="shared" si="1"/>
        <v>2556</v>
      </c>
      <c r="F38" s="96"/>
      <c r="G38" s="96"/>
    </row>
    <row r="39" spans="1:7" x14ac:dyDescent="0.25">
      <c r="A39" s="8">
        <v>35</v>
      </c>
      <c r="B39" s="9" t="s">
        <v>47</v>
      </c>
      <c r="C39" s="9" t="s">
        <v>3</v>
      </c>
      <c r="D39" s="11">
        <v>5239</v>
      </c>
      <c r="E39" s="21">
        <f t="shared" si="1"/>
        <v>2619.5</v>
      </c>
      <c r="F39" s="96"/>
      <c r="G39" s="96"/>
    </row>
    <row r="40" spans="1:7" x14ac:dyDescent="0.25">
      <c r="A40" s="8">
        <v>51</v>
      </c>
      <c r="B40" s="9" t="s">
        <v>48</v>
      </c>
      <c r="C40" s="9" t="s">
        <v>85</v>
      </c>
      <c r="D40" s="11">
        <v>5247</v>
      </c>
      <c r="E40" s="21">
        <f t="shared" si="1"/>
        <v>2623.5</v>
      </c>
      <c r="F40" s="96"/>
      <c r="G40" s="96"/>
    </row>
    <row r="41" spans="1:7" x14ac:dyDescent="0.25">
      <c r="A41" s="8">
        <v>51</v>
      </c>
      <c r="B41" s="9" t="s">
        <v>49</v>
      </c>
      <c r="C41" s="9" t="s">
        <v>85</v>
      </c>
      <c r="D41" s="10">
        <v>5247</v>
      </c>
      <c r="E41" s="21">
        <f t="shared" si="1"/>
        <v>2623.5</v>
      </c>
      <c r="F41" s="96"/>
      <c r="G41" s="96"/>
    </row>
    <row r="42" spans="1:7" x14ac:dyDescent="0.25">
      <c r="A42" s="8">
        <v>36</v>
      </c>
      <c r="B42" s="9" t="s">
        <v>50</v>
      </c>
      <c r="C42" s="9" t="s">
        <v>86</v>
      </c>
      <c r="D42" s="10">
        <v>5532</v>
      </c>
      <c r="E42" s="21">
        <f t="shared" si="1"/>
        <v>2766</v>
      </c>
      <c r="F42" s="96"/>
      <c r="G42" s="96"/>
    </row>
    <row r="43" spans="1:7" x14ac:dyDescent="0.25">
      <c r="A43" s="8">
        <v>37</v>
      </c>
      <c r="B43" s="9" t="s">
        <v>51</v>
      </c>
      <c r="C43" s="9" t="s">
        <v>7</v>
      </c>
      <c r="D43" s="11">
        <v>5658</v>
      </c>
      <c r="E43" s="21">
        <f t="shared" si="1"/>
        <v>2829</v>
      </c>
      <c r="F43" s="96"/>
      <c r="G43" s="96"/>
    </row>
    <row r="44" spans="1:7" x14ac:dyDescent="0.25">
      <c r="A44" s="8">
        <v>38</v>
      </c>
      <c r="B44" s="9" t="s">
        <v>52</v>
      </c>
      <c r="C44" s="9" t="s">
        <v>4</v>
      </c>
      <c r="D44" s="11">
        <v>5705</v>
      </c>
      <c r="E44" s="21">
        <f t="shared" si="1"/>
        <v>2852.5</v>
      </c>
      <c r="F44" s="96"/>
      <c r="G44" s="96"/>
    </row>
    <row r="45" spans="1:7" x14ac:dyDescent="0.25">
      <c r="A45" s="8">
        <v>39</v>
      </c>
      <c r="B45" s="22" t="s">
        <v>53</v>
      </c>
      <c r="C45" s="9" t="s">
        <v>82</v>
      </c>
      <c r="D45" s="11">
        <v>5884</v>
      </c>
      <c r="E45" s="21">
        <f t="shared" si="1"/>
        <v>2942</v>
      </c>
      <c r="F45" s="96"/>
      <c r="G45" s="96"/>
    </row>
    <row r="46" spans="1:7" x14ac:dyDescent="0.25">
      <c r="A46" s="8">
        <v>40</v>
      </c>
      <c r="B46" s="22" t="s">
        <v>54</v>
      </c>
      <c r="C46" s="9" t="s">
        <v>1</v>
      </c>
      <c r="D46" s="11">
        <v>6536</v>
      </c>
      <c r="E46" s="21">
        <f t="shared" si="1"/>
        <v>3268</v>
      </c>
      <c r="F46" s="96"/>
      <c r="G46" s="96"/>
    </row>
    <row r="47" spans="1:7" x14ac:dyDescent="0.25">
      <c r="A47" s="8">
        <v>41</v>
      </c>
      <c r="B47" s="22" t="s">
        <v>55</v>
      </c>
      <c r="C47" s="9" t="s">
        <v>81</v>
      </c>
      <c r="D47" s="11">
        <v>6767</v>
      </c>
      <c r="E47" s="21">
        <f t="shared" si="1"/>
        <v>3383.5</v>
      </c>
      <c r="F47" s="96"/>
      <c r="G47" s="96"/>
    </row>
    <row r="48" spans="1:7" x14ac:dyDescent="0.25">
      <c r="A48" s="8">
        <v>42</v>
      </c>
      <c r="B48" s="22" t="s">
        <v>56</v>
      </c>
      <c r="C48" s="9" t="s">
        <v>85</v>
      </c>
      <c r="D48" s="11">
        <v>7000</v>
      </c>
      <c r="E48" s="21">
        <f t="shared" si="1"/>
        <v>3500</v>
      </c>
      <c r="F48" s="96"/>
      <c r="G48" s="96"/>
    </row>
    <row r="49" spans="1:7" x14ac:dyDescent="0.25">
      <c r="A49" s="8">
        <v>43</v>
      </c>
      <c r="B49" s="22" t="s">
        <v>57</v>
      </c>
      <c r="C49" s="9" t="s">
        <v>7</v>
      </c>
      <c r="D49" s="11">
        <v>7254</v>
      </c>
      <c r="E49" s="21">
        <f t="shared" si="1"/>
        <v>3627</v>
      </c>
      <c r="F49" s="96"/>
      <c r="G49" s="96"/>
    </row>
    <row r="50" spans="1:7" x14ac:dyDescent="0.25">
      <c r="A50" s="8">
        <v>61</v>
      </c>
      <c r="B50" s="13" t="s">
        <v>58</v>
      </c>
      <c r="C50" s="9" t="s">
        <v>5</v>
      </c>
      <c r="D50" s="11">
        <v>14921</v>
      </c>
      <c r="E50" s="21">
        <f t="shared" si="1"/>
        <v>7460.5</v>
      </c>
      <c r="F50" s="96"/>
      <c r="G50" s="96"/>
    </row>
    <row r="51" spans="1:7" x14ac:dyDescent="0.25">
      <c r="A51" s="8"/>
      <c r="B51" s="25" t="s">
        <v>71</v>
      </c>
      <c r="C51" s="9" t="s">
        <v>5</v>
      </c>
      <c r="D51" s="23">
        <v>13235</v>
      </c>
      <c r="E51" s="21">
        <f>+D51*30%</f>
        <v>3970.5</v>
      </c>
      <c r="F51" s="96"/>
      <c r="G51" s="96"/>
    </row>
    <row r="52" spans="1:7" ht="22.5" x14ac:dyDescent="0.25">
      <c r="A52" s="8">
        <v>54</v>
      </c>
      <c r="B52" s="9" t="s">
        <v>59</v>
      </c>
      <c r="C52" s="9" t="s">
        <v>79</v>
      </c>
      <c r="D52" s="11">
        <v>7502</v>
      </c>
      <c r="E52" s="21">
        <f t="shared" si="1"/>
        <v>3751</v>
      </c>
      <c r="F52" s="96"/>
      <c r="G52" s="96"/>
    </row>
    <row r="53" spans="1:7" x14ac:dyDescent="0.25">
      <c r="A53" s="8">
        <v>44</v>
      </c>
      <c r="B53" s="9" t="s">
        <v>60</v>
      </c>
      <c r="C53" s="9" t="s">
        <v>6</v>
      </c>
      <c r="D53" s="11">
        <v>7638</v>
      </c>
      <c r="E53" s="21">
        <f t="shared" si="1"/>
        <v>3819</v>
      </c>
      <c r="F53" s="96"/>
      <c r="G53" s="96"/>
    </row>
    <row r="54" spans="1:7" ht="15.75" thickBot="1" x14ac:dyDescent="0.3">
      <c r="A54" s="15"/>
      <c r="B54" s="16"/>
      <c r="C54" s="16"/>
      <c r="D54" s="17">
        <f>SUM(D36:D53)</f>
        <v>124574</v>
      </c>
      <c r="E54" s="17">
        <f>SUM(E36:E53)+866</f>
        <v>60506</v>
      </c>
      <c r="F54" s="18"/>
      <c r="G54" s="18"/>
    </row>
    <row r="55" spans="1:7" ht="15.75" customHeight="1" thickTop="1" x14ac:dyDescent="0.25">
      <c r="A55" s="19">
        <v>45</v>
      </c>
      <c r="B55" s="20" t="s">
        <v>61</v>
      </c>
      <c r="C55" s="9" t="s">
        <v>8</v>
      </c>
      <c r="D55" s="23">
        <v>8084</v>
      </c>
      <c r="E55" s="21">
        <f>+D55*50%</f>
        <v>4042</v>
      </c>
      <c r="F55" s="96" t="s">
        <v>90</v>
      </c>
      <c r="G55" s="96">
        <v>10</v>
      </c>
    </row>
    <row r="56" spans="1:7" x14ac:dyDescent="0.25">
      <c r="A56" s="8">
        <v>46</v>
      </c>
      <c r="B56" s="9" t="s">
        <v>62</v>
      </c>
      <c r="C56" s="9" t="s">
        <v>81</v>
      </c>
      <c r="D56" s="11">
        <v>8938</v>
      </c>
      <c r="E56" s="21">
        <f t="shared" ref="E56:E64" si="2">+D56*50%</f>
        <v>4469</v>
      </c>
      <c r="F56" s="96"/>
      <c r="G56" s="96"/>
    </row>
    <row r="57" spans="1:7" x14ac:dyDescent="0.25">
      <c r="A57" s="8">
        <v>47</v>
      </c>
      <c r="B57" s="9" t="s">
        <v>63</v>
      </c>
      <c r="C57" s="9" t="s">
        <v>8</v>
      </c>
      <c r="D57" s="10">
        <v>8939</v>
      </c>
      <c r="E57" s="21">
        <f t="shared" si="2"/>
        <v>4469.5</v>
      </c>
      <c r="F57" s="96"/>
      <c r="G57" s="96"/>
    </row>
    <row r="58" spans="1:7" x14ac:dyDescent="0.25">
      <c r="A58" s="8">
        <v>48</v>
      </c>
      <c r="B58" s="9" t="s">
        <v>64</v>
      </c>
      <c r="C58" s="9" t="s">
        <v>7</v>
      </c>
      <c r="D58" s="10">
        <v>10093</v>
      </c>
      <c r="E58" s="21">
        <f t="shared" si="2"/>
        <v>5046.5</v>
      </c>
      <c r="F58" s="96"/>
      <c r="G58" s="96"/>
    </row>
    <row r="59" spans="1:7" x14ac:dyDescent="0.25">
      <c r="A59" s="8">
        <v>49</v>
      </c>
      <c r="B59" s="9" t="s">
        <v>65</v>
      </c>
      <c r="C59" s="9" t="s">
        <v>79</v>
      </c>
      <c r="D59" s="10">
        <v>10094</v>
      </c>
      <c r="E59" s="21">
        <f t="shared" si="2"/>
        <v>5047</v>
      </c>
      <c r="F59" s="96"/>
      <c r="G59" s="96"/>
    </row>
    <row r="60" spans="1:7" x14ac:dyDescent="0.25">
      <c r="A60" s="8">
        <v>50</v>
      </c>
      <c r="B60" s="9" t="s">
        <v>66</v>
      </c>
      <c r="C60" s="9" t="s">
        <v>84</v>
      </c>
      <c r="D60" s="11">
        <v>10365</v>
      </c>
      <c r="E60" s="21">
        <f t="shared" si="2"/>
        <v>5182.5</v>
      </c>
      <c r="F60" s="96"/>
      <c r="G60" s="96"/>
    </row>
    <row r="61" spans="1:7" x14ac:dyDescent="0.25">
      <c r="A61" s="8">
        <v>52</v>
      </c>
      <c r="B61" s="9" t="s">
        <v>67</v>
      </c>
      <c r="C61" s="9" t="s">
        <v>81</v>
      </c>
      <c r="D61" s="10">
        <v>10792</v>
      </c>
      <c r="E61" s="21">
        <f t="shared" si="2"/>
        <v>5396</v>
      </c>
      <c r="F61" s="96"/>
      <c r="G61" s="96"/>
    </row>
    <row r="62" spans="1:7" x14ac:dyDescent="0.25">
      <c r="A62" s="8">
        <v>53</v>
      </c>
      <c r="B62" s="9" t="s">
        <v>68</v>
      </c>
      <c r="C62" s="9" t="s">
        <v>4</v>
      </c>
      <c r="D62" s="10">
        <v>13569</v>
      </c>
      <c r="E62" s="21">
        <f t="shared" si="2"/>
        <v>6784.5</v>
      </c>
      <c r="F62" s="96"/>
      <c r="G62" s="96"/>
    </row>
    <row r="63" spans="1:7" ht="22.5" x14ac:dyDescent="0.25">
      <c r="A63" s="8">
        <v>55</v>
      </c>
      <c r="B63" s="9" t="s">
        <v>69</v>
      </c>
      <c r="C63" s="9" t="s">
        <v>85</v>
      </c>
      <c r="D63" s="10">
        <v>20136</v>
      </c>
      <c r="E63" s="21">
        <f t="shared" si="2"/>
        <v>10068</v>
      </c>
      <c r="F63" s="96"/>
      <c r="G63" s="96"/>
    </row>
    <row r="64" spans="1:7" x14ac:dyDescent="0.25">
      <c r="A64" s="8">
        <v>57</v>
      </c>
      <c r="B64" s="9" t="s">
        <v>70</v>
      </c>
      <c r="C64" s="9" t="s">
        <v>82</v>
      </c>
      <c r="D64" s="10">
        <v>20446</v>
      </c>
      <c r="E64" s="21">
        <f t="shared" si="2"/>
        <v>10223</v>
      </c>
      <c r="F64" s="96"/>
      <c r="G64" s="96"/>
    </row>
    <row r="65" spans="1:7" ht="15.75" thickBot="1" x14ac:dyDescent="0.3">
      <c r="A65" s="15"/>
      <c r="B65" s="16"/>
      <c r="C65" s="16"/>
      <c r="D65" s="24">
        <f>SUM(D55:D64)</f>
        <v>121456</v>
      </c>
      <c r="E65" s="24">
        <f>SUM(E55:E64)+854</f>
        <v>61582</v>
      </c>
      <c r="F65" s="18"/>
      <c r="G65" s="18"/>
    </row>
    <row r="66" spans="1:7" ht="22.5" customHeight="1" thickTop="1" x14ac:dyDescent="0.25">
      <c r="A66" s="19">
        <v>60</v>
      </c>
      <c r="B66" s="27" t="s">
        <v>72</v>
      </c>
      <c r="C66" s="9" t="s">
        <v>5</v>
      </c>
      <c r="D66" s="23">
        <v>18095</v>
      </c>
      <c r="E66" s="21">
        <v>355000</v>
      </c>
      <c r="F66" s="97" t="s">
        <v>91</v>
      </c>
      <c r="G66" s="96">
        <v>7</v>
      </c>
    </row>
    <row r="67" spans="1:7" ht="22.5" customHeight="1" x14ac:dyDescent="0.25">
      <c r="A67" s="8">
        <v>61</v>
      </c>
      <c r="B67" s="28" t="s">
        <v>73</v>
      </c>
      <c r="C67" s="9" t="s">
        <v>5</v>
      </c>
      <c r="D67" s="29">
        <v>18411</v>
      </c>
      <c r="E67" s="21">
        <v>355000</v>
      </c>
      <c r="F67" s="98"/>
      <c r="G67" s="96"/>
    </row>
    <row r="68" spans="1:7" ht="22.5" customHeight="1" x14ac:dyDescent="0.25">
      <c r="A68" s="8">
        <v>62</v>
      </c>
      <c r="B68" s="30" t="s">
        <v>74</v>
      </c>
      <c r="C68" s="9" t="s">
        <v>5</v>
      </c>
      <c r="D68" s="11">
        <v>12000</v>
      </c>
      <c r="E68" s="21">
        <v>250000</v>
      </c>
      <c r="F68" s="98"/>
      <c r="G68" s="96"/>
    </row>
    <row r="69" spans="1:7" ht="22.5" customHeight="1" x14ac:dyDescent="0.25">
      <c r="A69" s="8">
        <v>63</v>
      </c>
      <c r="B69" s="30" t="s">
        <v>75</v>
      </c>
      <c r="C69" s="9" t="s">
        <v>5</v>
      </c>
      <c r="D69" s="40">
        <v>56542</v>
      </c>
      <c r="E69" s="21">
        <v>355000</v>
      </c>
      <c r="F69" s="98"/>
      <c r="G69" s="96"/>
    </row>
    <row r="70" spans="1:7" ht="22.5" customHeight="1" x14ac:dyDescent="0.25">
      <c r="A70" s="8">
        <v>64</v>
      </c>
      <c r="B70" s="30" t="s">
        <v>76</v>
      </c>
      <c r="C70" s="9" t="s">
        <v>5</v>
      </c>
      <c r="D70" s="40">
        <v>60381</v>
      </c>
      <c r="E70" s="21">
        <v>355000</v>
      </c>
      <c r="F70" s="98"/>
      <c r="G70" s="96"/>
    </row>
    <row r="71" spans="1:7" ht="22.5" customHeight="1" x14ac:dyDescent="0.25">
      <c r="A71" s="12">
        <v>65</v>
      </c>
      <c r="B71" s="30" t="s">
        <v>77</v>
      </c>
      <c r="C71" s="9" t="s">
        <v>5</v>
      </c>
      <c r="D71" s="11">
        <v>14948</v>
      </c>
      <c r="E71" s="21">
        <v>300000</v>
      </c>
      <c r="F71" s="98"/>
      <c r="G71" s="96"/>
    </row>
    <row r="72" spans="1:7" ht="22.5" customHeight="1" x14ac:dyDescent="0.25">
      <c r="A72" s="8">
        <v>66</v>
      </c>
      <c r="B72" s="13" t="s">
        <v>78</v>
      </c>
      <c r="C72" s="9" t="s">
        <v>5</v>
      </c>
      <c r="D72" s="11">
        <v>14497</v>
      </c>
      <c r="E72" s="10">
        <v>40000</v>
      </c>
      <c r="F72" s="99"/>
      <c r="G72" s="96"/>
    </row>
    <row r="73" spans="1:7" ht="15.75" thickBot="1" x14ac:dyDescent="0.3">
      <c r="A73" s="15"/>
      <c r="B73" s="26"/>
      <c r="C73" s="26"/>
      <c r="D73" s="17">
        <f>SUM(D66:D72)</f>
        <v>194874</v>
      </c>
      <c r="E73" s="17">
        <f>SUM(E66:E72)+513</f>
        <v>2010513</v>
      </c>
      <c r="F73" s="18"/>
      <c r="G73" s="18"/>
    </row>
    <row r="74" spans="1:7" ht="15.75" thickTop="1" x14ac:dyDescent="0.25">
      <c r="A74" s="19"/>
      <c r="B74" s="20"/>
      <c r="C74" s="20"/>
      <c r="D74" s="31">
        <f>+D35+D54+D65+D73</f>
        <v>545300</v>
      </c>
      <c r="E74" s="31">
        <f>+E35+E54+E65+E73</f>
        <v>2185359</v>
      </c>
      <c r="F74" s="32"/>
      <c r="G74" s="38">
        <f>SUM(G3:G72)</f>
        <v>67</v>
      </c>
    </row>
    <row r="75" spans="1:7" x14ac:dyDescent="0.25">
      <c r="A75" s="33"/>
      <c r="B75" s="34"/>
      <c r="C75" s="34"/>
      <c r="D75" s="35"/>
    </row>
    <row r="77" spans="1:7" x14ac:dyDescent="0.25">
      <c r="C77" s="2" t="s">
        <v>93</v>
      </c>
      <c r="D77" s="39">
        <f>+D67+D70+D69</f>
        <v>135334</v>
      </c>
      <c r="E77" s="39">
        <f>+E67+E70+E69</f>
        <v>1065000</v>
      </c>
    </row>
    <row r="78" spans="1:7" x14ac:dyDescent="0.25">
      <c r="C78" s="2" t="s">
        <v>93</v>
      </c>
      <c r="D78" s="3">
        <f>+D73-D77</f>
        <v>59540</v>
      </c>
      <c r="E78" s="3">
        <f>+E73-E77</f>
        <v>945513</v>
      </c>
    </row>
  </sheetData>
  <mergeCells count="8">
    <mergeCell ref="F55:F64"/>
    <mergeCell ref="G55:G64"/>
    <mergeCell ref="F66:F72"/>
    <mergeCell ref="G66:G72"/>
    <mergeCell ref="F3:F34"/>
    <mergeCell ref="G3:G34"/>
    <mergeCell ref="F36:F53"/>
    <mergeCell ref="G36:G5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26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Necesidades</vt:lpstr>
      <vt:lpstr>'1'!Área_de_impresión</vt:lpstr>
      <vt:lpstr>'10'!Área_de_impresión</vt:lpstr>
      <vt:lpstr>'11'!Área_de_impresión</vt:lpstr>
      <vt:lpstr>'12'!Área_de_impresión</vt:lpstr>
      <vt:lpstr>'13'!Área_de_impresión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'1'!Títulos_a_imprimir</vt:lpstr>
      <vt:lpstr>'10'!Títulos_a_imprimir</vt:lpstr>
      <vt:lpstr>'11'!Títulos_a_imprimir</vt:lpstr>
      <vt:lpstr>'12'!Títulos_a_imprimir</vt:lpstr>
      <vt:lpstr>'13'!Títulos_a_imprimir</vt:lpstr>
      <vt:lpstr>'2'!Títulos_a_imprimir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Fredy Yesid Munevar Garcia</dc:creator>
  <cp:lastModifiedBy>Guiselle Maria Alvarez De La Rosa</cp:lastModifiedBy>
  <cp:lastPrinted>2018-05-31T01:36:15Z</cp:lastPrinted>
  <dcterms:created xsi:type="dcterms:W3CDTF">2016-06-17T13:40:17Z</dcterms:created>
  <dcterms:modified xsi:type="dcterms:W3CDTF">2018-07-03T23:42:22Z</dcterms:modified>
</cp:coreProperties>
</file>