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F:\Trabajo\05. ENTerritorio\02. Procesos\08. Fujitsu\01. Informe preliminar\"/>
    </mc:Choice>
  </mc:AlternateContent>
  <bookViews>
    <workbookView xWindow="0" yWindow="0" windowWidth="26083" windowHeight="10610" tabRatio="929" activeTab="4"/>
  </bookViews>
  <sheets>
    <sheet name="Conformación" sheetId="1" r:id="rId1"/>
    <sheet name="Exp. oferente" sheetId="5" r:id="rId2"/>
    <sheet name="Ofertas economicas" sheetId="47" state="hidden" r:id="rId3"/>
    <sheet name="Oferta Económica" sheetId="46" state="hidden" r:id="rId4"/>
    <sheet name="Resumen Evaluación" sheetId="24" r:id="rId5"/>
    <sheet name="Exp. profesionales" sheetId="39" state="hidden" r:id="rId6"/>
    <sheet name="Exp. profesionales (2)" sheetId="35" state="hidden" r:id="rId7"/>
    <sheet name="Exp. profesinal años" sheetId="43" state="hidden" r:id="rId8"/>
    <sheet name="Exp. profesionales ADICIONAL" sheetId="37" state="hidden" r:id="rId9"/>
    <sheet name="Resumen Puntaje" sheetId="42"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7">#REF!</definedName>
    <definedName name="_" localSheetId="5">#REF!</definedName>
    <definedName name="_" localSheetId="8">#REF!</definedName>
    <definedName name="_" localSheetId="9">#REF!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7">#REF!</definedName>
    <definedName name="___EST1" localSheetId="5">#REF!</definedName>
    <definedName name="___EST1" localSheetId="8">#REF!</definedName>
    <definedName name="___EST1" localSheetId="9">#REF!</definedName>
    <definedName name="___EST1">#REF!</definedName>
    <definedName name="___EST10" localSheetId="7">#REF!</definedName>
    <definedName name="___EST10" localSheetId="5">#REF!</definedName>
    <definedName name="___EST10" localSheetId="8">#REF!</definedName>
    <definedName name="___EST10" localSheetId="9">#REF!</definedName>
    <definedName name="___EST10">#REF!</definedName>
    <definedName name="___EST11" localSheetId="7">#REF!</definedName>
    <definedName name="___EST11" localSheetId="5">#REF!</definedName>
    <definedName name="___EST11" localSheetId="8">#REF!</definedName>
    <definedName name="___EST11" localSheetId="9">#REF!</definedName>
    <definedName name="___EST11">#REF!</definedName>
    <definedName name="___EST12" localSheetId="7">#REF!</definedName>
    <definedName name="___EST12" localSheetId="5">#REF!</definedName>
    <definedName name="___EST12" localSheetId="8">#REF!</definedName>
    <definedName name="___EST12" localSheetId="9">#REF!</definedName>
    <definedName name="___EST12">#REF!</definedName>
    <definedName name="___EST13" localSheetId="7">#REF!</definedName>
    <definedName name="___EST13" localSheetId="5">#REF!</definedName>
    <definedName name="___EST13" localSheetId="8">#REF!</definedName>
    <definedName name="___EST13" localSheetId="9">#REF!</definedName>
    <definedName name="___EST13">#REF!</definedName>
    <definedName name="___EST14" localSheetId="7">#REF!</definedName>
    <definedName name="___EST14" localSheetId="5">#REF!</definedName>
    <definedName name="___EST14" localSheetId="8">#REF!</definedName>
    <definedName name="___EST14" localSheetId="9">#REF!</definedName>
    <definedName name="___EST14">#REF!</definedName>
    <definedName name="___EST15" localSheetId="7">#REF!</definedName>
    <definedName name="___EST15" localSheetId="5">#REF!</definedName>
    <definedName name="___EST15" localSheetId="8">#REF!</definedName>
    <definedName name="___EST15" localSheetId="9">#REF!</definedName>
    <definedName name="___EST15">#REF!</definedName>
    <definedName name="___EST16" localSheetId="7">#REF!</definedName>
    <definedName name="___EST16" localSheetId="5">#REF!</definedName>
    <definedName name="___EST16" localSheetId="8">#REF!</definedName>
    <definedName name="___EST16" localSheetId="9">#REF!</definedName>
    <definedName name="___EST16">#REF!</definedName>
    <definedName name="___EST17" localSheetId="7">#REF!</definedName>
    <definedName name="___EST17" localSheetId="5">#REF!</definedName>
    <definedName name="___EST17" localSheetId="8">#REF!</definedName>
    <definedName name="___EST17" localSheetId="9">#REF!</definedName>
    <definedName name="___EST17">#REF!</definedName>
    <definedName name="___EST18" localSheetId="7">#REF!</definedName>
    <definedName name="___EST18" localSheetId="5">#REF!</definedName>
    <definedName name="___EST18" localSheetId="8">#REF!</definedName>
    <definedName name="___EST18" localSheetId="9">#REF!</definedName>
    <definedName name="___EST18">#REF!</definedName>
    <definedName name="___EST19" localSheetId="7">#REF!</definedName>
    <definedName name="___EST19" localSheetId="5">#REF!</definedName>
    <definedName name="___EST19" localSheetId="8">#REF!</definedName>
    <definedName name="___EST19" localSheetId="9">#REF!</definedName>
    <definedName name="___EST19">#REF!</definedName>
    <definedName name="___EST2" localSheetId="7">#REF!</definedName>
    <definedName name="___EST2" localSheetId="5">#REF!</definedName>
    <definedName name="___EST2" localSheetId="8">#REF!</definedName>
    <definedName name="___EST2" localSheetId="9">#REF!</definedName>
    <definedName name="___EST2">#REF!</definedName>
    <definedName name="___EST3" localSheetId="7">#REF!</definedName>
    <definedName name="___EST3" localSheetId="5">#REF!</definedName>
    <definedName name="___EST3" localSheetId="8">#REF!</definedName>
    <definedName name="___EST3" localSheetId="9">#REF!</definedName>
    <definedName name="___EST3">#REF!</definedName>
    <definedName name="___EST4" localSheetId="7">#REF!</definedName>
    <definedName name="___EST4" localSheetId="5">#REF!</definedName>
    <definedName name="___EST4" localSheetId="8">#REF!</definedName>
    <definedName name="___EST4" localSheetId="9">#REF!</definedName>
    <definedName name="___EST4">#REF!</definedName>
    <definedName name="___EST5" localSheetId="7">#REF!</definedName>
    <definedName name="___EST5" localSheetId="5">#REF!</definedName>
    <definedName name="___EST5" localSheetId="8">#REF!</definedName>
    <definedName name="___EST5" localSheetId="9">#REF!</definedName>
    <definedName name="___EST5">#REF!</definedName>
    <definedName name="___EST6" localSheetId="7">#REF!</definedName>
    <definedName name="___EST6" localSheetId="5">#REF!</definedName>
    <definedName name="___EST6" localSheetId="8">#REF!</definedName>
    <definedName name="___EST6" localSheetId="9">#REF!</definedName>
    <definedName name="___EST6">#REF!</definedName>
    <definedName name="___EST7" localSheetId="7">#REF!</definedName>
    <definedName name="___EST7" localSheetId="5">#REF!</definedName>
    <definedName name="___EST7" localSheetId="8">#REF!</definedName>
    <definedName name="___EST7" localSheetId="9">#REF!</definedName>
    <definedName name="___EST7">#REF!</definedName>
    <definedName name="___EST8" localSheetId="7">#REF!</definedName>
    <definedName name="___EST8" localSheetId="5">#REF!</definedName>
    <definedName name="___EST8" localSheetId="8">#REF!</definedName>
    <definedName name="___EST8" localSheetId="9">#REF!</definedName>
    <definedName name="___EST8">#REF!</definedName>
    <definedName name="___EST9" localSheetId="7">#REF!</definedName>
    <definedName name="___EST9" localSheetId="5">#REF!</definedName>
    <definedName name="___EST9" localSheetId="8">#REF!</definedName>
    <definedName name="___EST9" localSheetId="9">#REF!</definedName>
    <definedName name="___EST9">#REF!</definedName>
    <definedName name="___EXC1" localSheetId="7">#REF!</definedName>
    <definedName name="___EXC1" localSheetId="5">#REF!</definedName>
    <definedName name="___EXC1" localSheetId="8">#REF!</definedName>
    <definedName name="___EXC1" localSheetId="9">#REF!</definedName>
    <definedName name="___EXC1">#REF!</definedName>
    <definedName name="___EXC10" localSheetId="7">#REF!</definedName>
    <definedName name="___EXC10" localSheetId="5">#REF!</definedName>
    <definedName name="___EXC10" localSheetId="8">#REF!</definedName>
    <definedName name="___EXC10" localSheetId="9">#REF!</definedName>
    <definedName name="___EXC10">#REF!</definedName>
    <definedName name="___EXC11" localSheetId="7">#REF!</definedName>
    <definedName name="___EXC11" localSheetId="5">#REF!</definedName>
    <definedName name="___EXC11" localSheetId="8">#REF!</definedName>
    <definedName name="___EXC11" localSheetId="9">#REF!</definedName>
    <definedName name="___EXC11">#REF!</definedName>
    <definedName name="___EXC12" localSheetId="7">#REF!</definedName>
    <definedName name="___EXC12" localSheetId="5">#REF!</definedName>
    <definedName name="___EXC12" localSheetId="8">#REF!</definedName>
    <definedName name="___EXC12" localSheetId="9">#REF!</definedName>
    <definedName name="___EXC12">#REF!</definedName>
    <definedName name="___EXC2" localSheetId="7">#REF!</definedName>
    <definedName name="___EXC2" localSheetId="5">#REF!</definedName>
    <definedName name="___EXC2" localSheetId="8">#REF!</definedName>
    <definedName name="___EXC2" localSheetId="9">#REF!</definedName>
    <definedName name="___EXC2">#REF!</definedName>
    <definedName name="___EXC3" localSheetId="7">#REF!</definedName>
    <definedName name="___EXC3" localSheetId="5">#REF!</definedName>
    <definedName name="___EXC3" localSheetId="8">#REF!</definedName>
    <definedName name="___EXC3" localSheetId="9">#REF!</definedName>
    <definedName name="___EXC3">#REF!</definedName>
    <definedName name="___EXC4" localSheetId="7">#REF!</definedName>
    <definedName name="___EXC4" localSheetId="5">#REF!</definedName>
    <definedName name="___EXC4" localSheetId="8">#REF!</definedName>
    <definedName name="___EXC4" localSheetId="9">#REF!</definedName>
    <definedName name="___EXC4">#REF!</definedName>
    <definedName name="___EXC5" localSheetId="7">#REF!</definedName>
    <definedName name="___EXC5" localSheetId="5">#REF!</definedName>
    <definedName name="___EXC5" localSheetId="8">#REF!</definedName>
    <definedName name="___EXC5" localSheetId="9">#REF!</definedName>
    <definedName name="___EXC5">#REF!</definedName>
    <definedName name="___EXC6" localSheetId="7">#REF!</definedName>
    <definedName name="___EXC6" localSheetId="5">#REF!</definedName>
    <definedName name="___EXC6" localSheetId="8">#REF!</definedName>
    <definedName name="___EXC6" localSheetId="9">#REF!</definedName>
    <definedName name="___EXC6">#REF!</definedName>
    <definedName name="___EXC7" localSheetId="7">#REF!</definedName>
    <definedName name="___EXC7" localSheetId="5">#REF!</definedName>
    <definedName name="___EXC7" localSheetId="8">#REF!</definedName>
    <definedName name="___EXC7" localSheetId="9">#REF!</definedName>
    <definedName name="___EXC7">#REF!</definedName>
    <definedName name="___EXC8" localSheetId="7">#REF!</definedName>
    <definedName name="___EXC8" localSheetId="5">#REF!</definedName>
    <definedName name="___EXC8" localSheetId="8">#REF!</definedName>
    <definedName name="___EXC8" localSheetId="9">#REF!</definedName>
    <definedName name="___EXC8">#REF!</definedName>
    <definedName name="___EXC9" localSheetId="7">#REF!</definedName>
    <definedName name="___EXC9" localSheetId="5">#REF!</definedName>
    <definedName name="___EXC9" localSheetId="8">#REF!</definedName>
    <definedName name="___EXC9" localSheetId="9">#REF!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7">#REF!</definedName>
    <definedName name="__EST1" localSheetId="5">#REF!</definedName>
    <definedName name="__EST1" localSheetId="8">#REF!</definedName>
    <definedName name="__EST1" localSheetId="9">#REF!</definedName>
    <definedName name="__EST1">#REF!</definedName>
    <definedName name="__EST10" localSheetId="7">#REF!</definedName>
    <definedName name="__EST10" localSheetId="5">#REF!</definedName>
    <definedName name="__EST10" localSheetId="8">#REF!</definedName>
    <definedName name="__EST10" localSheetId="9">#REF!</definedName>
    <definedName name="__EST10">#REF!</definedName>
    <definedName name="__EST11" localSheetId="7">#REF!</definedName>
    <definedName name="__EST11" localSheetId="5">#REF!</definedName>
    <definedName name="__EST11" localSheetId="8">#REF!</definedName>
    <definedName name="__EST11" localSheetId="9">#REF!</definedName>
    <definedName name="__EST11">#REF!</definedName>
    <definedName name="__EST12" localSheetId="7">#REF!</definedName>
    <definedName name="__EST12" localSheetId="5">#REF!</definedName>
    <definedName name="__EST12" localSheetId="8">#REF!</definedName>
    <definedName name="__EST12" localSheetId="9">#REF!</definedName>
    <definedName name="__EST12">#REF!</definedName>
    <definedName name="__EST13" localSheetId="7">#REF!</definedName>
    <definedName name="__EST13" localSheetId="5">#REF!</definedName>
    <definedName name="__EST13" localSheetId="8">#REF!</definedName>
    <definedName name="__EST13" localSheetId="9">#REF!</definedName>
    <definedName name="__EST13">#REF!</definedName>
    <definedName name="__EST14" localSheetId="7">#REF!</definedName>
    <definedName name="__EST14" localSheetId="5">#REF!</definedName>
    <definedName name="__EST14" localSheetId="8">#REF!</definedName>
    <definedName name="__EST14" localSheetId="9">#REF!</definedName>
    <definedName name="__EST14">#REF!</definedName>
    <definedName name="__EST15" localSheetId="7">#REF!</definedName>
    <definedName name="__EST15" localSheetId="5">#REF!</definedName>
    <definedName name="__EST15" localSheetId="8">#REF!</definedName>
    <definedName name="__EST15" localSheetId="9">#REF!</definedName>
    <definedName name="__EST15">#REF!</definedName>
    <definedName name="__EST16" localSheetId="7">#REF!</definedName>
    <definedName name="__EST16" localSheetId="5">#REF!</definedName>
    <definedName name="__EST16" localSheetId="8">#REF!</definedName>
    <definedName name="__EST16" localSheetId="9">#REF!</definedName>
    <definedName name="__EST16">#REF!</definedName>
    <definedName name="__EST17" localSheetId="7">#REF!</definedName>
    <definedName name="__EST17" localSheetId="5">#REF!</definedName>
    <definedName name="__EST17" localSheetId="8">#REF!</definedName>
    <definedName name="__EST17" localSheetId="9">#REF!</definedName>
    <definedName name="__EST17">#REF!</definedName>
    <definedName name="__EST18" localSheetId="7">#REF!</definedName>
    <definedName name="__EST18" localSheetId="5">#REF!</definedName>
    <definedName name="__EST18" localSheetId="8">#REF!</definedName>
    <definedName name="__EST18" localSheetId="9">#REF!</definedName>
    <definedName name="__EST18">#REF!</definedName>
    <definedName name="__EST19" localSheetId="7">#REF!</definedName>
    <definedName name="__EST19" localSheetId="5">#REF!</definedName>
    <definedName name="__EST19" localSheetId="8">#REF!</definedName>
    <definedName name="__EST19" localSheetId="9">#REF!</definedName>
    <definedName name="__EST19">#REF!</definedName>
    <definedName name="__EST2" localSheetId="7">#REF!</definedName>
    <definedName name="__EST2" localSheetId="5">#REF!</definedName>
    <definedName name="__EST2" localSheetId="8">#REF!</definedName>
    <definedName name="__EST2" localSheetId="9">#REF!</definedName>
    <definedName name="__EST2">#REF!</definedName>
    <definedName name="__EST21" localSheetId="7">#REF!</definedName>
    <definedName name="__EST21" localSheetId="5">#REF!</definedName>
    <definedName name="__EST21" localSheetId="8">#REF!</definedName>
    <definedName name="__EST21" localSheetId="9">#REF!</definedName>
    <definedName name="__EST21">#REF!</definedName>
    <definedName name="__EST3" localSheetId="7">#REF!</definedName>
    <definedName name="__EST3" localSheetId="5">#REF!</definedName>
    <definedName name="__EST3" localSheetId="8">#REF!</definedName>
    <definedName name="__EST3" localSheetId="9">#REF!</definedName>
    <definedName name="__EST3">#REF!</definedName>
    <definedName name="__EST4" localSheetId="7">#REF!</definedName>
    <definedName name="__EST4" localSheetId="5">#REF!</definedName>
    <definedName name="__EST4" localSheetId="8">#REF!</definedName>
    <definedName name="__EST4" localSheetId="9">#REF!</definedName>
    <definedName name="__EST4">#REF!</definedName>
    <definedName name="__EST5" localSheetId="7">#REF!</definedName>
    <definedName name="__EST5" localSheetId="5">#REF!</definedName>
    <definedName name="__EST5" localSheetId="8">#REF!</definedName>
    <definedName name="__EST5" localSheetId="9">#REF!</definedName>
    <definedName name="__EST5">#REF!</definedName>
    <definedName name="__EST6" localSheetId="7">#REF!</definedName>
    <definedName name="__EST6" localSheetId="5">#REF!</definedName>
    <definedName name="__EST6" localSheetId="8">#REF!</definedName>
    <definedName name="__EST6" localSheetId="9">#REF!</definedName>
    <definedName name="__EST6">#REF!</definedName>
    <definedName name="__EST7" localSheetId="7">#REF!</definedName>
    <definedName name="__EST7" localSheetId="5">#REF!</definedName>
    <definedName name="__EST7" localSheetId="8">#REF!</definedName>
    <definedName name="__EST7" localSheetId="9">#REF!</definedName>
    <definedName name="__EST7">#REF!</definedName>
    <definedName name="__EST8" localSheetId="7">#REF!</definedName>
    <definedName name="__EST8" localSheetId="5">#REF!</definedName>
    <definedName name="__EST8" localSheetId="8">#REF!</definedName>
    <definedName name="__EST8" localSheetId="9">#REF!</definedName>
    <definedName name="__EST8">#REF!</definedName>
    <definedName name="__EST9" localSheetId="7">#REF!</definedName>
    <definedName name="__EST9" localSheetId="5">#REF!</definedName>
    <definedName name="__EST9" localSheetId="8">#REF!</definedName>
    <definedName name="__EST9" localSheetId="9">#REF!</definedName>
    <definedName name="__EST9">#REF!</definedName>
    <definedName name="__EXC1" localSheetId="7">#REF!</definedName>
    <definedName name="__EXC1" localSheetId="5">#REF!</definedName>
    <definedName name="__EXC1" localSheetId="8">#REF!</definedName>
    <definedName name="__EXC1" localSheetId="9">#REF!</definedName>
    <definedName name="__EXC1">#REF!</definedName>
    <definedName name="__EXC10" localSheetId="7">#REF!</definedName>
    <definedName name="__EXC10" localSheetId="5">#REF!</definedName>
    <definedName name="__EXC10" localSheetId="8">#REF!</definedName>
    <definedName name="__EXC10" localSheetId="9">#REF!</definedName>
    <definedName name="__EXC10">#REF!</definedName>
    <definedName name="__EXC11" localSheetId="7">#REF!</definedName>
    <definedName name="__EXC11" localSheetId="5">#REF!</definedName>
    <definedName name="__EXC11" localSheetId="8">#REF!</definedName>
    <definedName name="__EXC11" localSheetId="9">#REF!</definedName>
    <definedName name="__EXC11">#REF!</definedName>
    <definedName name="__EXC12" localSheetId="7">#REF!</definedName>
    <definedName name="__EXC12" localSheetId="5">#REF!</definedName>
    <definedName name="__EXC12" localSheetId="8">#REF!</definedName>
    <definedName name="__EXC12" localSheetId="9">#REF!</definedName>
    <definedName name="__EXC12">#REF!</definedName>
    <definedName name="__EXC2" localSheetId="7">#REF!</definedName>
    <definedName name="__EXC2" localSheetId="5">#REF!</definedName>
    <definedName name="__EXC2" localSheetId="8">#REF!</definedName>
    <definedName name="__EXC2" localSheetId="9">#REF!</definedName>
    <definedName name="__EXC2">#REF!</definedName>
    <definedName name="__EXC3" localSheetId="7">#REF!</definedName>
    <definedName name="__EXC3" localSheetId="5">#REF!</definedName>
    <definedName name="__EXC3" localSheetId="8">#REF!</definedName>
    <definedName name="__EXC3" localSheetId="9">#REF!</definedName>
    <definedName name="__EXC3">#REF!</definedName>
    <definedName name="__EXC4" localSheetId="7">#REF!</definedName>
    <definedName name="__EXC4" localSheetId="5">#REF!</definedName>
    <definedName name="__EXC4" localSheetId="8">#REF!</definedName>
    <definedName name="__EXC4" localSheetId="9">#REF!</definedName>
    <definedName name="__EXC4">#REF!</definedName>
    <definedName name="__EXC5" localSheetId="7">#REF!</definedName>
    <definedName name="__EXC5" localSheetId="5">#REF!</definedName>
    <definedName name="__EXC5" localSheetId="8">#REF!</definedName>
    <definedName name="__EXC5" localSheetId="9">#REF!</definedName>
    <definedName name="__EXC5">#REF!</definedName>
    <definedName name="__EXC6" localSheetId="7">#REF!</definedName>
    <definedName name="__EXC6" localSheetId="5">#REF!</definedName>
    <definedName name="__EXC6" localSheetId="8">#REF!</definedName>
    <definedName name="__EXC6" localSheetId="9">#REF!</definedName>
    <definedName name="__EXC6">#REF!</definedName>
    <definedName name="__EXC7" localSheetId="7">#REF!</definedName>
    <definedName name="__EXC7" localSheetId="5">#REF!</definedName>
    <definedName name="__EXC7" localSheetId="8">#REF!</definedName>
    <definedName name="__EXC7" localSheetId="9">#REF!</definedName>
    <definedName name="__EXC7">#REF!</definedName>
    <definedName name="__EXC8" localSheetId="7">#REF!</definedName>
    <definedName name="__EXC8" localSheetId="5">#REF!</definedName>
    <definedName name="__EXC8" localSheetId="8">#REF!</definedName>
    <definedName name="__EXC8" localSheetId="9">#REF!</definedName>
    <definedName name="__EXC8">#REF!</definedName>
    <definedName name="__EXC9" localSheetId="7">#REF!</definedName>
    <definedName name="__EXC9" localSheetId="5">#REF!</definedName>
    <definedName name="__EXC9" localSheetId="8">#REF!</definedName>
    <definedName name="__EXC9" localSheetId="9">#REF!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7">#REF!</definedName>
    <definedName name="_EST1" localSheetId="5">#REF!</definedName>
    <definedName name="_EST1" localSheetId="8">#REF!</definedName>
    <definedName name="_EST1" localSheetId="9">#REF!</definedName>
    <definedName name="_EST1">#REF!</definedName>
    <definedName name="_EST10" localSheetId="7">#REF!</definedName>
    <definedName name="_EST10" localSheetId="5">#REF!</definedName>
    <definedName name="_EST10" localSheetId="8">#REF!</definedName>
    <definedName name="_EST10" localSheetId="9">#REF!</definedName>
    <definedName name="_EST10">#REF!</definedName>
    <definedName name="_EST11" localSheetId="7">#REF!</definedName>
    <definedName name="_EST11" localSheetId="5">#REF!</definedName>
    <definedName name="_EST11" localSheetId="8">#REF!</definedName>
    <definedName name="_EST11" localSheetId="9">#REF!</definedName>
    <definedName name="_EST11">#REF!</definedName>
    <definedName name="_EST12" localSheetId="7">#REF!</definedName>
    <definedName name="_EST12" localSheetId="5">#REF!</definedName>
    <definedName name="_EST12" localSheetId="8">#REF!</definedName>
    <definedName name="_EST12" localSheetId="9">#REF!</definedName>
    <definedName name="_EST12">#REF!</definedName>
    <definedName name="_EST13" localSheetId="7">#REF!</definedName>
    <definedName name="_EST13" localSheetId="5">#REF!</definedName>
    <definedName name="_EST13" localSheetId="8">#REF!</definedName>
    <definedName name="_EST13" localSheetId="9">#REF!</definedName>
    <definedName name="_EST13">#REF!</definedName>
    <definedName name="_EST14" localSheetId="7">#REF!</definedName>
    <definedName name="_EST14" localSheetId="5">#REF!</definedName>
    <definedName name="_EST14" localSheetId="8">#REF!</definedName>
    <definedName name="_EST14" localSheetId="9">#REF!</definedName>
    <definedName name="_EST14">#REF!</definedName>
    <definedName name="_EST15" localSheetId="7">#REF!</definedName>
    <definedName name="_EST15" localSheetId="5">#REF!</definedName>
    <definedName name="_EST15" localSheetId="8">#REF!</definedName>
    <definedName name="_EST15" localSheetId="9">#REF!</definedName>
    <definedName name="_EST15">#REF!</definedName>
    <definedName name="_EST16" localSheetId="7">#REF!</definedName>
    <definedName name="_EST16" localSheetId="5">#REF!</definedName>
    <definedName name="_EST16" localSheetId="8">#REF!</definedName>
    <definedName name="_EST16" localSheetId="9">#REF!</definedName>
    <definedName name="_EST16">#REF!</definedName>
    <definedName name="_EST17" localSheetId="7">#REF!</definedName>
    <definedName name="_EST17" localSheetId="5">#REF!</definedName>
    <definedName name="_EST17" localSheetId="8">#REF!</definedName>
    <definedName name="_EST17" localSheetId="9">#REF!</definedName>
    <definedName name="_EST17">#REF!</definedName>
    <definedName name="_EST18" localSheetId="7">#REF!</definedName>
    <definedName name="_EST18" localSheetId="5">#REF!</definedName>
    <definedName name="_EST18" localSheetId="8">#REF!</definedName>
    <definedName name="_EST18" localSheetId="9">#REF!</definedName>
    <definedName name="_EST18">#REF!</definedName>
    <definedName name="_EST19" localSheetId="7">#REF!</definedName>
    <definedName name="_EST19" localSheetId="5">#REF!</definedName>
    <definedName name="_EST19" localSheetId="8">#REF!</definedName>
    <definedName name="_EST19" localSheetId="9">#REF!</definedName>
    <definedName name="_EST19">#REF!</definedName>
    <definedName name="_EST2" localSheetId="7">#REF!</definedName>
    <definedName name="_EST2" localSheetId="5">#REF!</definedName>
    <definedName name="_EST2" localSheetId="8">#REF!</definedName>
    <definedName name="_EST2" localSheetId="9">#REF!</definedName>
    <definedName name="_EST2">#REF!</definedName>
    <definedName name="_EST21" localSheetId="7">#REF!</definedName>
    <definedName name="_EST21" localSheetId="5">#REF!</definedName>
    <definedName name="_EST21" localSheetId="8">#REF!</definedName>
    <definedName name="_EST21" localSheetId="9">#REF!</definedName>
    <definedName name="_EST21">#REF!</definedName>
    <definedName name="_EST3" localSheetId="7">#REF!</definedName>
    <definedName name="_EST3" localSheetId="5">#REF!</definedName>
    <definedName name="_EST3" localSheetId="8">#REF!</definedName>
    <definedName name="_EST3" localSheetId="9">#REF!</definedName>
    <definedName name="_EST3">#REF!</definedName>
    <definedName name="_EST4" localSheetId="7">#REF!</definedName>
    <definedName name="_EST4" localSheetId="5">#REF!</definedName>
    <definedName name="_EST4" localSheetId="8">#REF!</definedName>
    <definedName name="_EST4" localSheetId="9">#REF!</definedName>
    <definedName name="_EST4">#REF!</definedName>
    <definedName name="_EST5" localSheetId="7">#REF!</definedName>
    <definedName name="_EST5" localSheetId="5">#REF!</definedName>
    <definedName name="_EST5" localSheetId="8">#REF!</definedName>
    <definedName name="_EST5" localSheetId="9">#REF!</definedName>
    <definedName name="_EST5">#REF!</definedName>
    <definedName name="_EST6" localSheetId="7">#REF!</definedName>
    <definedName name="_EST6" localSheetId="5">#REF!</definedName>
    <definedName name="_EST6" localSheetId="8">#REF!</definedName>
    <definedName name="_EST6" localSheetId="9">#REF!</definedName>
    <definedName name="_EST6">#REF!</definedName>
    <definedName name="_EST7" localSheetId="7">#REF!</definedName>
    <definedName name="_EST7" localSheetId="5">#REF!</definedName>
    <definedName name="_EST7" localSheetId="8">#REF!</definedName>
    <definedName name="_EST7" localSheetId="9">#REF!</definedName>
    <definedName name="_EST7">#REF!</definedName>
    <definedName name="_EST8" localSheetId="7">#REF!</definedName>
    <definedName name="_EST8" localSheetId="5">#REF!</definedName>
    <definedName name="_EST8" localSheetId="8">#REF!</definedName>
    <definedName name="_EST8" localSheetId="9">#REF!</definedName>
    <definedName name="_EST8">#REF!</definedName>
    <definedName name="_EST9" localSheetId="7">#REF!</definedName>
    <definedName name="_EST9" localSheetId="5">#REF!</definedName>
    <definedName name="_EST9" localSheetId="8">#REF!</definedName>
    <definedName name="_EST9" localSheetId="9">#REF!</definedName>
    <definedName name="_EST9">#REF!</definedName>
    <definedName name="_EXC1" localSheetId="7">#REF!</definedName>
    <definedName name="_EXC1" localSheetId="5">#REF!</definedName>
    <definedName name="_EXC1" localSheetId="8">#REF!</definedName>
    <definedName name="_EXC1" localSheetId="9">#REF!</definedName>
    <definedName name="_EXC1">#REF!</definedName>
    <definedName name="_EXC10" localSheetId="7">#REF!</definedName>
    <definedName name="_EXC10" localSheetId="5">#REF!</definedName>
    <definedName name="_EXC10" localSheetId="8">#REF!</definedName>
    <definedName name="_EXC10" localSheetId="9">#REF!</definedName>
    <definedName name="_EXC10">#REF!</definedName>
    <definedName name="_EXC11" localSheetId="7">#REF!</definedName>
    <definedName name="_EXC11" localSheetId="5">#REF!</definedName>
    <definedName name="_EXC11" localSheetId="8">#REF!</definedName>
    <definedName name="_EXC11" localSheetId="9">#REF!</definedName>
    <definedName name="_EXC11">#REF!</definedName>
    <definedName name="_EXC12" localSheetId="7">#REF!</definedName>
    <definedName name="_EXC12" localSheetId="5">#REF!</definedName>
    <definedName name="_EXC12" localSheetId="8">#REF!</definedName>
    <definedName name="_EXC12" localSheetId="9">#REF!</definedName>
    <definedName name="_EXC12">#REF!</definedName>
    <definedName name="_EXC2" localSheetId="7">#REF!</definedName>
    <definedName name="_EXC2" localSheetId="5">#REF!</definedName>
    <definedName name="_EXC2" localSheetId="8">#REF!</definedName>
    <definedName name="_EXC2" localSheetId="9">#REF!</definedName>
    <definedName name="_EXC2">#REF!</definedName>
    <definedName name="_EXC3" localSheetId="7">#REF!</definedName>
    <definedName name="_EXC3" localSheetId="5">#REF!</definedName>
    <definedName name="_EXC3" localSheetId="8">#REF!</definedName>
    <definedName name="_EXC3" localSheetId="9">#REF!</definedName>
    <definedName name="_EXC3">#REF!</definedName>
    <definedName name="_EXC4" localSheetId="7">#REF!</definedName>
    <definedName name="_EXC4" localSheetId="5">#REF!</definedName>
    <definedName name="_EXC4" localSheetId="8">#REF!</definedName>
    <definedName name="_EXC4" localSheetId="9">#REF!</definedName>
    <definedName name="_EXC4">#REF!</definedName>
    <definedName name="_EXC5" localSheetId="7">#REF!</definedName>
    <definedName name="_EXC5" localSheetId="5">#REF!</definedName>
    <definedName name="_EXC5" localSheetId="8">#REF!</definedName>
    <definedName name="_EXC5" localSheetId="9">#REF!</definedName>
    <definedName name="_EXC5">#REF!</definedName>
    <definedName name="_EXC6" localSheetId="7">#REF!</definedName>
    <definedName name="_EXC6" localSheetId="5">#REF!</definedName>
    <definedName name="_EXC6" localSheetId="8">#REF!</definedName>
    <definedName name="_EXC6" localSheetId="9">#REF!</definedName>
    <definedName name="_EXC6">#REF!</definedName>
    <definedName name="_EXC7" localSheetId="7">#REF!</definedName>
    <definedName name="_EXC7" localSheetId="5">#REF!</definedName>
    <definedName name="_EXC7" localSheetId="8">#REF!</definedName>
    <definedName name="_EXC7" localSheetId="9">#REF!</definedName>
    <definedName name="_EXC7">#REF!</definedName>
    <definedName name="_EXC8" localSheetId="7">#REF!</definedName>
    <definedName name="_EXC8" localSheetId="5">#REF!</definedName>
    <definedName name="_EXC8" localSheetId="8">#REF!</definedName>
    <definedName name="_EXC8" localSheetId="9">#REF!</definedName>
    <definedName name="_EXC8">#REF!</definedName>
    <definedName name="_EXC9" localSheetId="7">#REF!</definedName>
    <definedName name="_EXC9" localSheetId="5">#REF!</definedName>
    <definedName name="_EXC9" localSheetId="8">#REF!</definedName>
    <definedName name="_EXC9" localSheetId="9">#REF!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_Toc200968046" localSheetId="4">'Resumen Evaluación'!#REF!</definedName>
    <definedName name="a" localSheetId="7">#REF!</definedName>
    <definedName name="a" localSheetId="5">#REF!</definedName>
    <definedName name="a" localSheetId="8">#REF!</definedName>
    <definedName name="a" localSheetId="9">#REF!</definedName>
    <definedName name="a">#REF!</definedName>
    <definedName name="A_impresión_IM" localSheetId="7">#REF!</definedName>
    <definedName name="A_impresión_IM" localSheetId="5">#REF!</definedName>
    <definedName name="A_impresión_IM" localSheetId="8">#REF!</definedName>
    <definedName name="A_impresión_IM" localSheetId="9">#REF!</definedName>
    <definedName name="A_impresión_IM">#REF!</definedName>
    <definedName name="AAC">[1]AASHTO!$A$14:$F$17</definedName>
    <definedName name="ABG">[1]AASHTO!$A$2:$F$5</definedName>
    <definedName name="Accesorios_de_1_2" localSheetId="7">#REF!</definedName>
    <definedName name="Accesorios_de_1_2" localSheetId="5">#REF!</definedName>
    <definedName name="Accesorios_de_1_2" localSheetId="8">#REF!</definedName>
    <definedName name="Accesorios_de_1_2" localSheetId="9">#REF!</definedName>
    <definedName name="Accesorios_de_1_2">#REF!</definedName>
    <definedName name="Accesorios_de_3_4" localSheetId="7">#REF!</definedName>
    <definedName name="Accesorios_de_3_4" localSheetId="5">#REF!</definedName>
    <definedName name="Accesorios_de_3_4" localSheetId="8">#REF!</definedName>
    <definedName name="Accesorios_de_3_4" localSheetId="9">#REF!</definedName>
    <definedName name="Accesorios_de_3_4">#REF!</definedName>
    <definedName name="AccessDatabase" hidden="1">"C:\C-314\VOLUMENES\volfin4.mdb"</definedName>
    <definedName name="Acero_de_Refuerzo_Figurado_de_60.000_P.S.I." localSheetId="7">#REF!</definedName>
    <definedName name="Acero_de_Refuerzo_Figurado_de_60.000_P.S.I." localSheetId="5">#REF!</definedName>
    <definedName name="Acero_de_Refuerzo_Figurado_de_60.000_P.S.I." localSheetId="8">#REF!</definedName>
    <definedName name="Acero_de_Refuerzo_Figurado_de_60.000_P.S.I." localSheetId="9">#REF!</definedName>
    <definedName name="Acero_de_Refuerzo_Figurado_de_60.000_P.S.I.">#REF!</definedName>
    <definedName name="Acido_Muriatico" localSheetId="7">#REF!</definedName>
    <definedName name="Acido_Muriatico" localSheetId="5">#REF!</definedName>
    <definedName name="Acido_Muriatico" localSheetId="8">#REF!</definedName>
    <definedName name="Acido_Muriatico" localSheetId="9">#REF!</definedName>
    <definedName name="Acido_Muriatico">#REF!</definedName>
    <definedName name="Acoflex_1_2" localSheetId="7">#REF!</definedName>
    <definedName name="Acoflex_1_2" localSheetId="5">#REF!</definedName>
    <definedName name="Acoflex_1_2" localSheetId="8">#REF!</definedName>
    <definedName name="Acoflex_1_2" localSheetId="9">#REF!</definedName>
    <definedName name="Acoflex_1_2">#REF!</definedName>
    <definedName name="Acometida_en_2_3___350_kcmil___1___250_kcmil_AWG__THHN_en_Ø_4" localSheetId="7">#REF!</definedName>
    <definedName name="Acometida_en_2_3___350_kcmil___1___250_kcmil_AWG__THHN_en_Ø_4" localSheetId="5">#REF!</definedName>
    <definedName name="Acometida_en_2_3___350_kcmil___1___250_kcmil_AWG__THHN_en_Ø_4" localSheetId="8">#REF!</definedName>
    <definedName name="Acometida_en_2_3___350_kcmil___1___250_kcmil_AWG__THHN_en_Ø_4" localSheetId="9">#REF!</definedName>
    <definedName name="Acometida_en_2_3___350_kcmil___1___250_kcmil_AWG__THHN_en_Ø_4">#REF!</definedName>
    <definedName name="Acometida_en_3___1_0___1___2___1___6_T_AWG__THHN_en_1Ø_3" localSheetId="7">#REF!</definedName>
    <definedName name="Acometida_en_3___1_0___1___2___1___6_T_AWG__THHN_en_1Ø_3" localSheetId="5">#REF!</definedName>
    <definedName name="Acometida_en_3___1_0___1___2___1___6_T_AWG__THHN_en_1Ø_3" localSheetId="8">#REF!</definedName>
    <definedName name="Acometida_en_3___1_0___1___2___1___6_T_AWG__THHN_en_1Ø_3" localSheetId="9">#REF!</definedName>
    <definedName name="Acometida_en_3___1_0___1___2___1___6_T_AWG__THHN_en_1Ø_3">#REF!</definedName>
    <definedName name="Acometida_en_3___250_kcmil___1___2_0___1___2_T_AWG__THHN_en_1Ø_3" localSheetId="7">#REF!</definedName>
    <definedName name="Acometida_en_3___250_kcmil___1___2_0___1___2_T_AWG__THHN_en_1Ø_3" localSheetId="5">#REF!</definedName>
    <definedName name="Acometida_en_3___250_kcmil___1___2_0___1___2_T_AWG__THHN_en_1Ø_3" localSheetId="8">#REF!</definedName>
    <definedName name="Acometida_en_3___250_kcmil___1___2_0___1___2_T_AWG__THHN_en_1Ø_3" localSheetId="9">#REF!</definedName>
    <definedName name="Acometida_en_3___250_kcmil___1___2_0___1___2_T_AWG__THHN_en_1Ø_3">#REF!</definedName>
    <definedName name="Acometida_en_3___4_0___1___2_0___1___2_T_AWG__THHN_en_1Ø_3" localSheetId="7">#REF!</definedName>
    <definedName name="Acometida_en_3___4_0___1___2_0___1___2_T_AWG__THHN_en_1Ø_3" localSheetId="5">#REF!</definedName>
    <definedName name="Acometida_en_3___4_0___1___2_0___1___2_T_AWG__THHN_en_1Ø_3" localSheetId="8">#REF!</definedName>
    <definedName name="Acometida_en_3___4_0___1___2_0___1___2_T_AWG__THHN_en_1Ø_3" localSheetId="9">#REF!</definedName>
    <definedName name="Acometida_en_3___4_0___1___2_0___1___2_T_AWG__THHN_en_1Ø_3">#REF!</definedName>
    <definedName name="Acometida_en_3___6___1___8___1___8_T_AWG__THHN_en_1Ø_1" localSheetId="7">#REF!</definedName>
    <definedName name="Acometida_en_3___6___1___8___1___8_T_AWG__THHN_en_1Ø_1" localSheetId="5">#REF!</definedName>
    <definedName name="Acometida_en_3___6___1___8___1___8_T_AWG__THHN_en_1Ø_1" localSheetId="8">#REF!</definedName>
    <definedName name="Acometida_en_3___6___1___8___1___8_T_AWG__THHN_en_1Ø_1" localSheetId="9">#REF!</definedName>
    <definedName name="Acometida_en_3___6___1___8___1___8_T_AWG__THHN_en_1Ø_1">#REF!</definedName>
    <definedName name="Acometida_en_3___6_en_1Ø_2" localSheetId="7">#REF!</definedName>
    <definedName name="Acometida_en_3___6_en_1Ø_2" localSheetId="5">#REF!</definedName>
    <definedName name="Acometida_en_3___6_en_1Ø_2" localSheetId="8">#REF!</definedName>
    <definedName name="Acometida_en_3___6_en_1Ø_2" localSheetId="9">#REF!</definedName>
    <definedName name="Acometida_en_3___6_en_1Ø_2">#REF!</definedName>
    <definedName name="Acometida_en_3___8___1___10___1___8_T_AWG__THHN_en_1Ø_1" localSheetId="7">#REF!</definedName>
    <definedName name="Acometida_en_3___8___1___10___1___8_T_AWG__THHN_en_1Ø_1" localSheetId="5">#REF!</definedName>
    <definedName name="Acometida_en_3___8___1___10___1___8_T_AWG__THHN_en_1Ø_1" localSheetId="8">#REF!</definedName>
    <definedName name="Acometida_en_3___8___1___10___1___8_T_AWG__THHN_en_1Ø_1" localSheetId="9">#REF!</definedName>
    <definedName name="Acometida_en_3___8___1___10___1___8_T_AWG__THHN_en_1Ø_1">#REF!</definedName>
    <definedName name="Acometida_en_Conductor_de_Cobre_3___2_0_AWG_XLEP_15_Kv" localSheetId="7">#REF!</definedName>
    <definedName name="Acometida_en_Conductor_de_Cobre_3___2_0_AWG_XLEP_15_Kv" localSheetId="5">#REF!</definedName>
    <definedName name="Acometida_en_Conductor_de_Cobre_3___2_0_AWG_XLEP_15_Kv" localSheetId="8">#REF!</definedName>
    <definedName name="Acometida_en_Conductor_de_Cobre_3___2_0_AWG_XLEP_15_Kv" localSheetId="9">#REF!</definedName>
    <definedName name="Acometida_en_Conductor_de_Cobre_3___2_0_AWG_XLEP_15_Kv">#REF!</definedName>
    <definedName name="AF">#N/A</definedName>
    <definedName name="Agua" localSheetId="7">#REF!</definedName>
    <definedName name="Agua" localSheetId="5">#REF!</definedName>
    <definedName name="Agua" localSheetId="8">#REF!</definedName>
    <definedName name="Agua" localSheetId="9">#REF!</definedName>
    <definedName name="Agua">#REF!</definedName>
    <definedName name="AH">#N/A</definedName>
    <definedName name="AI">#N/A</definedName>
    <definedName name="AJ">#N/A</definedName>
    <definedName name="AK">#N/A</definedName>
    <definedName name="AL">#N/A</definedName>
    <definedName name="Alambre_Negro_No.18" localSheetId="7">#REF!</definedName>
    <definedName name="Alambre_Negro_No.18" localSheetId="5">#REF!</definedName>
    <definedName name="Alambre_Negro_No.18" localSheetId="8">#REF!</definedName>
    <definedName name="Alambre_Negro_No.18" localSheetId="9">#REF!</definedName>
    <definedName name="Alambre_Negro_No.18">#REF!</definedName>
    <definedName name="Alcaparro_2.00_m" localSheetId="7">#REF!</definedName>
    <definedName name="Alcaparro_2.00_m" localSheetId="5">#REF!</definedName>
    <definedName name="Alcaparro_2.00_m" localSheetId="8">#REF!</definedName>
    <definedName name="Alcaparro_2.00_m" localSheetId="9">#REF!</definedName>
    <definedName name="Alcaparro_2.00_m">#REF!</definedName>
    <definedName name="Almacenista" localSheetId="7">#REF!</definedName>
    <definedName name="Almacenista" localSheetId="5">#REF!</definedName>
    <definedName name="Almacenista" localSheetId="8">#REF!</definedName>
    <definedName name="Almacenista" localSheetId="9">#REF!</definedName>
    <definedName name="Almacenista">#REF!</definedName>
    <definedName name="Andamio_Sección" localSheetId="7">#REF!</definedName>
    <definedName name="Andamio_Sección" localSheetId="5">#REF!</definedName>
    <definedName name="Andamio_Sección" localSheetId="8">#REF!</definedName>
    <definedName name="Andamio_Sección" localSheetId="9">#REF!</definedName>
    <definedName name="Andamio_Sección">#REF!</definedName>
    <definedName name="Andamios" localSheetId="7">#REF!</definedName>
    <definedName name="Andamios" localSheetId="5">#REF!</definedName>
    <definedName name="Andamios" localSheetId="8">#REF!</definedName>
    <definedName name="Andamios" localSheetId="9">#REF!</definedName>
    <definedName name="Andamios">#REF!</definedName>
    <definedName name="Angulo_en_aluminio_1_2__x_1_2__x_1_16" localSheetId="7">#REF!</definedName>
    <definedName name="Angulo_en_aluminio_1_2__x_1_2__x_1_16" localSheetId="5">#REF!</definedName>
    <definedName name="Angulo_en_aluminio_1_2__x_1_2__x_1_16" localSheetId="8">#REF!</definedName>
    <definedName name="Angulo_en_aluminio_1_2__x_1_2__x_1_16" localSheetId="9">#REF!</definedName>
    <definedName name="Angulo_en_aluminio_1_2__x_1_2__x_1_16">#REF!</definedName>
    <definedName name="Angulo_hierro_2_1_2__x_3_13" localSheetId="7">#REF!</definedName>
    <definedName name="Angulo_hierro_2_1_2__x_3_13" localSheetId="5">#REF!</definedName>
    <definedName name="Angulo_hierro_2_1_2__x_3_13" localSheetId="8">#REF!</definedName>
    <definedName name="Angulo_hierro_2_1_2__x_3_13" localSheetId="9">#REF!</definedName>
    <definedName name="Angulo_hierro_2_1_2__x_3_13">#REF!</definedName>
    <definedName name="Anticorrosivo_Rojo_Claro" localSheetId="7">#REF!</definedName>
    <definedName name="Anticorrosivo_Rojo_Claro" localSheetId="5">#REF!</definedName>
    <definedName name="Anticorrosivo_Rojo_Claro" localSheetId="8">#REF!</definedName>
    <definedName name="Anticorrosivo_Rojo_Claro" localSheetId="9">#REF!</definedName>
    <definedName name="Anticorrosivo_Rojo_Claro">#REF!</definedName>
    <definedName name="AP" localSheetId="7">#REF!</definedName>
    <definedName name="AP" localSheetId="5">#REF!</definedName>
    <definedName name="AP" localSheetId="8">#REF!</definedName>
    <definedName name="AP" localSheetId="9">#REF!</definedName>
    <definedName name="AP">#REF!</definedName>
    <definedName name="Aparatos_Telefonicos_para_extensiones" localSheetId="7">#REF!</definedName>
    <definedName name="Aparatos_Telefonicos_para_extensiones" localSheetId="5">#REF!</definedName>
    <definedName name="Aparatos_Telefonicos_para_extensiones" localSheetId="8">#REF!</definedName>
    <definedName name="Aparatos_Telefonicos_para_extensiones" localSheetId="9">#REF!</definedName>
    <definedName name="Aparatos_Telefonicos_para_extensiones">#REF!</definedName>
    <definedName name="Aparatos_Telefonicos_secretariales" localSheetId="7">#REF!</definedName>
    <definedName name="Aparatos_Telefonicos_secretariales" localSheetId="5">#REF!</definedName>
    <definedName name="Aparatos_Telefonicos_secretariales" localSheetId="8">#REF!</definedName>
    <definedName name="Aparatos_Telefonicos_secretariales" localSheetId="9">#REF!</definedName>
    <definedName name="Aparatos_Telefonicos_secretariales">#REF!</definedName>
    <definedName name="Aplique_Cilindrico_de_Pared_en_Acero_Galvanizado_de_1x26_W._120_V." localSheetId="7">#REF!</definedName>
    <definedName name="Aplique_Cilindrico_de_Pared_en_Acero_Galvanizado_de_1x26_W._120_V." localSheetId="5">#REF!</definedName>
    <definedName name="Aplique_Cilindrico_de_Pared_en_Acero_Galvanizado_de_1x26_W._120_V." localSheetId="8">#REF!</definedName>
    <definedName name="Aplique_Cilindrico_de_Pared_en_Acero_Galvanizado_de_1x26_W._120_V." localSheetId="9">#REF!</definedName>
    <definedName name="Aplique_Cilindrico_de_Pared_en_Acero_Galvanizado_de_1x26_W._120_V.">#REF!</definedName>
    <definedName name="Aplique_Cilindrico_de_Pared_en_Acero_Galvanizado_de_2x26_W._120_V." localSheetId="7">#REF!</definedName>
    <definedName name="Aplique_Cilindrico_de_Pared_en_Acero_Galvanizado_de_2x26_W._120_V." localSheetId="5">#REF!</definedName>
    <definedName name="Aplique_Cilindrico_de_Pared_en_Acero_Galvanizado_de_2x26_W._120_V." localSheetId="8">#REF!</definedName>
    <definedName name="Aplique_Cilindrico_de_Pared_en_Acero_Galvanizado_de_2x26_W._120_V." localSheetId="9">#REF!</definedName>
    <definedName name="Aplique_Cilindrico_de_Pared_en_Acero_Galvanizado_de_2x26_W._120_V.">#REF!</definedName>
    <definedName name="Aplique_Cilindrico_de_Techo_en_Acero_Galvanizado_de_2x26_W._120_V." localSheetId="7">#REF!</definedName>
    <definedName name="Aplique_Cilindrico_de_Techo_en_Acero_Galvanizado_de_2x26_W._120_V." localSheetId="5">#REF!</definedName>
    <definedName name="Aplique_Cilindrico_de_Techo_en_Acero_Galvanizado_de_2x26_W._120_V." localSheetId="8">#REF!</definedName>
    <definedName name="Aplique_Cilindrico_de_Techo_en_Acero_Galvanizado_de_2x26_W._120_V." localSheetId="9">#REF!</definedName>
    <definedName name="Aplique_Cilindrico_de_Techo_en_Acero_Galvanizado_de_2x26_W._120_V.">#REF!</definedName>
    <definedName name="APU_1.1.1" localSheetId="7">#REF!</definedName>
    <definedName name="APU_1.1.1" localSheetId="5">#REF!</definedName>
    <definedName name="APU_1.1.1" localSheetId="8">#REF!</definedName>
    <definedName name="APU_1.1.1" localSheetId="9">#REF!</definedName>
    <definedName name="APU_1.1.1">#REF!</definedName>
    <definedName name="APU_1.1.2" localSheetId="7">#REF!</definedName>
    <definedName name="APU_1.1.2" localSheetId="5">#REF!</definedName>
    <definedName name="APU_1.1.2" localSheetId="8">#REF!</definedName>
    <definedName name="APU_1.1.2" localSheetId="9">#REF!</definedName>
    <definedName name="APU_1.1.2">#REF!</definedName>
    <definedName name="APU_1.1.3" localSheetId="7">#REF!</definedName>
    <definedName name="APU_1.1.3" localSheetId="5">#REF!</definedName>
    <definedName name="APU_1.1.3" localSheetId="8">#REF!</definedName>
    <definedName name="APU_1.1.3" localSheetId="9">#REF!</definedName>
    <definedName name="APU_1.1.3">#REF!</definedName>
    <definedName name="APU_1.1.4" localSheetId="7">#REF!</definedName>
    <definedName name="APU_1.1.4" localSheetId="5">#REF!</definedName>
    <definedName name="APU_1.1.4" localSheetId="8">#REF!</definedName>
    <definedName name="APU_1.1.4" localSheetId="9">#REF!</definedName>
    <definedName name="APU_1.1.4">#REF!</definedName>
    <definedName name="APU_1.1.5" localSheetId="7">#REF!</definedName>
    <definedName name="APU_1.1.5" localSheetId="5">#REF!</definedName>
    <definedName name="APU_1.1.5" localSheetId="8">#REF!</definedName>
    <definedName name="APU_1.1.5" localSheetId="9">#REF!</definedName>
    <definedName name="APU_1.1.5">#REF!</definedName>
    <definedName name="APU_1.2.1" localSheetId="7">#REF!</definedName>
    <definedName name="APU_1.2.1" localSheetId="5">#REF!</definedName>
    <definedName name="APU_1.2.1" localSheetId="8">#REF!</definedName>
    <definedName name="APU_1.2.1" localSheetId="9">#REF!</definedName>
    <definedName name="APU_1.2.1">#REF!</definedName>
    <definedName name="APU_1.2.2" localSheetId="7">#REF!</definedName>
    <definedName name="APU_1.2.2" localSheetId="5">#REF!</definedName>
    <definedName name="APU_1.2.2" localSheetId="8">#REF!</definedName>
    <definedName name="APU_1.2.2" localSheetId="9">#REF!</definedName>
    <definedName name="APU_1.2.2">#REF!</definedName>
    <definedName name="APU_1.2.3" localSheetId="7">#REF!</definedName>
    <definedName name="APU_1.2.3" localSheetId="5">#REF!</definedName>
    <definedName name="APU_1.2.3" localSheetId="8">#REF!</definedName>
    <definedName name="APU_1.2.3" localSheetId="9">#REF!</definedName>
    <definedName name="APU_1.2.3">#REF!</definedName>
    <definedName name="APU_1.3.1" localSheetId="7">#REF!</definedName>
    <definedName name="APU_1.3.1" localSheetId="5">#REF!</definedName>
    <definedName name="APU_1.3.1" localSheetId="8">#REF!</definedName>
    <definedName name="APU_1.3.1" localSheetId="9">#REF!</definedName>
    <definedName name="APU_1.3.1">#REF!</definedName>
    <definedName name="APU_1.3.2" localSheetId="7">#REF!</definedName>
    <definedName name="APU_1.3.2" localSheetId="5">#REF!</definedName>
    <definedName name="APU_1.3.2" localSheetId="8">#REF!</definedName>
    <definedName name="APU_1.3.2" localSheetId="9">#REF!</definedName>
    <definedName name="APU_1.3.2">#REF!</definedName>
    <definedName name="APU_10.1.1" localSheetId="7">#REF!</definedName>
    <definedName name="APU_10.1.1" localSheetId="5">#REF!</definedName>
    <definedName name="APU_10.1.1" localSheetId="8">#REF!</definedName>
    <definedName name="APU_10.1.1" localSheetId="9">#REF!</definedName>
    <definedName name="APU_10.1.1">#REF!</definedName>
    <definedName name="APU_10.1.10" localSheetId="7">#REF!</definedName>
    <definedName name="APU_10.1.10" localSheetId="5">#REF!</definedName>
    <definedName name="APU_10.1.10" localSheetId="8">#REF!</definedName>
    <definedName name="APU_10.1.10" localSheetId="9">#REF!</definedName>
    <definedName name="APU_10.1.10">#REF!</definedName>
    <definedName name="APU_10.1.11" localSheetId="7">#REF!</definedName>
    <definedName name="APU_10.1.11" localSheetId="5">#REF!</definedName>
    <definedName name="APU_10.1.11" localSheetId="8">#REF!</definedName>
    <definedName name="APU_10.1.11" localSheetId="9">#REF!</definedName>
    <definedName name="APU_10.1.11">#REF!</definedName>
    <definedName name="APU_10.1.13" localSheetId="7">#REF!</definedName>
    <definedName name="APU_10.1.13" localSheetId="5">#REF!</definedName>
    <definedName name="APU_10.1.13" localSheetId="8">#REF!</definedName>
    <definedName name="APU_10.1.13" localSheetId="9">#REF!</definedName>
    <definedName name="APU_10.1.13">#REF!</definedName>
    <definedName name="APU_10.1.14" localSheetId="7">#REF!</definedName>
    <definedName name="APU_10.1.14" localSheetId="5">#REF!</definedName>
    <definedName name="APU_10.1.14" localSheetId="8">#REF!</definedName>
    <definedName name="APU_10.1.14" localSheetId="9">#REF!</definedName>
    <definedName name="APU_10.1.14">#REF!</definedName>
    <definedName name="APU_10.1.15" localSheetId="7">#REF!</definedName>
    <definedName name="APU_10.1.15" localSheetId="5">#REF!</definedName>
    <definedName name="APU_10.1.15" localSheetId="8">#REF!</definedName>
    <definedName name="APU_10.1.15" localSheetId="9">#REF!</definedName>
    <definedName name="APU_10.1.15">#REF!</definedName>
    <definedName name="APU_10.1.16" localSheetId="7">#REF!</definedName>
    <definedName name="APU_10.1.16" localSheetId="5">#REF!</definedName>
    <definedName name="APU_10.1.16" localSheetId="8">#REF!</definedName>
    <definedName name="APU_10.1.16" localSheetId="9">#REF!</definedName>
    <definedName name="APU_10.1.16">#REF!</definedName>
    <definedName name="APU_10.1.17" localSheetId="7">#REF!</definedName>
    <definedName name="APU_10.1.17" localSheetId="5">#REF!</definedName>
    <definedName name="APU_10.1.17" localSheetId="8">#REF!</definedName>
    <definedName name="APU_10.1.17" localSheetId="9">#REF!</definedName>
    <definedName name="APU_10.1.17">#REF!</definedName>
    <definedName name="APU_10.1.18" localSheetId="7">#REF!</definedName>
    <definedName name="APU_10.1.18" localSheetId="5">#REF!</definedName>
    <definedName name="APU_10.1.18" localSheetId="8">#REF!</definedName>
    <definedName name="APU_10.1.18" localSheetId="9">#REF!</definedName>
    <definedName name="APU_10.1.18">#REF!</definedName>
    <definedName name="APU_10.1.19" localSheetId="7">#REF!</definedName>
    <definedName name="APU_10.1.19" localSheetId="5">#REF!</definedName>
    <definedName name="APU_10.1.19" localSheetId="8">#REF!</definedName>
    <definedName name="APU_10.1.19" localSheetId="9">#REF!</definedName>
    <definedName name="APU_10.1.19">#REF!</definedName>
    <definedName name="APU_10.1.2" localSheetId="7">#REF!</definedName>
    <definedName name="APU_10.1.2" localSheetId="5">#REF!</definedName>
    <definedName name="APU_10.1.2" localSheetId="8">#REF!</definedName>
    <definedName name="APU_10.1.2" localSheetId="9">#REF!</definedName>
    <definedName name="APU_10.1.2">#REF!</definedName>
    <definedName name="APU_10.1.3" localSheetId="7">#REF!</definedName>
    <definedName name="APU_10.1.3" localSheetId="5">#REF!</definedName>
    <definedName name="APU_10.1.3" localSheetId="8">#REF!</definedName>
    <definedName name="APU_10.1.3" localSheetId="9">#REF!</definedName>
    <definedName name="APU_10.1.3">#REF!</definedName>
    <definedName name="APU_10.1.4" localSheetId="7">#REF!</definedName>
    <definedName name="APU_10.1.4" localSheetId="5">#REF!</definedName>
    <definedName name="APU_10.1.4" localSheetId="8">#REF!</definedName>
    <definedName name="APU_10.1.4" localSheetId="9">#REF!</definedName>
    <definedName name="APU_10.1.4">#REF!</definedName>
    <definedName name="APU_10.1.5" localSheetId="7">#REF!</definedName>
    <definedName name="APU_10.1.5" localSheetId="5">#REF!</definedName>
    <definedName name="APU_10.1.5" localSheetId="8">#REF!</definedName>
    <definedName name="APU_10.1.5" localSheetId="9">#REF!</definedName>
    <definedName name="APU_10.1.5">#REF!</definedName>
    <definedName name="APU_10.1.6" localSheetId="7">#REF!</definedName>
    <definedName name="APU_10.1.6" localSheetId="5">#REF!</definedName>
    <definedName name="APU_10.1.6" localSheetId="8">#REF!</definedName>
    <definedName name="APU_10.1.6" localSheetId="9">#REF!</definedName>
    <definedName name="APU_10.1.6">#REF!</definedName>
    <definedName name="APU_10.1.7" localSheetId="7">#REF!</definedName>
    <definedName name="APU_10.1.7" localSheetId="5">#REF!</definedName>
    <definedName name="APU_10.1.7" localSheetId="8">#REF!</definedName>
    <definedName name="APU_10.1.7" localSheetId="9">#REF!</definedName>
    <definedName name="APU_10.1.7">#REF!</definedName>
    <definedName name="APU_10.1.8" localSheetId="7">#REF!</definedName>
    <definedName name="APU_10.1.8" localSheetId="5">#REF!</definedName>
    <definedName name="APU_10.1.8" localSheetId="8">#REF!</definedName>
    <definedName name="APU_10.1.8" localSheetId="9">#REF!</definedName>
    <definedName name="APU_10.1.8">#REF!</definedName>
    <definedName name="APU_10.1.9" localSheetId="7">#REF!</definedName>
    <definedName name="APU_10.1.9" localSheetId="5">#REF!</definedName>
    <definedName name="APU_10.1.9" localSheetId="8">#REF!</definedName>
    <definedName name="APU_10.1.9" localSheetId="9">#REF!</definedName>
    <definedName name="APU_10.1.9">#REF!</definedName>
    <definedName name="APU_10.2.1" localSheetId="7">#REF!</definedName>
    <definedName name="APU_10.2.1" localSheetId="5">#REF!</definedName>
    <definedName name="APU_10.2.1" localSheetId="8">#REF!</definedName>
    <definedName name="APU_10.2.1" localSheetId="9">#REF!</definedName>
    <definedName name="APU_10.2.1">#REF!</definedName>
    <definedName name="APU_10.2.2" localSheetId="7">#REF!</definedName>
    <definedName name="APU_10.2.2" localSheetId="5">#REF!</definedName>
    <definedName name="APU_10.2.2" localSheetId="8">#REF!</definedName>
    <definedName name="APU_10.2.2" localSheetId="9">#REF!</definedName>
    <definedName name="APU_10.2.2">#REF!</definedName>
    <definedName name="APU_11.1.1" localSheetId="7">#REF!</definedName>
    <definedName name="APU_11.1.1" localSheetId="5">#REF!</definedName>
    <definedName name="APU_11.1.1" localSheetId="8">#REF!</definedName>
    <definedName name="APU_11.1.1" localSheetId="9">#REF!</definedName>
    <definedName name="APU_11.1.1">#REF!</definedName>
    <definedName name="APU_11.1.2" localSheetId="7">#REF!</definedName>
    <definedName name="APU_11.1.2" localSheetId="5">#REF!</definedName>
    <definedName name="APU_11.1.2" localSheetId="8">#REF!</definedName>
    <definedName name="APU_11.1.2" localSheetId="9">#REF!</definedName>
    <definedName name="APU_11.1.2">#REF!</definedName>
    <definedName name="APU_11.1.3" localSheetId="7">#REF!</definedName>
    <definedName name="APU_11.1.3" localSheetId="5">#REF!</definedName>
    <definedName name="APU_11.1.3" localSheetId="8">#REF!</definedName>
    <definedName name="APU_11.1.3" localSheetId="9">#REF!</definedName>
    <definedName name="APU_11.1.3">#REF!</definedName>
    <definedName name="APU_11.1.4" localSheetId="7">#REF!</definedName>
    <definedName name="APU_11.1.4" localSheetId="5">#REF!</definedName>
    <definedName name="APU_11.1.4" localSheetId="8">#REF!</definedName>
    <definedName name="APU_11.1.4" localSheetId="9">#REF!</definedName>
    <definedName name="APU_11.1.4">#REF!</definedName>
    <definedName name="APU_11.2.1.1" localSheetId="7">#REF!</definedName>
    <definedName name="APU_11.2.1.1" localSheetId="5">#REF!</definedName>
    <definedName name="APU_11.2.1.1" localSheetId="8">#REF!</definedName>
    <definedName name="APU_11.2.1.1" localSheetId="9">#REF!</definedName>
    <definedName name="APU_11.2.1.1">#REF!</definedName>
    <definedName name="APU_11.2.2.1" localSheetId="7">#REF!</definedName>
    <definedName name="APU_11.2.2.1" localSheetId="5">#REF!</definedName>
    <definedName name="APU_11.2.2.1" localSheetId="8">#REF!</definedName>
    <definedName name="APU_11.2.2.1" localSheetId="9">#REF!</definedName>
    <definedName name="APU_11.2.2.1">#REF!</definedName>
    <definedName name="APU_11.2.2.2" localSheetId="7">#REF!</definedName>
    <definedName name="APU_11.2.2.2" localSheetId="5">#REF!</definedName>
    <definedName name="APU_11.2.2.2" localSheetId="8">#REF!</definedName>
    <definedName name="APU_11.2.2.2" localSheetId="9">#REF!</definedName>
    <definedName name="APU_11.2.2.2">#REF!</definedName>
    <definedName name="APU_11.2.3.1" localSheetId="7">#REF!</definedName>
    <definedName name="APU_11.2.3.1" localSheetId="5">#REF!</definedName>
    <definedName name="APU_11.2.3.1" localSheetId="8">#REF!</definedName>
    <definedName name="APU_11.2.3.1" localSheetId="9">#REF!</definedName>
    <definedName name="APU_11.2.3.1">#REF!</definedName>
    <definedName name="APU_11.2.3.2" localSheetId="7">#REF!</definedName>
    <definedName name="APU_11.2.3.2" localSheetId="5">#REF!</definedName>
    <definedName name="APU_11.2.3.2" localSheetId="8">#REF!</definedName>
    <definedName name="APU_11.2.3.2" localSheetId="9">#REF!</definedName>
    <definedName name="APU_11.2.3.2">#REF!</definedName>
    <definedName name="APU_12.1.1" localSheetId="7">#REF!</definedName>
    <definedName name="APU_12.1.1" localSheetId="5">#REF!</definedName>
    <definedName name="APU_12.1.1" localSheetId="8">#REF!</definedName>
    <definedName name="APU_12.1.1" localSheetId="9">#REF!</definedName>
    <definedName name="APU_12.1.1">#REF!</definedName>
    <definedName name="APU_12.1.10" localSheetId="7">#REF!</definedName>
    <definedName name="APU_12.1.10" localSheetId="5">#REF!</definedName>
    <definedName name="APU_12.1.10" localSheetId="8">#REF!</definedName>
    <definedName name="APU_12.1.10" localSheetId="9">#REF!</definedName>
    <definedName name="APU_12.1.10">#REF!</definedName>
    <definedName name="APU_12.1.11" localSheetId="7">#REF!</definedName>
    <definedName name="APU_12.1.11" localSheetId="5">#REF!</definedName>
    <definedName name="APU_12.1.11" localSheetId="8">#REF!</definedName>
    <definedName name="APU_12.1.11" localSheetId="9">#REF!</definedName>
    <definedName name="APU_12.1.11">#REF!</definedName>
    <definedName name="APU_12.1.12" localSheetId="7">#REF!</definedName>
    <definedName name="APU_12.1.12" localSheetId="5">#REF!</definedName>
    <definedName name="APU_12.1.12" localSheetId="8">#REF!</definedName>
    <definedName name="APU_12.1.12" localSheetId="9">#REF!</definedName>
    <definedName name="APU_12.1.12">#REF!</definedName>
    <definedName name="APU_12.1.13" localSheetId="7">#REF!</definedName>
    <definedName name="APU_12.1.13" localSheetId="5">#REF!</definedName>
    <definedName name="APU_12.1.13" localSheetId="8">#REF!</definedName>
    <definedName name="APU_12.1.13" localSheetId="9">#REF!</definedName>
    <definedName name="APU_12.1.13">#REF!</definedName>
    <definedName name="APU_12.1.14" localSheetId="7">#REF!</definedName>
    <definedName name="APU_12.1.14" localSheetId="5">#REF!</definedName>
    <definedName name="APU_12.1.14" localSheetId="8">#REF!</definedName>
    <definedName name="APU_12.1.14" localSheetId="9">#REF!</definedName>
    <definedName name="APU_12.1.14">#REF!</definedName>
    <definedName name="APU_12.1.15" localSheetId="7">#REF!</definedName>
    <definedName name="APU_12.1.15" localSheetId="5">#REF!</definedName>
    <definedName name="APU_12.1.15" localSheetId="8">#REF!</definedName>
    <definedName name="APU_12.1.15" localSheetId="9">#REF!</definedName>
    <definedName name="APU_12.1.15">#REF!</definedName>
    <definedName name="APU_12.1.16" localSheetId="7">#REF!</definedName>
    <definedName name="APU_12.1.16" localSheetId="5">#REF!</definedName>
    <definedName name="APU_12.1.16" localSheetId="8">#REF!</definedName>
    <definedName name="APU_12.1.16" localSheetId="9">#REF!</definedName>
    <definedName name="APU_12.1.16">#REF!</definedName>
    <definedName name="APU_12.1.17" localSheetId="7">#REF!</definedName>
    <definedName name="APU_12.1.17" localSheetId="5">#REF!</definedName>
    <definedName name="APU_12.1.17" localSheetId="8">#REF!</definedName>
    <definedName name="APU_12.1.17" localSheetId="9">#REF!</definedName>
    <definedName name="APU_12.1.17">#REF!</definedName>
    <definedName name="APU_12.1.18" localSheetId="7">#REF!</definedName>
    <definedName name="APU_12.1.18" localSheetId="5">#REF!</definedName>
    <definedName name="APU_12.1.18" localSheetId="8">#REF!</definedName>
    <definedName name="APU_12.1.18" localSheetId="9">#REF!</definedName>
    <definedName name="APU_12.1.18">#REF!</definedName>
    <definedName name="APU_12.1.19" localSheetId="7">#REF!</definedName>
    <definedName name="APU_12.1.19" localSheetId="5">#REF!</definedName>
    <definedName name="APU_12.1.19" localSheetId="8">#REF!</definedName>
    <definedName name="APU_12.1.19" localSheetId="9">#REF!</definedName>
    <definedName name="APU_12.1.19">#REF!</definedName>
    <definedName name="APU_12.1.2" localSheetId="7">#REF!</definedName>
    <definedName name="APU_12.1.2" localSheetId="5">#REF!</definedName>
    <definedName name="APU_12.1.2" localSheetId="8">#REF!</definedName>
    <definedName name="APU_12.1.2" localSheetId="9">#REF!</definedName>
    <definedName name="APU_12.1.2">#REF!</definedName>
    <definedName name="APU_12.1.20" localSheetId="7">#REF!</definedName>
    <definedName name="APU_12.1.20" localSheetId="5">#REF!</definedName>
    <definedName name="APU_12.1.20" localSheetId="8">#REF!</definedName>
    <definedName name="APU_12.1.20" localSheetId="9">#REF!</definedName>
    <definedName name="APU_12.1.20">#REF!</definedName>
    <definedName name="APU_12.1.21" localSheetId="7">#REF!</definedName>
    <definedName name="APU_12.1.21" localSheetId="5">#REF!</definedName>
    <definedName name="APU_12.1.21" localSheetId="8">#REF!</definedName>
    <definedName name="APU_12.1.21" localSheetId="9">#REF!</definedName>
    <definedName name="APU_12.1.21">#REF!</definedName>
    <definedName name="APU_12.1.22" localSheetId="7">#REF!</definedName>
    <definedName name="APU_12.1.22" localSheetId="5">#REF!</definedName>
    <definedName name="APU_12.1.22" localSheetId="8">#REF!</definedName>
    <definedName name="APU_12.1.22" localSheetId="9">#REF!</definedName>
    <definedName name="APU_12.1.22">#REF!</definedName>
    <definedName name="APU_12.1.23" localSheetId="7">#REF!</definedName>
    <definedName name="APU_12.1.23" localSheetId="5">#REF!</definedName>
    <definedName name="APU_12.1.23" localSheetId="8">#REF!</definedName>
    <definedName name="APU_12.1.23" localSheetId="9">#REF!</definedName>
    <definedName name="APU_12.1.23">#REF!</definedName>
    <definedName name="APU_12.1.24" localSheetId="7">#REF!</definedName>
    <definedName name="APU_12.1.24" localSheetId="5">#REF!</definedName>
    <definedName name="APU_12.1.24" localSheetId="8">#REF!</definedName>
    <definedName name="APU_12.1.24" localSheetId="9">#REF!</definedName>
    <definedName name="APU_12.1.24">#REF!</definedName>
    <definedName name="APU_12.1.25" localSheetId="7">#REF!</definedName>
    <definedName name="APU_12.1.25" localSheetId="5">#REF!</definedName>
    <definedName name="APU_12.1.25" localSheetId="8">#REF!</definedName>
    <definedName name="APU_12.1.25" localSheetId="9">#REF!</definedName>
    <definedName name="APU_12.1.25">#REF!</definedName>
    <definedName name="APU_12.1.26" localSheetId="7">#REF!</definedName>
    <definedName name="APU_12.1.26" localSheetId="5">#REF!</definedName>
    <definedName name="APU_12.1.26" localSheetId="8">#REF!</definedName>
    <definedName name="APU_12.1.26" localSheetId="9">#REF!</definedName>
    <definedName name="APU_12.1.26">#REF!</definedName>
    <definedName name="APU_12.1.27" localSheetId="7">#REF!</definedName>
    <definedName name="APU_12.1.27" localSheetId="5">#REF!</definedName>
    <definedName name="APU_12.1.27" localSheetId="8">#REF!</definedName>
    <definedName name="APU_12.1.27" localSheetId="9">#REF!</definedName>
    <definedName name="APU_12.1.27">#REF!</definedName>
    <definedName name="APU_12.1.28" localSheetId="7">#REF!</definedName>
    <definedName name="APU_12.1.28" localSheetId="5">#REF!</definedName>
    <definedName name="APU_12.1.28" localSheetId="8">#REF!</definedName>
    <definedName name="APU_12.1.28" localSheetId="9">#REF!</definedName>
    <definedName name="APU_12.1.28">#REF!</definedName>
    <definedName name="APU_12.1.29" localSheetId="7">#REF!</definedName>
    <definedName name="APU_12.1.29" localSheetId="5">#REF!</definedName>
    <definedName name="APU_12.1.29" localSheetId="8">#REF!</definedName>
    <definedName name="APU_12.1.29" localSheetId="9">#REF!</definedName>
    <definedName name="APU_12.1.29">#REF!</definedName>
    <definedName name="APU_12.1.3" localSheetId="7">#REF!</definedName>
    <definedName name="APU_12.1.3" localSheetId="5">#REF!</definedName>
    <definedName name="APU_12.1.3" localSheetId="8">#REF!</definedName>
    <definedName name="APU_12.1.3" localSheetId="9">#REF!</definedName>
    <definedName name="APU_12.1.3">#REF!</definedName>
    <definedName name="APU_12.1.30" localSheetId="7">#REF!</definedName>
    <definedName name="APU_12.1.30" localSheetId="5">#REF!</definedName>
    <definedName name="APU_12.1.30" localSheetId="8">#REF!</definedName>
    <definedName name="APU_12.1.30" localSheetId="9">#REF!</definedName>
    <definedName name="APU_12.1.30">#REF!</definedName>
    <definedName name="APU_12.1.31" localSheetId="7">#REF!</definedName>
    <definedName name="APU_12.1.31" localSheetId="5">#REF!</definedName>
    <definedName name="APU_12.1.31" localSheetId="8">#REF!</definedName>
    <definedName name="APU_12.1.31" localSheetId="9">#REF!</definedName>
    <definedName name="APU_12.1.31">#REF!</definedName>
    <definedName name="APU_12.1.32" localSheetId="7">#REF!</definedName>
    <definedName name="APU_12.1.32" localSheetId="5">#REF!</definedName>
    <definedName name="APU_12.1.32" localSheetId="8">#REF!</definedName>
    <definedName name="APU_12.1.32" localSheetId="9">#REF!</definedName>
    <definedName name="APU_12.1.32">#REF!</definedName>
    <definedName name="APU_12.1.33" localSheetId="7">#REF!</definedName>
    <definedName name="APU_12.1.33" localSheetId="5">#REF!</definedName>
    <definedName name="APU_12.1.33" localSheetId="8">#REF!</definedName>
    <definedName name="APU_12.1.33" localSheetId="9">#REF!</definedName>
    <definedName name="APU_12.1.33">#REF!</definedName>
    <definedName name="APU_12.1.34" localSheetId="7">#REF!</definedName>
    <definedName name="APU_12.1.34" localSheetId="5">#REF!</definedName>
    <definedName name="APU_12.1.34" localSheetId="8">#REF!</definedName>
    <definedName name="APU_12.1.34" localSheetId="9">#REF!</definedName>
    <definedName name="APU_12.1.34">#REF!</definedName>
    <definedName name="APU_12.1.35" localSheetId="7">#REF!</definedName>
    <definedName name="APU_12.1.35" localSheetId="5">#REF!</definedName>
    <definedName name="APU_12.1.35" localSheetId="8">#REF!</definedName>
    <definedName name="APU_12.1.35" localSheetId="9">#REF!</definedName>
    <definedName name="APU_12.1.35">#REF!</definedName>
    <definedName name="APU_12.1.36" localSheetId="7">#REF!</definedName>
    <definedName name="APU_12.1.36" localSheetId="5">#REF!</definedName>
    <definedName name="APU_12.1.36" localSheetId="8">#REF!</definedName>
    <definedName name="APU_12.1.36" localSheetId="9">#REF!</definedName>
    <definedName name="APU_12.1.36">#REF!</definedName>
    <definedName name="APU_12.1.37" localSheetId="7">#REF!</definedName>
    <definedName name="APU_12.1.37" localSheetId="5">#REF!</definedName>
    <definedName name="APU_12.1.37" localSheetId="8">#REF!</definedName>
    <definedName name="APU_12.1.37" localSheetId="9">#REF!</definedName>
    <definedName name="APU_12.1.37">#REF!</definedName>
    <definedName name="APU_12.1.38" localSheetId="7">#REF!</definedName>
    <definedName name="APU_12.1.38" localSheetId="5">#REF!</definedName>
    <definedName name="APU_12.1.38" localSheetId="8">#REF!</definedName>
    <definedName name="APU_12.1.38" localSheetId="9">#REF!</definedName>
    <definedName name="APU_12.1.38">#REF!</definedName>
    <definedName name="APU_12.1.39" localSheetId="7">#REF!</definedName>
    <definedName name="APU_12.1.39" localSheetId="5">#REF!</definedName>
    <definedName name="APU_12.1.39" localSheetId="8">#REF!</definedName>
    <definedName name="APU_12.1.39" localSheetId="9">#REF!</definedName>
    <definedName name="APU_12.1.39">#REF!</definedName>
    <definedName name="APU_12.1.4" localSheetId="7">#REF!</definedName>
    <definedName name="APU_12.1.4" localSheetId="5">#REF!</definedName>
    <definedName name="APU_12.1.4" localSheetId="8">#REF!</definedName>
    <definedName name="APU_12.1.4" localSheetId="9">#REF!</definedName>
    <definedName name="APU_12.1.4">#REF!</definedName>
    <definedName name="APU_12.1.40" localSheetId="7">#REF!</definedName>
    <definedName name="APU_12.1.40" localSheetId="5">#REF!</definedName>
    <definedName name="APU_12.1.40" localSheetId="8">#REF!</definedName>
    <definedName name="APU_12.1.40" localSheetId="9">#REF!</definedName>
    <definedName name="APU_12.1.40">#REF!</definedName>
    <definedName name="APU_12.1.41" localSheetId="7">#REF!</definedName>
    <definedName name="APU_12.1.41" localSheetId="5">#REF!</definedName>
    <definedName name="APU_12.1.41" localSheetId="8">#REF!</definedName>
    <definedName name="APU_12.1.41" localSheetId="9">#REF!</definedName>
    <definedName name="APU_12.1.41">#REF!</definedName>
    <definedName name="APU_12.1.42" localSheetId="7">#REF!</definedName>
    <definedName name="APU_12.1.42" localSheetId="5">#REF!</definedName>
    <definedName name="APU_12.1.42" localSheetId="8">#REF!</definedName>
    <definedName name="APU_12.1.42" localSheetId="9">#REF!</definedName>
    <definedName name="APU_12.1.42">#REF!</definedName>
    <definedName name="APU_12.1.43" localSheetId="7">#REF!</definedName>
    <definedName name="APU_12.1.43" localSheetId="5">#REF!</definedName>
    <definedName name="APU_12.1.43" localSheetId="8">#REF!</definedName>
    <definedName name="APU_12.1.43" localSheetId="9">#REF!</definedName>
    <definedName name="APU_12.1.43">#REF!</definedName>
    <definedName name="APU_12.1.44" localSheetId="7">#REF!</definedName>
    <definedName name="APU_12.1.44" localSheetId="5">#REF!</definedName>
    <definedName name="APU_12.1.44" localSheetId="8">#REF!</definedName>
    <definedName name="APU_12.1.44" localSheetId="9">#REF!</definedName>
    <definedName name="APU_12.1.44">#REF!</definedName>
    <definedName name="APU_12.1.45" localSheetId="7">#REF!</definedName>
    <definedName name="APU_12.1.45" localSheetId="5">#REF!</definedName>
    <definedName name="APU_12.1.45" localSheetId="8">#REF!</definedName>
    <definedName name="APU_12.1.45" localSheetId="9">#REF!</definedName>
    <definedName name="APU_12.1.45">#REF!</definedName>
    <definedName name="APU_12.1.46" localSheetId="7">#REF!</definedName>
    <definedName name="APU_12.1.46" localSheetId="5">#REF!</definedName>
    <definedName name="APU_12.1.46" localSheetId="8">#REF!</definedName>
    <definedName name="APU_12.1.46" localSheetId="9">#REF!</definedName>
    <definedName name="APU_12.1.46">#REF!</definedName>
    <definedName name="APU_12.1.47" localSheetId="7">#REF!</definedName>
    <definedName name="APU_12.1.47" localSheetId="5">#REF!</definedName>
    <definedName name="APU_12.1.47" localSheetId="8">#REF!</definedName>
    <definedName name="APU_12.1.47" localSheetId="9">#REF!</definedName>
    <definedName name="APU_12.1.47">#REF!</definedName>
    <definedName name="APU_12.1.48" localSheetId="7">#REF!</definedName>
    <definedName name="APU_12.1.48" localSheetId="5">#REF!</definedName>
    <definedName name="APU_12.1.48" localSheetId="8">#REF!</definedName>
    <definedName name="APU_12.1.48" localSheetId="9">#REF!</definedName>
    <definedName name="APU_12.1.48">#REF!</definedName>
    <definedName name="APU_12.1.49" localSheetId="7">#REF!</definedName>
    <definedName name="APU_12.1.49" localSheetId="5">#REF!</definedName>
    <definedName name="APU_12.1.49" localSheetId="8">#REF!</definedName>
    <definedName name="APU_12.1.49" localSheetId="9">#REF!</definedName>
    <definedName name="APU_12.1.49">#REF!</definedName>
    <definedName name="APU_12.1.5" localSheetId="7">#REF!</definedName>
    <definedName name="APU_12.1.5" localSheetId="5">#REF!</definedName>
    <definedName name="APU_12.1.5" localSheetId="8">#REF!</definedName>
    <definedName name="APU_12.1.5" localSheetId="9">#REF!</definedName>
    <definedName name="APU_12.1.5">#REF!</definedName>
    <definedName name="APU_12.1.50" localSheetId="7">#REF!</definedName>
    <definedName name="APU_12.1.50" localSheetId="5">#REF!</definedName>
    <definedName name="APU_12.1.50" localSheetId="8">#REF!</definedName>
    <definedName name="APU_12.1.50" localSheetId="9">#REF!</definedName>
    <definedName name="APU_12.1.50">#REF!</definedName>
    <definedName name="APU_12.1.51" localSheetId="7">#REF!</definedName>
    <definedName name="APU_12.1.51" localSheetId="5">#REF!</definedName>
    <definedName name="APU_12.1.51" localSheetId="8">#REF!</definedName>
    <definedName name="APU_12.1.51" localSheetId="9">#REF!</definedName>
    <definedName name="APU_12.1.51">#REF!</definedName>
    <definedName name="APU_12.1.52" localSheetId="7">#REF!</definedName>
    <definedName name="APU_12.1.52" localSheetId="5">#REF!</definedName>
    <definedName name="APU_12.1.52" localSheetId="8">#REF!</definedName>
    <definedName name="APU_12.1.52" localSheetId="9">#REF!</definedName>
    <definedName name="APU_12.1.52">#REF!</definedName>
    <definedName name="APU_12.1.53" localSheetId="7">#REF!</definedName>
    <definedName name="APU_12.1.53" localSheetId="5">#REF!</definedName>
    <definedName name="APU_12.1.53" localSheetId="8">#REF!</definedName>
    <definedName name="APU_12.1.53" localSheetId="9">#REF!</definedName>
    <definedName name="APU_12.1.53">#REF!</definedName>
    <definedName name="APU_12.1.54" localSheetId="7">#REF!</definedName>
    <definedName name="APU_12.1.54" localSheetId="5">#REF!</definedName>
    <definedName name="APU_12.1.54" localSheetId="8">#REF!</definedName>
    <definedName name="APU_12.1.54" localSheetId="9">#REF!</definedName>
    <definedName name="APU_12.1.54">#REF!</definedName>
    <definedName name="APU_12.1.55" localSheetId="7">#REF!</definedName>
    <definedName name="APU_12.1.55" localSheetId="5">#REF!</definedName>
    <definedName name="APU_12.1.55" localSheetId="8">#REF!</definedName>
    <definedName name="APU_12.1.55" localSheetId="9">#REF!</definedName>
    <definedName name="APU_12.1.55">#REF!</definedName>
    <definedName name="APU_12.1.56" localSheetId="7">#REF!</definedName>
    <definedName name="APU_12.1.56" localSheetId="5">#REF!</definedName>
    <definedName name="APU_12.1.56" localSheetId="8">#REF!</definedName>
    <definedName name="APU_12.1.56" localSheetId="9">#REF!</definedName>
    <definedName name="APU_12.1.56">#REF!</definedName>
    <definedName name="APU_12.1.57" localSheetId="7">#REF!</definedName>
    <definedName name="APU_12.1.57" localSheetId="5">#REF!</definedName>
    <definedName name="APU_12.1.57" localSheetId="8">#REF!</definedName>
    <definedName name="APU_12.1.57" localSheetId="9">#REF!</definedName>
    <definedName name="APU_12.1.57">#REF!</definedName>
    <definedName name="APU_12.1.58" localSheetId="7">#REF!</definedName>
    <definedName name="APU_12.1.58" localSheetId="5">#REF!</definedName>
    <definedName name="APU_12.1.58" localSheetId="8">#REF!</definedName>
    <definedName name="APU_12.1.58" localSheetId="9">#REF!</definedName>
    <definedName name="APU_12.1.58">#REF!</definedName>
    <definedName name="APU_12.1.59" localSheetId="7">#REF!</definedName>
    <definedName name="APU_12.1.59" localSheetId="5">#REF!</definedName>
    <definedName name="APU_12.1.59" localSheetId="8">#REF!</definedName>
    <definedName name="APU_12.1.59" localSheetId="9">#REF!</definedName>
    <definedName name="APU_12.1.59">#REF!</definedName>
    <definedName name="APU_12.1.6" localSheetId="7">#REF!</definedName>
    <definedName name="APU_12.1.6" localSheetId="5">#REF!</definedName>
    <definedName name="APU_12.1.6" localSheetId="8">#REF!</definedName>
    <definedName name="APU_12.1.6" localSheetId="9">#REF!</definedName>
    <definedName name="APU_12.1.6">#REF!</definedName>
    <definedName name="APU_12.1.60" localSheetId="7">#REF!</definedName>
    <definedName name="APU_12.1.60" localSheetId="5">#REF!</definedName>
    <definedName name="APU_12.1.60" localSheetId="8">#REF!</definedName>
    <definedName name="APU_12.1.60" localSheetId="9">#REF!</definedName>
    <definedName name="APU_12.1.60">#REF!</definedName>
    <definedName name="APU_12.1.61" localSheetId="7">#REF!</definedName>
    <definedName name="APU_12.1.61" localSheetId="5">#REF!</definedName>
    <definedName name="APU_12.1.61" localSheetId="8">#REF!</definedName>
    <definedName name="APU_12.1.61" localSheetId="9">#REF!</definedName>
    <definedName name="APU_12.1.61">#REF!</definedName>
    <definedName name="APU_12.1.62" localSheetId="7">#REF!</definedName>
    <definedName name="APU_12.1.62" localSheetId="5">#REF!</definedName>
    <definedName name="APU_12.1.62" localSheetId="8">#REF!</definedName>
    <definedName name="APU_12.1.62" localSheetId="9">#REF!</definedName>
    <definedName name="APU_12.1.62">#REF!</definedName>
    <definedName name="APU_12.1.63" localSheetId="7">#REF!</definedName>
    <definedName name="APU_12.1.63" localSheetId="5">#REF!</definedName>
    <definedName name="APU_12.1.63" localSheetId="8">#REF!</definedName>
    <definedName name="APU_12.1.63" localSheetId="9">#REF!</definedName>
    <definedName name="APU_12.1.63">#REF!</definedName>
    <definedName name="APU_12.1.64" localSheetId="7">#REF!</definedName>
    <definedName name="APU_12.1.64" localSheetId="5">#REF!</definedName>
    <definedName name="APU_12.1.64" localSheetId="8">#REF!</definedName>
    <definedName name="APU_12.1.64" localSheetId="9">#REF!</definedName>
    <definedName name="APU_12.1.64">#REF!</definedName>
    <definedName name="APU_12.1.65" localSheetId="7">#REF!</definedName>
    <definedName name="APU_12.1.65" localSheetId="5">#REF!</definedName>
    <definedName name="APU_12.1.65" localSheetId="8">#REF!</definedName>
    <definedName name="APU_12.1.65" localSheetId="9">#REF!</definedName>
    <definedName name="APU_12.1.65">#REF!</definedName>
    <definedName name="APU_12.1.66" localSheetId="7">#REF!</definedName>
    <definedName name="APU_12.1.66" localSheetId="5">#REF!</definedName>
    <definedName name="APU_12.1.66" localSheetId="8">#REF!</definedName>
    <definedName name="APU_12.1.66" localSheetId="9">#REF!</definedName>
    <definedName name="APU_12.1.66">#REF!</definedName>
    <definedName name="APU_12.1.67" localSheetId="7">#REF!</definedName>
    <definedName name="APU_12.1.67" localSheetId="5">#REF!</definedName>
    <definedName name="APU_12.1.67" localSheetId="8">#REF!</definedName>
    <definedName name="APU_12.1.67" localSheetId="9">#REF!</definedName>
    <definedName name="APU_12.1.67">#REF!</definedName>
    <definedName name="APU_12.1.68" localSheetId="7">#REF!</definedName>
    <definedName name="APU_12.1.68" localSheetId="5">#REF!</definedName>
    <definedName name="APU_12.1.68" localSheetId="8">#REF!</definedName>
    <definedName name="APU_12.1.68" localSheetId="9">#REF!</definedName>
    <definedName name="APU_12.1.68">#REF!</definedName>
    <definedName name="APU_12.1.69" localSheetId="7">#REF!</definedName>
    <definedName name="APU_12.1.69" localSheetId="5">#REF!</definedName>
    <definedName name="APU_12.1.69" localSheetId="8">#REF!</definedName>
    <definedName name="APU_12.1.69" localSheetId="9">#REF!</definedName>
    <definedName name="APU_12.1.69">#REF!</definedName>
    <definedName name="APU_12.1.7" localSheetId="7">#REF!</definedName>
    <definedName name="APU_12.1.7" localSheetId="5">#REF!</definedName>
    <definedName name="APU_12.1.7" localSheetId="8">#REF!</definedName>
    <definedName name="APU_12.1.7" localSheetId="9">#REF!</definedName>
    <definedName name="APU_12.1.7">#REF!</definedName>
    <definedName name="APU_12.1.70" localSheetId="7">#REF!</definedName>
    <definedName name="APU_12.1.70" localSheetId="5">#REF!</definedName>
    <definedName name="APU_12.1.70" localSheetId="8">#REF!</definedName>
    <definedName name="APU_12.1.70" localSheetId="9">#REF!</definedName>
    <definedName name="APU_12.1.70">#REF!</definedName>
    <definedName name="APU_12.1.71" localSheetId="7">#REF!</definedName>
    <definedName name="APU_12.1.71" localSheetId="5">#REF!</definedName>
    <definedName name="APU_12.1.71" localSheetId="8">#REF!</definedName>
    <definedName name="APU_12.1.71" localSheetId="9">#REF!</definedName>
    <definedName name="APU_12.1.71">#REF!</definedName>
    <definedName name="APU_12.1.8" localSheetId="7">#REF!</definedName>
    <definedName name="APU_12.1.8" localSheetId="5">#REF!</definedName>
    <definedName name="APU_12.1.8" localSheetId="8">#REF!</definedName>
    <definedName name="APU_12.1.8" localSheetId="9">#REF!</definedName>
    <definedName name="APU_12.1.8">#REF!</definedName>
    <definedName name="APU_12.1.9" localSheetId="7">#REF!</definedName>
    <definedName name="APU_12.1.9" localSheetId="5">#REF!</definedName>
    <definedName name="APU_12.1.9" localSheetId="8">#REF!</definedName>
    <definedName name="APU_12.1.9" localSheetId="9">#REF!</definedName>
    <definedName name="APU_12.1.9">#REF!</definedName>
    <definedName name="APU_13.1.1" localSheetId="7">#REF!</definedName>
    <definedName name="APU_13.1.1" localSheetId="5">#REF!</definedName>
    <definedName name="APU_13.1.1" localSheetId="8">#REF!</definedName>
    <definedName name="APU_13.1.1" localSheetId="9">#REF!</definedName>
    <definedName name="APU_13.1.1">#REF!</definedName>
    <definedName name="APU_13.1.2" localSheetId="7">#REF!</definedName>
    <definedName name="APU_13.1.2" localSheetId="5">#REF!</definedName>
    <definedName name="APU_13.1.2" localSheetId="8">#REF!</definedName>
    <definedName name="APU_13.1.2" localSheetId="9">#REF!</definedName>
    <definedName name="APU_13.1.2">#REF!</definedName>
    <definedName name="APU_13.1.3" localSheetId="7">#REF!</definedName>
    <definedName name="APU_13.1.3" localSheetId="5">#REF!</definedName>
    <definedName name="APU_13.1.3" localSheetId="8">#REF!</definedName>
    <definedName name="APU_13.1.3" localSheetId="9">#REF!</definedName>
    <definedName name="APU_13.1.3">#REF!</definedName>
    <definedName name="APU_13.1.4" localSheetId="7">#REF!</definedName>
    <definedName name="APU_13.1.4" localSheetId="5">#REF!</definedName>
    <definedName name="APU_13.1.4" localSheetId="8">#REF!</definedName>
    <definedName name="APU_13.1.4" localSheetId="9">#REF!</definedName>
    <definedName name="APU_13.1.4">#REF!</definedName>
    <definedName name="APU_13.1.5" localSheetId="7">#REF!</definedName>
    <definedName name="APU_13.1.5" localSheetId="5">#REF!</definedName>
    <definedName name="APU_13.1.5" localSheetId="8">#REF!</definedName>
    <definedName name="APU_13.1.5" localSheetId="9">#REF!</definedName>
    <definedName name="APU_13.1.5">#REF!</definedName>
    <definedName name="APU_13.1.6" localSheetId="7">#REF!</definedName>
    <definedName name="APU_13.1.6" localSheetId="5">#REF!</definedName>
    <definedName name="APU_13.1.6" localSheetId="8">#REF!</definedName>
    <definedName name="APU_13.1.6" localSheetId="9">#REF!</definedName>
    <definedName name="APU_13.1.6">#REF!</definedName>
    <definedName name="APU_14.1.1" localSheetId="7">#REF!</definedName>
    <definedName name="APU_14.1.1" localSheetId="5">#REF!</definedName>
    <definedName name="APU_14.1.1" localSheetId="8">#REF!</definedName>
    <definedName name="APU_14.1.1" localSheetId="9">#REF!</definedName>
    <definedName name="APU_14.1.1">#REF!</definedName>
    <definedName name="APU_14.1.2" localSheetId="7">#REF!</definedName>
    <definedName name="APU_14.1.2" localSheetId="5">#REF!</definedName>
    <definedName name="APU_14.1.2" localSheetId="8">#REF!</definedName>
    <definedName name="APU_14.1.2" localSheetId="9">#REF!</definedName>
    <definedName name="APU_14.1.2">#REF!</definedName>
    <definedName name="APU_14.1.3" localSheetId="7">#REF!</definedName>
    <definedName name="APU_14.1.3" localSheetId="5">#REF!</definedName>
    <definedName name="APU_14.1.3" localSheetId="8">#REF!</definedName>
    <definedName name="APU_14.1.3" localSheetId="9">#REF!</definedName>
    <definedName name="APU_14.1.3">#REF!</definedName>
    <definedName name="APU_14.1.4" localSheetId="7">#REF!</definedName>
    <definedName name="APU_14.1.4" localSheetId="5">#REF!</definedName>
    <definedName name="APU_14.1.4" localSheetId="8">#REF!</definedName>
    <definedName name="APU_14.1.4" localSheetId="9">#REF!</definedName>
    <definedName name="APU_14.1.4">#REF!</definedName>
    <definedName name="APU_14.1.5" localSheetId="7">#REF!</definedName>
    <definedName name="APU_14.1.5" localSheetId="5">#REF!</definedName>
    <definedName name="APU_14.1.5" localSheetId="8">#REF!</definedName>
    <definedName name="APU_14.1.5" localSheetId="9">#REF!</definedName>
    <definedName name="APU_14.1.5">#REF!</definedName>
    <definedName name="APU_15.1.1" localSheetId="7">#REF!</definedName>
    <definedName name="APU_15.1.1" localSheetId="5">#REF!</definedName>
    <definedName name="APU_15.1.1" localSheetId="8">#REF!</definedName>
    <definedName name="APU_15.1.1" localSheetId="9">#REF!</definedName>
    <definedName name="APU_15.1.1">#REF!</definedName>
    <definedName name="APU_15.2.1" localSheetId="7">#REF!</definedName>
    <definedName name="APU_15.2.1" localSheetId="5">#REF!</definedName>
    <definedName name="APU_15.2.1" localSheetId="8">#REF!</definedName>
    <definedName name="APU_15.2.1" localSheetId="9">#REF!</definedName>
    <definedName name="APU_15.2.1">#REF!</definedName>
    <definedName name="APU_15.2.10" localSheetId="7">#REF!</definedName>
    <definedName name="APU_15.2.10" localSheetId="5">#REF!</definedName>
    <definedName name="APU_15.2.10" localSheetId="8">#REF!</definedName>
    <definedName name="APU_15.2.10" localSheetId="9">#REF!</definedName>
    <definedName name="APU_15.2.10">#REF!</definedName>
    <definedName name="APU_15.2.11" localSheetId="7">#REF!</definedName>
    <definedName name="APU_15.2.11" localSheetId="5">#REF!</definedName>
    <definedName name="APU_15.2.11" localSheetId="8">#REF!</definedName>
    <definedName name="APU_15.2.11" localSheetId="9">#REF!</definedName>
    <definedName name="APU_15.2.11">#REF!</definedName>
    <definedName name="APU_15.2.12" localSheetId="7">#REF!</definedName>
    <definedName name="APU_15.2.12" localSheetId="5">#REF!</definedName>
    <definedName name="APU_15.2.12" localSheetId="8">#REF!</definedName>
    <definedName name="APU_15.2.12" localSheetId="9">#REF!</definedName>
    <definedName name="APU_15.2.12">#REF!</definedName>
    <definedName name="APU_15.2.13" localSheetId="7">#REF!</definedName>
    <definedName name="APU_15.2.13" localSheetId="5">#REF!</definedName>
    <definedName name="APU_15.2.13" localSheetId="8">#REF!</definedName>
    <definedName name="APU_15.2.13" localSheetId="9">#REF!</definedName>
    <definedName name="APU_15.2.13">#REF!</definedName>
    <definedName name="APU_15.2.14" localSheetId="7">#REF!</definedName>
    <definedName name="APU_15.2.14" localSheetId="5">#REF!</definedName>
    <definedName name="APU_15.2.14" localSheetId="8">#REF!</definedName>
    <definedName name="APU_15.2.14" localSheetId="9">#REF!</definedName>
    <definedName name="APU_15.2.14">#REF!</definedName>
    <definedName name="APU_15.2.15" localSheetId="7">#REF!</definedName>
    <definedName name="APU_15.2.15" localSheetId="5">#REF!</definedName>
    <definedName name="APU_15.2.15" localSheetId="8">#REF!</definedName>
    <definedName name="APU_15.2.15" localSheetId="9">#REF!</definedName>
    <definedName name="APU_15.2.15">#REF!</definedName>
    <definedName name="APU_15.2.2" localSheetId="7">#REF!</definedName>
    <definedName name="APU_15.2.2" localSheetId="5">#REF!</definedName>
    <definedName name="APU_15.2.2" localSheetId="8">#REF!</definedName>
    <definedName name="APU_15.2.2" localSheetId="9">#REF!</definedName>
    <definedName name="APU_15.2.2">#REF!</definedName>
    <definedName name="APU_15.2.3" localSheetId="7">#REF!</definedName>
    <definedName name="APU_15.2.3" localSheetId="5">#REF!</definedName>
    <definedName name="APU_15.2.3" localSheetId="8">#REF!</definedName>
    <definedName name="APU_15.2.3" localSheetId="9">#REF!</definedName>
    <definedName name="APU_15.2.3">#REF!</definedName>
    <definedName name="APU_15.2.4" localSheetId="7">#REF!</definedName>
    <definedName name="APU_15.2.4" localSheetId="5">#REF!</definedName>
    <definedName name="APU_15.2.4" localSheetId="8">#REF!</definedName>
    <definedName name="APU_15.2.4" localSheetId="9">#REF!</definedName>
    <definedName name="APU_15.2.4">#REF!</definedName>
    <definedName name="APU_15.2.5" localSheetId="7">#REF!</definedName>
    <definedName name="APU_15.2.5" localSheetId="5">#REF!</definedName>
    <definedName name="APU_15.2.5" localSheetId="8">#REF!</definedName>
    <definedName name="APU_15.2.5" localSheetId="9">#REF!</definedName>
    <definedName name="APU_15.2.5">#REF!</definedName>
    <definedName name="APU_15.2.6" localSheetId="7">#REF!</definedName>
    <definedName name="APU_15.2.6" localSheetId="5">#REF!</definedName>
    <definedName name="APU_15.2.6" localSheetId="8">#REF!</definedName>
    <definedName name="APU_15.2.6" localSheetId="9">#REF!</definedName>
    <definedName name="APU_15.2.6">#REF!</definedName>
    <definedName name="APU_15.2.7" localSheetId="7">#REF!</definedName>
    <definedName name="APU_15.2.7" localSheetId="5">#REF!</definedName>
    <definedName name="APU_15.2.7" localSheetId="8">#REF!</definedName>
    <definedName name="APU_15.2.7" localSheetId="9">#REF!</definedName>
    <definedName name="APU_15.2.7">#REF!</definedName>
    <definedName name="APU_15.2.8" localSheetId="7">#REF!</definedName>
    <definedName name="APU_15.2.8" localSheetId="5">#REF!</definedName>
    <definedName name="APU_15.2.8" localSheetId="8">#REF!</definedName>
    <definedName name="APU_15.2.8" localSheetId="9">#REF!</definedName>
    <definedName name="APU_15.2.8">#REF!</definedName>
    <definedName name="APU_15.2.9" localSheetId="7">#REF!</definedName>
    <definedName name="APU_15.2.9" localSheetId="5">#REF!</definedName>
    <definedName name="APU_15.2.9" localSheetId="8">#REF!</definedName>
    <definedName name="APU_15.2.9" localSheetId="9">#REF!</definedName>
    <definedName name="APU_15.2.9">#REF!</definedName>
    <definedName name="APU_16.1.1" localSheetId="7">#REF!</definedName>
    <definedName name="APU_16.1.1" localSheetId="5">#REF!</definedName>
    <definedName name="APU_16.1.1" localSheetId="8">#REF!</definedName>
    <definedName name="APU_16.1.1" localSheetId="9">#REF!</definedName>
    <definedName name="APU_16.1.1">#REF!</definedName>
    <definedName name="APU_16.1.10" localSheetId="7">#REF!</definedName>
    <definedName name="APU_16.1.10" localSheetId="5">#REF!</definedName>
    <definedName name="APU_16.1.10" localSheetId="8">#REF!</definedName>
    <definedName name="APU_16.1.10" localSheetId="9">#REF!</definedName>
    <definedName name="APU_16.1.10">#REF!</definedName>
    <definedName name="APU_16.1.11" localSheetId="7">#REF!</definedName>
    <definedName name="APU_16.1.11" localSheetId="5">#REF!</definedName>
    <definedName name="APU_16.1.11" localSheetId="8">#REF!</definedName>
    <definedName name="APU_16.1.11" localSheetId="9">#REF!</definedName>
    <definedName name="APU_16.1.11">#REF!</definedName>
    <definedName name="APU_16.1.12" localSheetId="7">#REF!</definedName>
    <definedName name="APU_16.1.12" localSheetId="5">#REF!</definedName>
    <definedName name="APU_16.1.12" localSheetId="8">#REF!</definedName>
    <definedName name="APU_16.1.12" localSheetId="9">#REF!</definedName>
    <definedName name="APU_16.1.12">#REF!</definedName>
    <definedName name="APU_16.1.13" localSheetId="7">#REF!</definedName>
    <definedName name="APU_16.1.13" localSheetId="5">#REF!</definedName>
    <definedName name="APU_16.1.13" localSheetId="8">#REF!</definedName>
    <definedName name="APU_16.1.13" localSheetId="9">#REF!</definedName>
    <definedName name="APU_16.1.13">#REF!</definedName>
    <definedName name="APU_16.1.14" localSheetId="7">#REF!</definedName>
    <definedName name="APU_16.1.14" localSheetId="5">#REF!</definedName>
    <definedName name="APU_16.1.14" localSheetId="8">#REF!</definedName>
    <definedName name="APU_16.1.14" localSheetId="9">#REF!</definedName>
    <definedName name="APU_16.1.14">#REF!</definedName>
    <definedName name="APU_16.1.15" localSheetId="7">#REF!</definedName>
    <definedName name="APU_16.1.15" localSheetId="5">#REF!</definedName>
    <definedName name="APU_16.1.15" localSheetId="8">#REF!</definedName>
    <definedName name="APU_16.1.15" localSheetId="9">#REF!</definedName>
    <definedName name="APU_16.1.15">#REF!</definedName>
    <definedName name="APU_16.1.16" localSheetId="7">#REF!</definedName>
    <definedName name="APU_16.1.16" localSheetId="5">#REF!</definedName>
    <definedName name="APU_16.1.16" localSheetId="8">#REF!</definedName>
    <definedName name="APU_16.1.16" localSheetId="9">#REF!</definedName>
    <definedName name="APU_16.1.16">#REF!</definedName>
    <definedName name="APU_16.1.17" localSheetId="7">#REF!</definedName>
    <definedName name="APU_16.1.17" localSheetId="5">#REF!</definedName>
    <definedName name="APU_16.1.17" localSheetId="8">#REF!</definedName>
    <definedName name="APU_16.1.17" localSheetId="9">#REF!</definedName>
    <definedName name="APU_16.1.17">#REF!</definedName>
    <definedName name="APU_16.1.18" localSheetId="7">#REF!</definedName>
    <definedName name="APU_16.1.18" localSheetId="5">#REF!</definedName>
    <definedName name="APU_16.1.18" localSheetId="8">#REF!</definedName>
    <definedName name="APU_16.1.18" localSheetId="9">#REF!</definedName>
    <definedName name="APU_16.1.18">#REF!</definedName>
    <definedName name="APU_16.1.19" localSheetId="7">#REF!</definedName>
    <definedName name="APU_16.1.19" localSheetId="5">#REF!</definedName>
    <definedName name="APU_16.1.19" localSheetId="8">#REF!</definedName>
    <definedName name="APU_16.1.19" localSheetId="9">#REF!</definedName>
    <definedName name="APU_16.1.19">#REF!</definedName>
    <definedName name="APU_16.1.2" localSheetId="7">#REF!</definedName>
    <definedName name="APU_16.1.2" localSheetId="5">#REF!</definedName>
    <definedName name="APU_16.1.2" localSheetId="8">#REF!</definedName>
    <definedName name="APU_16.1.2" localSheetId="9">#REF!</definedName>
    <definedName name="APU_16.1.2">#REF!</definedName>
    <definedName name="APU_16.1.3" localSheetId="7">#REF!</definedName>
    <definedName name="APU_16.1.3" localSheetId="5">#REF!</definedName>
    <definedName name="APU_16.1.3" localSheetId="8">#REF!</definedName>
    <definedName name="APU_16.1.3" localSheetId="9">#REF!</definedName>
    <definedName name="APU_16.1.3">#REF!</definedName>
    <definedName name="APU_16.1.4" localSheetId="7">#REF!</definedName>
    <definedName name="APU_16.1.4" localSheetId="5">#REF!</definedName>
    <definedName name="APU_16.1.4" localSheetId="8">#REF!</definedName>
    <definedName name="APU_16.1.4" localSheetId="9">#REF!</definedName>
    <definedName name="APU_16.1.4">#REF!</definedName>
    <definedName name="APU_16.1.5" localSheetId="7">#REF!</definedName>
    <definedName name="APU_16.1.5" localSheetId="5">#REF!</definedName>
    <definedName name="APU_16.1.5" localSheetId="8">#REF!</definedName>
    <definedName name="APU_16.1.5" localSheetId="9">#REF!</definedName>
    <definedName name="APU_16.1.5">#REF!</definedName>
    <definedName name="APU_16.1.6" localSheetId="7">#REF!</definedName>
    <definedName name="APU_16.1.6" localSheetId="5">#REF!</definedName>
    <definedName name="APU_16.1.6" localSheetId="8">#REF!</definedName>
    <definedName name="APU_16.1.6" localSheetId="9">#REF!</definedName>
    <definedName name="APU_16.1.6">#REF!</definedName>
    <definedName name="APU_16.1.7" localSheetId="7">#REF!</definedName>
    <definedName name="APU_16.1.7" localSheetId="5">#REF!</definedName>
    <definedName name="APU_16.1.7" localSheetId="8">#REF!</definedName>
    <definedName name="APU_16.1.7" localSheetId="9">#REF!</definedName>
    <definedName name="APU_16.1.7">#REF!</definedName>
    <definedName name="APU_16.1.8" localSheetId="7">#REF!</definedName>
    <definedName name="APU_16.1.8" localSheetId="5">#REF!</definedName>
    <definedName name="APU_16.1.8" localSheetId="8">#REF!</definedName>
    <definedName name="APU_16.1.8" localSheetId="9">#REF!</definedName>
    <definedName name="APU_16.1.8">#REF!</definedName>
    <definedName name="APU_16.1.9" localSheetId="7">#REF!</definedName>
    <definedName name="APU_16.1.9" localSheetId="5">#REF!</definedName>
    <definedName name="APU_16.1.9" localSheetId="8">#REF!</definedName>
    <definedName name="APU_16.1.9" localSheetId="9">#REF!</definedName>
    <definedName name="APU_16.1.9">#REF!</definedName>
    <definedName name="APU_17.1.1" localSheetId="7">#REF!</definedName>
    <definedName name="APU_17.1.1" localSheetId="5">#REF!</definedName>
    <definedName name="APU_17.1.1" localSheetId="8">#REF!</definedName>
    <definedName name="APU_17.1.1" localSheetId="9">#REF!</definedName>
    <definedName name="APU_17.1.1">#REF!</definedName>
    <definedName name="APU_17.1.2" localSheetId="7">#REF!</definedName>
    <definedName name="APU_17.1.2" localSheetId="5">#REF!</definedName>
    <definedName name="APU_17.1.2" localSheetId="8">#REF!</definedName>
    <definedName name="APU_17.1.2" localSheetId="9">#REF!</definedName>
    <definedName name="APU_17.1.2">#REF!</definedName>
    <definedName name="APU_18.1.1" localSheetId="7">#REF!</definedName>
    <definedName name="APU_18.1.1" localSheetId="5">#REF!</definedName>
    <definedName name="APU_18.1.1" localSheetId="8">#REF!</definedName>
    <definedName name="APU_18.1.1" localSheetId="9">#REF!</definedName>
    <definedName name="APU_18.1.1">#REF!</definedName>
    <definedName name="APU_18.2.1" localSheetId="7">#REF!</definedName>
    <definedName name="APU_18.2.1" localSheetId="5">#REF!</definedName>
    <definedName name="APU_18.2.1" localSheetId="8">#REF!</definedName>
    <definedName name="APU_18.2.1" localSheetId="9">#REF!</definedName>
    <definedName name="APU_18.2.1">#REF!</definedName>
    <definedName name="APU_18.2.2" localSheetId="7">#REF!</definedName>
    <definedName name="APU_18.2.2" localSheetId="5">#REF!</definedName>
    <definedName name="APU_18.2.2" localSheetId="8">#REF!</definedName>
    <definedName name="APU_18.2.2" localSheetId="9">#REF!</definedName>
    <definedName name="APU_18.2.2">#REF!</definedName>
    <definedName name="APU_18.2.3" localSheetId="7">#REF!</definedName>
    <definedName name="APU_18.2.3" localSheetId="5">#REF!</definedName>
    <definedName name="APU_18.2.3" localSheetId="8">#REF!</definedName>
    <definedName name="APU_18.2.3" localSheetId="9">#REF!</definedName>
    <definedName name="APU_18.2.3">#REF!</definedName>
    <definedName name="APU_18.2.4" localSheetId="7">#REF!</definedName>
    <definedName name="APU_18.2.4" localSheetId="5">#REF!</definedName>
    <definedName name="APU_18.2.4" localSheetId="8">#REF!</definedName>
    <definedName name="APU_18.2.4" localSheetId="9">#REF!</definedName>
    <definedName name="APU_18.2.4">#REF!</definedName>
    <definedName name="APU_18.3.1" localSheetId="7">#REF!</definedName>
    <definedName name="APU_18.3.1" localSheetId="5">#REF!</definedName>
    <definedName name="APU_18.3.1" localSheetId="8">#REF!</definedName>
    <definedName name="APU_18.3.1" localSheetId="9">#REF!</definedName>
    <definedName name="APU_18.3.1">#REF!</definedName>
    <definedName name="APU_18.3.2" localSheetId="7">#REF!</definedName>
    <definedName name="APU_18.3.2" localSheetId="5">#REF!</definedName>
    <definedName name="APU_18.3.2" localSheetId="8">#REF!</definedName>
    <definedName name="APU_18.3.2" localSheetId="9">#REF!</definedName>
    <definedName name="APU_18.3.2">#REF!</definedName>
    <definedName name="APU_18.4.1" localSheetId="7">#REF!</definedName>
    <definedName name="APU_18.4.1" localSheetId="5">#REF!</definedName>
    <definedName name="APU_18.4.1" localSheetId="8">#REF!</definedName>
    <definedName name="APU_18.4.1" localSheetId="9">#REF!</definedName>
    <definedName name="APU_18.4.1">#REF!</definedName>
    <definedName name="APU_18.4.2" localSheetId="7">#REF!</definedName>
    <definedName name="APU_18.4.2" localSheetId="5">#REF!</definedName>
    <definedName name="APU_18.4.2" localSheetId="8">#REF!</definedName>
    <definedName name="APU_18.4.2" localSheetId="9">#REF!</definedName>
    <definedName name="APU_18.4.2">#REF!</definedName>
    <definedName name="APU_19.1.1" localSheetId="7">#REF!</definedName>
    <definedName name="APU_19.1.1" localSheetId="5">#REF!</definedName>
    <definedName name="APU_19.1.1" localSheetId="8">#REF!</definedName>
    <definedName name="APU_19.1.1" localSheetId="9">#REF!</definedName>
    <definedName name="APU_19.1.1">#REF!</definedName>
    <definedName name="APU_19.1.2" localSheetId="7">#REF!</definedName>
    <definedName name="APU_19.1.2" localSheetId="5">#REF!</definedName>
    <definedName name="APU_19.1.2" localSheetId="8">#REF!</definedName>
    <definedName name="APU_19.1.2" localSheetId="9">#REF!</definedName>
    <definedName name="APU_19.1.2">#REF!</definedName>
    <definedName name="APU_19.1.3" localSheetId="7">#REF!</definedName>
    <definedName name="APU_19.1.3" localSheetId="5">#REF!</definedName>
    <definedName name="APU_19.1.3" localSheetId="8">#REF!</definedName>
    <definedName name="APU_19.1.3" localSheetId="9">#REF!</definedName>
    <definedName name="APU_19.1.3">#REF!</definedName>
    <definedName name="APU_19.1.4" localSheetId="7">#REF!</definedName>
    <definedName name="APU_19.1.4" localSheetId="5">#REF!</definedName>
    <definedName name="APU_19.1.4" localSheetId="8">#REF!</definedName>
    <definedName name="APU_19.1.4" localSheetId="9">#REF!</definedName>
    <definedName name="APU_19.1.4">#REF!</definedName>
    <definedName name="APU_19.1.5" localSheetId="7">#REF!</definedName>
    <definedName name="APU_19.1.5" localSheetId="5">#REF!</definedName>
    <definedName name="APU_19.1.5" localSheetId="8">#REF!</definedName>
    <definedName name="APU_19.1.5" localSheetId="9">#REF!</definedName>
    <definedName name="APU_19.1.5">#REF!</definedName>
    <definedName name="APU_19.2.1" localSheetId="7">#REF!</definedName>
    <definedName name="APU_19.2.1" localSheetId="5">#REF!</definedName>
    <definedName name="APU_19.2.1" localSheetId="8">#REF!</definedName>
    <definedName name="APU_19.2.1" localSheetId="9">#REF!</definedName>
    <definedName name="APU_19.2.1">#REF!</definedName>
    <definedName name="APU_19.3.1" localSheetId="7">#REF!</definedName>
    <definedName name="APU_19.3.1" localSheetId="5">#REF!</definedName>
    <definedName name="APU_19.3.1" localSheetId="8">#REF!</definedName>
    <definedName name="APU_19.3.1" localSheetId="9">#REF!</definedName>
    <definedName name="APU_19.3.1">#REF!</definedName>
    <definedName name="APU_2.1.1" localSheetId="7">#REF!</definedName>
    <definedName name="APU_2.1.1" localSheetId="5">#REF!</definedName>
    <definedName name="APU_2.1.1" localSheetId="8">#REF!</definedName>
    <definedName name="APU_2.1.1" localSheetId="9">#REF!</definedName>
    <definedName name="APU_2.1.1">#REF!</definedName>
    <definedName name="APU_2.1.2" localSheetId="7">#REF!</definedName>
    <definedName name="APU_2.1.2" localSheetId="5">#REF!</definedName>
    <definedName name="APU_2.1.2" localSheetId="8">#REF!</definedName>
    <definedName name="APU_2.1.2" localSheetId="9">#REF!</definedName>
    <definedName name="APU_2.1.2">#REF!</definedName>
    <definedName name="APU_2.1.3" localSheetId="7">#REF!</definedName>
    <definedName name="APU_2.1.3" localSheetId="5">#REF!</definedName>
    <definedName name="APU_2.1.3" localSheetId="8">#REF!</definedName>
    <definedName name="APU_2.1.3" localSheetId="9">#REF!</definedName>
    <definedName name="APU_2.1.3">#REF!</definedName>
    <definedName name="APU_2.1.4" localSheetId="7">#REF!</definedName>
    <definedName name="APU_2.1.4" localSheetId="5">#REF!</definedName>
    <definedName name="APU_2.1.4" localSheetId="8">#REF!</definedName>
    <definedName name="APU_2.1.4" localSheetId="9">#REF!</definedName>
    <definedName name="APU_2.1.4">#REF!</definedName>
    <definedName name="APU_2.2.1" localSheetId="7">#REF!</definedName>
    <definedName name="APU_2.2.1" localSheetId="5">#REF!</definedName>
    <definedName name="APU_2.2.1" localSheetId="8">#REF!</definedName>
    <definedName name="APU_2.2.1" localSheetId="9">#REF!</definedName>
    <definedName name="APU_2.2.1">#REF!</definedName>
    <definedName name="APU_2.2.2" localSheetId="7">#REF!</definedName>
    <definedName name="APU_2.2.2" localSheetId="5">#REF!</definedName>
    <definedName name="APU_2.2.2" localSheetId="8">#REF!</definedName>
    <definedName name="APU_2.2.2" localSheetId="9">#REF!</definedName>
    <definedName name="APU_2.2.2">#REF!</definedName>
    <definedName name="APU_2.2.3" localSheetId="7">#REF!</definedName>
    <definedName name="APU_2.2.3" localSheetId="5">#REF!</definedName>
    <definedName name="APU_2.2.3" localSheetId="8">#REF!</definedName>
    <definedName name="APU_2.2.3" localSheetId="9">#REF!</definedName>
    <definedName name="APU_2.2.3">#REF!</definedName>
    <definedName name="APU_2.3.1" localSheetId="7">#REF!</definedName>
    <definedName name="APU_2.3.1" localSheetId="5">#REF!</definedName>
    <definedName name="APU_2.3.1" localSheetId="8">#REF!</definedName>
    <definedName name="APU_2.3.1" localSheetId="9">#REF!</definedName>
    <definedName name="APU_2.3.1">#REF!</definedName>
    <definedName name="APU_2.3.2" localSheetId="7">#REF!</definedName>
    <definedName name="APU_2.3.2" localSheetId="5">#REF!</definedName>
    <definedName name="APU_2.3.2" localSheetId="8">#REF!</definedName>
    <definedName name="APU_2.3.2" localSheetId="9">#REF!</definedName>
    <definedName name="APU_2.3.2">#REF!</definedName>
    <definedName name="APU_20.1.1" localSheetId="7">#REF!</definedName>
    <definedName name="APU_20.1.1" localSheetId="5">#REF!</definedName>
    <definedName name="APU_20.1.1" localSheetId="8">#REF!</definedName>
    <definedName name="APU_20.1.1" localSheetId="9">#REF!</definedName>
    <definedName name="APU_20.1.1">#REF!</definedName>
    <definedName name="APU_20.1.2" localSheetId="7">#REF!</definedName>
    <definedName name="APU_20.1.2" localSheetId="5">#REF!</definedName>
    <definedName name="APU_20.1.2" localSheetId="8">#REF!</definedName>
    <definedName name="APU_20.1.2" localSheetId="9">#REF!</definedName>
    <definedName name="APU_20.1.2">#REF!</definedName>
    <definedName name="APU_20.1.3" localSheetId="7">#REF!</definedName>
    <definedName name="APU_20.1.3" localSheetId="5">#REF!</definedName>
    <definedName name="APU_20.1.3" localSheetId="8">#REF!</definedName>
    <definedName name="APU_20.1.3" localSheetId="9">#REF!</definedName>
    <definedName name="APU_20.1.3">#REF!</definedName>
    <definedName name="APU_20.1.4" localSheetId="7">#REF!</definedName>
    <definedName name="APU_20.1.4" localSheetId="5">#REF!</definedName>
    <definedName name="APU_20.1.4" localSheetId="8">#REF!</definedName>
    <definedName name="APU_20.1.4" localSheetId="9">#REF!</definedName>
    <definedName name="APU_20.1.4">#REF!</definedName>
    <definedName name="APU_20.2.1" localSheetId="7">#REF!</definedName>
    <definedName name="APU_20.2.1" localSheetId="5">#REF!</definedName>
    <definedName name="APU_20.2.1" localSheetId="8">#REF!</definedName>
    <definedName name="APU_20.2.1" localSheetId="9">#REF!</definedName>
    <definedName name="APU_20.2.1">#REF!</definedName>
    <definedName name="APU_20.2.2" localSheetId="7">#REF!</definedName>
    <definedName name="APU_20.2.2" localSheetId="5">#REF!</definedName>
    <definedName name="APU_20.2.2" localSheetId="8">#REF!</definedName>
    <definedName name="APU_20.2.2" localSheetId="9">#REF!</definedName>
    <definedName name="APU_20.2.2">#REF!</definedName>
    <definedName name="APU_20.2.3" localSheetId="7">#REF!</definedName>
    <definedName name="APU_20.2.3" localSheetId="5">#REF!</definedName>
    <definedName name="APU_20.2.3" localSheetId="8">#REF!</definedName>
    <definedName name="APU_20.2.3" localSheetId="9">#REF!</definedName>
    <definedName name="APU_20.2.3">#REF!</definedName>
    <definedName name="APU_20.2.4" localSheetId="7">#REF!</definedName>
    <definedName name="APU_20.2.4" localSheetId="5">#REF!</definedName>
    <definedName name="APU_20.2.4" localSheetId="8">#REF!</definedName>
    <definedName name="APU_20.2.4" localSheetId="9">#REF!</definedName>
    <definedName name="APU_20.2.4">#REF!</definedName>
    <definedName name="APU_20.2.5" localSheetId="7">#REF!</definedName>
    <definedName name="APU_20.2.5" localSheetId="5">#REF!</definedName>
    <definedName name="APU_20.2.5" localSheetId="8">#REF!</definedName>
    <definedName name="APU_20.2.5" localSheetId="9">#REF!</definedName>
    <definedName name="APU_20.2.5">#REF!</definedName>
    <definedName name="APU_20.2.6" localSheetId="7">#REF!</definedName>
    <definedName name="APU_20.2.6" localSheetId="5">#REF!</definedName>
    <definedName name="APU_20.2.6" localSheetId="8">#REF!</definedName>
    <definedName name="APU_20.2.6" localSheetId="9">#REF!</definedName>
    <definedName name="APU_20.2.6">#REF!</definedName>
    <definedName name="APU_21.1.4" localSheetId="7">#REF!</definedName>
    <definedName name="APU_21.1.4" localSheetId="5">#REF!</definedName>
    <definedName name="APU_21.1.4" localSheetId="8">#REF!</definedName>
    <definedName name="APU_21.1.4" localSheetId="9">#REF!</definedName>
    <definedName name="APU_21.1.4">#REF!</definedName>
    <definedName name="APU_21.2.1" localSheetId="7">#REF!</definedName>
    <definedName name="APU_21.2.1" localSheetId="5">#REF!</definedName>
    <definedName name="APU_21.2.1" localSheetId="8">#REF!</definedName>
    <definedName name="APU_21.2.1" localSheetId="9">#REF!</definedName>
    <definedName name="APU_21.2.1">#REF!</definedName>
    <definedName name="APU_21.2.2" localSheetId="7">#REF!</definedName>
    <definedName name="APU_21.2.2" localSheetId="5">#REF!</definedName>
    <definedName name="APU_21.2.2" localSheetId="8">#REF!</definedName>
    <definedName name="APU_21.2.2" localSheetId="9">#REF!</definedName>
    <definedName name="APU_21.2.2">#REF!</definedName>
    <definedName name="APU_21.2.3" localSheetId="7">#REF!</definedName>
    <definedName name="APU_21.2.3" localSheetId="5">#REF!</definedName>
    <definedName name="APU_21.2.3" localSheetId="8">#REF!</definedName>
    <definedName name="APU_21.2.3" localSheetId="9">#REF!</definedName>
    <definedName name="APU_21.2.3">#REF!</definedName>
    <definedName name="APU_21.2.4" localSheetId="7">#REF!</definedName>
    <definedName name="APU_21.2.4" localSheetId="5">#REF!</definedName>
    <definedName name="APU_21.2.4" localSheetId="8">#REF!</definedName>
    <definedName name="APU_21.2.4" localSheetId="9">#REF!</definedName>
    <definedName name="APU_21.2.4">#REF!</definedName>
    <definedName name="APU_3.1.1" localSheetId="7">#REF!</definedName>
    <definedName name="APU_3.1.1" localSheetId="5">#REF!</definedName>
    <definedName name="APU_3.1.1" localSheetId="8">#REF!</definedName>
    <definedName name="APU_3.1.1" localSheetId="9">#REF!</definedName>
    <definedName name="APU_3.1.1">#REF!</definedName>
    <definedName name="APU_3.1.10" localSheetId="7">#REF!</definedName>
    <definedName name="APU_3.1.10" localSheetId="5">#REF!</definedName>
    <definedName name="APU_3.1.10" localSheetId="8">#REF!</definedName>
    <definedName name="APU_3.1.10" localSheetId="9">#REF!</definedName>
    <definedName name="APU_3.1.10">#REF!</definedName>
    <definedName name="APU_3.1.11" localSheetId="7">#REF!</definedName>
    <definedName name="APU_3.1.11" localSheetId="5">#REF!</definedName>
    <definedName name="APU_3.1.11" localSheetId="8">#REF!</definedName>
    <definedName name="APU_3.1.11" localSheetId="9">#REF!</definedName>
    <definedName name="APU_3.1.11">#REF!</definedName>
    <definedName name="APU_3.1.12" localSheetId="7">#REF!</definedName>
    <definedName name="APU_3.1.12" localSheetId="5">#REF!</definedName>
    <definedName name="APU_3.1.12" localSheetId="8">#REF!</definedName>
    <definedName name="APU_3.1.12" localSheetId="9">#REF!</definedName>
    <definedName name="APU_3.1.12">#REF!</definedName>
    <definedName name="APU_3.1.13" localSheetId="7">#REF!</definedName>
    <definedName name="APU_3.1.13" localSheetId="5">#REF!</definedName>
    <definedName name="APU_3.1.13" localSheetId="8">#REF!</definedName>
    <definedName name="APU_3.1.13" localSheetId="9">#REF!</definedName>
    <definedName name="APU_3.1.13">#REF!</definedName>
    <definedName name="APU_3.1.2" localSheetId="7">#REF!</definedName>
    <definedName name="APU_3.1.2" localSheetId="5">#REF!</definedName>
    <definedName name="APU_3.1.2" localSheetId="8">#REF!</definedName>
    <definedName name="APU_3.1.2" localSheetId="9">#REF!</definedName>
    <definedName name="APU_3.1.2">#REF!</definedName>
    <definedName name="APU_3.1.3" localSheetId="7">#REF!</definedName>
    <definedName name="APU_3.1.3" localSheetId="5">#REF!</definedName>
    <definedName name="APU_3.1.3" localSheetId="8">#REF!</definedName>
    <definedName name="APU_3.1.3" localSheetId="9">#REF!</definedName>
    <definedName name="APU_3.1.3">#REF!</definedName>
    <definedName name="APU_3.1.4" localSheetId="7">#REF!</definedName>
    <definedName name="APU_3.1.4" localSheetId="5">#REF!</definedName>
    <definedName name="APU_3.1.4" localSheetId="8">#REF!</definedName>
    <definedName name="APU_3.1.4" localSheetId="9">#REF!</definedName>
    <definedName name="APU_3.1.4">#REF!</definedName>
    <definedName name="APU_3.1.5" localSheetId="7">#REF!</definedName>
    <definedName name="APU_3.1.5" localSheetId="5">#REF!</definedName>
    <definedName name="APU_3.1.5" localSheetId="8">#REF!</definedName>
    <definedName name="APU_3.1.5" localSheetId="9">#REF!</definedName>
    <definedName name="APU_3.1.5">#REF!</definedName>
    <definedName name="APU_3.1.6" localSheetId="7">#REF!</definedName>
    <definedName name="APU_3.1.6" localSheetId="5">#REF!</definedName>
    <definedName name="APU_3.1.6" localSheetId="8">#REF!</definedName>
    <definedName name="APU_3.1.6" localSheetId="9">#REF!</definedName>
    <definedName name="APU_3.1.6">#REF!</definedName>
    <definedName name="APU_3.1.7" localSheetId="7">#REF!</definedName>
    <definedName name="APU_3.1.7" localSheetId="5">#REF!</definedName>
    <definedName name="APU_3.1.7" localSheetId="8">#REF!</definedName>
    <definedName name="APU_3.1.7" localSheetId="9">#REF!</definedName>
    <definedName name="APU_3.1.7">#REF!</definedName>
    <definedName name="APU_3.1.8" localSheetId="7">#REF!</definedName>
    <definedName name="APU_3.1.8" localSheetId="5">#REF!</definedName>
    <definedName name="APU_3.1.8" localSheetId="8">#REF!</definedName>
    <definedName name="APU_3.1.8" localSheetId="9">#REF!</definedName>
    <definedName name="APU_3.1.8">#REF!</definedName>
    <definedName name="APU_3.1.9" localSheetId="7">#REF!</definedName>
    <definedName name="APU_3.1.9" localSheetId="5">#REF!</definedName>
    <definedName name="APU_3.1.9" localSheetId="8">#REF!</definedName>
    <definedName name="APU_3.1.9" localSheetId="9">#REF!</definedName>
    <definedName name="APU_3.1.9">#REF!</definedName>
    <definedName name="APU_3.2.1" localSheetId="7">#REF!</definedName>
    <definedName name="APU_3.2.1" localSheetId="5">#REF!</definedName>
    <definedName name="APU_3.2.1" localSheetId="8">#REF!</definedName>
    <definedName name="APU_3.2.1" localSheetId="9">#REF!</definedName>
    <definedName name="APU_3.2.1">#REF!</definedName>
    <definedName name="APU_3.2.10" localSheetId="7">#REF!</definedName>
    <definedName name="APU_3.2.10" localSheetId="5">#REF!</definedName>
    <definedName name="APU_3.2.10" localSheetId="8">#REF!</definedName>
    <definedName name="APU_3.2.10" localSheetId="9">#REF!</definedName>
    <definedName name="APU_3.2.10">#REF!</definedName>
    <definedName name="APU_3.2.2" localSheetId="7">#REF!</definedName>
    <definedName name="APU_3.2.2" localSheetId="5">#REF!</definedName>
    <definedName name="APU_3.2.2" localSheetId="8">#REF!</definedName>
    <definedName name="APU_3.2.2" localSheetId="9">#REF!</definedName>
    <definedName name="APU_3.2.2">#REF!</definedName>
    <definedName name="APU_3.2.3" localSheetId="7">#REF!</definedName>
    <definedName name="APU_3.2.3" localSheetId="5">#REF!</definedName>
    <definedName name="APU_3.2.3" localSheetId="8">#REF!</definedName>
    <definedName name="APU_3.2.3" localSheetId="9">#REF!</definedName>
    <definedName name="APU_3.2.3">#REF!</definedName>
    <definedName name="APU_3.2.4" localSheetId="7">#REF!</definedName>
    <definedName name="APU_3.2.4" localSheetId="5">#REF!</definedName>
    <definedName name="APU_3.2.4" localSheetId="8">#REF!</definedName>
    <definedName name="APU_3.2.4" localSheetId="9">#REF!</definedName>
    <definedName name="APU_3.2.4">#REF!</definedName>
    <definedName name="APU_3.2.5" localSheetId="7">#REF!</definedName>
    <definedName name="APU_3.2.5" localSheetId="5">#REF!</definedName>
    <definedName name="APU_3.2.5" localSheetId="8">#REF!</definedName>
    <definedName name="APU_3.2.5" localSheetId="9">#REF!</definedName>
    <definedName name="APU_3.2.5">#REF!</definedName>
    <definedName name="APU_3.2.6" localSheetId="7">#REF!</definedName>
    <definedName name="APU_3.2.6" localSheetId="5">#REF!</definedName>
    <definedName name="APU_3.2.6" localSheetId="8">#REF!</definedName>
    <definedName name="APU_3.2.6" localSheetId="9">#REF!</definedName>
    <definedName name="APU_3.2.6">#REF!</definedName>
    <definedName name="APU_3.2.7" localSheetId="7">#REF!</definedName>
    <definedName name="APU_3.2.7" localSheetId="5">#REF!</definedName>
    <definedName name="APU_3.2.7" localSheetId="8">#REF!</definedName>
    <definedName name="APU_3.2.7" localSheetId="9">#REF!</definedName>
    <definedName name="APU_3.2.7">#REF!</definedName>
    <definedName name="APU_3.2.8" localSheetId="7">#REF!</definedName>
    <definedName name="APU_3.2.8" localSheetId="5">#REF!</definedName>
    <definedName name="APU_3.2.8" localSheetId="8">#REF!</definedName>
    <definedName name="APU_3.2.8" localSheetId="9">#REF!</definedName>
    <definedName name="APU_3.2.8">#REF!</definedName>
    <definedName name="APU_3.2.9" localSheetId="7">#REF!</definedName>
    <definedName name="APU_3.2.9" localSheetId="5">#REF!</definedName>
    <definedName name="APU_3.2.9" localSheetId="8">#REF!</definedName>
    <definedName name="APU_3.2.9" localSheetId="9">#REF!</definedName>
    <definedName name="APU_3.2.9">#REF!</definedName>
    <definedName name="APU_3.3.1" localSheetId="7">#REF!</definedName>
    <definedName name="APU_3.3.1" localSheetId="5">#REF!</definedName>
    <definedName name="APU_3.3.1" localSheetId="8">#REF!</definedName>
    <definedName name="APU_3.3.1" localSheetId="9">#REF!</definedName>
    <definedName name="APU_3.3.1">#REF!</definedName>
    <definedName name="APU_3.3.2" localSheetId="7">#REF!</definedName>
    <definedName name="APU_3.3.2" localSheetId="5">#REF!</definedName>
    <definedName name="APU_3.3.2" localSheetId="8">#REF!</definedName>
    <definedName name="APU_3.3.2" localSheetId="9">#REF!</definedName>
    <definedName name="APU_3.3.2">#REF!</definedName>
    <definedName name="APU_3.3.3" localSheetId="7">#REF!</definedName>
    <definedName name="APU_3.3.3" localSheetId="5">#REF!</definedName>
    <definedName name="APU_3.3.3" localSheetId="8">#REF!</definedName>
    <definedName name="APU_3.3.3" localSheetId="9">#REF!</definedName>
    <definedName name="APU_3.3.3">#REF!</definedName>
    <definedName name="APU_3.3.4" localSheetId="7">#REF!</definedName>
    <definedName name="APU_3.3.4" localSheetId="5">#REF!</definedName>
    <definedName name="APU_3.3.4" localSheetId="8">#REF!</definedName>
    <definedName name="APU_3.3.4" localSheetId="9">#REF!</definedName>
    <definedName name="APU_3.3.4">#REF!</definedName>
    <definedName name="APU_3.4.1.1" localSheetId="7">#REF!</definedName>
    <definedName name="APU_3.4.1.1" localSheetId="5">#REF!</definedName>
    <definedName name="APU_3.4.1.1" localSheetId="8">#REF!</definedName>
    <definedName name="APU_3.4.1.1" localSheetId="9">#REF!</definedName>
    <definedName name="APU_3.4.1.1">#REF!</definedName>
    <definedName name="APU_3.4.1.2" localSheetId="7">#REF!</definedName>
    <definedName name="APU_3.4.1.2" localSheetId="5">#REF!</definedName>
    <definedName name="APU_3.4.1.2" localSheetId="8">#REF!</definedName>
    <definedName name="APU_3.4.1.2" localSheetId="9">#REF!</definedName>
    <definedName name="APU_3.4.1.2">#REF!</definedName>
    <definedName name="APU_3.4.1.3" localSheetId="7">#REF!</definedName>
    <definedName name="APU_3.4.1.3" localSheetId="5">#REF!</definedName>
    <definedName name="APU_3.4.1.3" localSheetId="8">#REF!</definedName>
    <definedName name="APU_3.4.1.3" localSheetId="9">#REF!</definedName>
    <definedName name="APU_3.4.1.3">#REF!</definedName>
    <definedName name="APU_3.4.1.4" localSheetId="7">#REF!</definedName>
    <definedName name="APU_3.4.1.4" localSheetId="5">#REF!</definedName>
    <definedName name="APU_3.4.1.4" localSheetId="8">#REF!</definedName>
    <definedName name="APU_3.4.1.4" localSheetId="9">#REF!</definedName>
    <definedName name="APU_3.4.1.4">#REF!</definedName>
    <definedName name="APU_3.4.2.1" localSheetId="7">#REF!</definedName>
    <definedName name="APU_3.4.2.1" localSheetId="5">#REF!</definedName>
    <definedName name="APU_3.4.2.1" localSheetId="8">#REF!</definedName>
    <definedName name="APU_3.4.2.1" localSheetId="9">#REF!</definedName>
    <definedName name="APU_3.4.2.1">#REF!</definedName>
    <definedName name="APU_3.4.2.2" localSheetId="7">#REF!</definedName>
    <definedName name="APU_3.4.2.2" localSheetId="5">#REF!</definedName>
    <definedName name="APU_3.4.2.2" localSheetId="8">#REF!</definedName>
    <definedName name="APU_3.4.2.2" localSheetId="9">#REF!</definedName>
    <definedName name="APU_3.4.2.2">#REF!</definedName>
    <definedName name="APU_3.4.2.3" localSheetId="7">#REF!</definedName>
    <definedName name="APU_3.4.2.3" localSheetId="5">#REF!</definedName>
    <definedName name="APU_3.4.2.3" localSheetId="8">#REF!</definedName>
    <definedName name="APU_3.4.2.3" localSheetId="9">#REF!</definedName>
    <definedName name="APU_3.4.2.3">#REF!</definedName>
    <definedName name="APU_3.4.2.4" localSheetId="7">#REF!</definedName>
    <definedName name="APU_3.4.2.4" localSheetId="5">#REF!</definedName>
    <definedName name="APU_3.4.2.4" localSheetId="8">#REF!</definedName>
    <definedName name="APU_3.4.2.4" localSheetId="9">#REF!</definedName>
    <definedName name="APU_3.4.2.4">#REF!</definedName>
    <definedName name="APU_3.4.3.1" localSheetId="7">#REF!</definedName>
    <definedName name="APU_3.4.3.1" localSheetId="5">#REF!</definedName>
    <definedName name="APU_3.4.3.1" localSheetId="8">#REF!</definedName>
    <definedName name="APU_3.4.3.1" localSheetId="9">#REF!</definedName>
    <definedName name="APU_3.4.3.1">#REF!</definedName>
    <definedName name="APU_3.4.3.2" localSheetId="7">#REF!</definedName>
    <definedName name="APU_3.4.3.2" localSheetId="5">#REF!</definedName>
    <definedName name="APU_3.4.3.2" localSheetId="8">#REF!</definedName>
    <definedName name="APU_3.4.3.2" localSheetId="9">#REF!</definedName>
    <definedName name="APU_3.4.3.2">#REF!</definedName>
    <definedName name="APU_3.4.4.1" localSheetId="7">#REF!</definedName>
    <definedName name="APU_3.4.4.1" localSheetId="5">#REF!</definedName>
    <definedName name="APU_3.4.4.1" localSheetId="8">#REF!</definedName>
    <definedName name="APU_3.4.4.1" localSheetId="9">#REF!</definedName>
    <definedName name="APU_3.4.4.1">#REF!</definedName>
    <definedName name="APU_3.4.4.2" localSheetId="7">#REF!</definedName>
    <definedName name="APU_3.4.4.2" localSheetId="5">#REF!</definedName>
    <definedName name="APU_3.4.4.2" localSheetId="8">#REF!</definedName>
    <definedName name="APU_3.4.4.2" localSheetId="9">#REF!</definedName>
    <definedName name="APU_3.4.4.2">#REF!</definedName>
    <definedName name="APU_3.4.4.3" localSheetId="7">#REF!</definedName>
    <definedName name="APU_3.4.4.3" localSheetId="5">#REF!</definedName>
    <definedName name="APU_3.4.4.3" localSheetId="8">#REF!</definedName>
    <definedName name="APU_3.4.4.3" localSheetId="9">#REF!</definedName>
    <definedName name="APU_3.4.4.3">#REF!</definedName>
    <definedName name="APU_3.4.5.1" localSheetId="7">#REF!</definedName>
    <definedName name="APU_3.4.5.1" localSheetId="5">#REF!</definedName>
    <definedName name="APU_3.4.5.1" localSheetId="8">#REF!</definedName>
    <definedName name="APU_3.4.5.1" localSheetId="9">#REF!</definedName>
    <definedName name="APU_3.4.5.1">#REF!</definedName>
    <definedName name="APU_4.1.1" localSheetId="7">#REF!</definedName>
    <definedName name="APU_4.1.1" localSheetId="5">#REF!</definedName>
    <definedName name="APU_4.1.1" localSheetId="8">#REF!</definedName>
    <definedName name="APU_4.1.1" localSheetId="9">#REF!</definedName>
    <definedName name="APU_4.1.1">#REF!</definedName>
    <definedName name="APU_4.1.2" localSheetId="7">#REF!</definedName>
    <definedName name="APU_4.1.2" localSheetId="5">#REF!</definedName>
    <definedName name="APU_4.1.2" localSheetId="8">#REF!</definedName>
    <definedName name="APU_4.1.2" localSheetId="9">#REF!</definedName>
    <definedName name="APU_4.1.2">#REF!</definedName>
    <definedName name="APU_4.1.3" localSheetId="7">#REF!</definedName>
    <definedName name="APU_4.1.3" localSheetId="5">#REF!</definedName>
    <definedName name="APU_4.1.3" localSheetId="8">#REF!</definedName>
    <definedName name="APU_4.1.3" localSheetId="9">#REF!</definedName>
    <definedName name="APU_4.1.3">#REF!</definedName>
    <definedName name="APU_4.1.4" localSheetId="7">#REF!</definedName>
    <definedName name="APU_4.1.4" localSheetId="5">#REF!</definedName>
    <definedName name="APU_4.1.4" localSheetId="8">#REF!</definedName>
    <definedName name="APU_4.1.4" localSheetId="9">#REF!</definedName>
    <definedName name="APU_4.1.4">#REF!</definedName>
    <definedName name="APU_4.1.5" localSheetId="7">#REF!</definedName>
    <definedName name="APU_4.1.5" localSheetId="5">#REF!</definedName>
    <definedName name="APU_4.1.5" localSheetId="8">#REF!</definedName>
    <definedName name="APU_4.1.5" localSheetId="9">#REF!</definedName>
    <definedName name="APU_4.1.5">#REF!</definedName>
    <definedName name="APU_4.1.6" localSheetId="7">#REF!</definedName>
    <definedName name="APU_4.1.6" localSheetId="5">#REF!</definedName>
    <definedName name="APU_4.1.6" localSheetId="8">#REF!</definedName>
    <definedName name="APU_4.1.6" localSheetId="9">#REF!</definedName>
    <definedName name="APU_4.1.6">#REF!</definedName>
    <definedName name="APU_4.1.7" localSheetId="7">#REF!</definedName>
    <definedName name="APU_4.1.7" localSheetId="5">#REF!</definedName>
    <definedName name="APU_4.1.7" localSheetId="8">#REF!</definedName>
    <definedName name="APU_4.1.7" localSheetId="9">#REF!</definedName>
    <definedName name="APU_4.1.7">#REF!</definedName>
    <definedName name="APU_4.1.8" localSheetId="7">#REF!</definedName>
    <definedName name="APU_4.1.8" localSheetId="5">#REF!</definedName>
    <definedName name="APU_4.1.8" localSheetId="8">#REF!</definedName>
    <definedName name="APU_4.1.8" localSheetId="9">#REF!</definedName>
    <definedName name="APU_4.1.8">#REF!</definedName>
    <definedName name="APU_4.5.1" localSheetId="7">#REF!</definedName>
    <definedName name="APU_4.5.1" localSheetId="5">#REF!</definedName>
    <definedName name="APU_4.5.1" localSheetId="8">#REF!</definedName>
    <definedName name="APU_4.5.1" localSheetId="9">#REF!</definedName>
    <definedName name="APU_4.5.1">#REF!</definedName>
    <definedName name="APU_4.5.2" localSheetId="7">#REF!</definedName>
    <definedName name="APU_4.5.2" localSheetId="5">#REF!</definedName>
    <definedName name="APU_4.5.2" localSheetId="8">#REF!</definedName>
    <definedName name="APU_4.5.2" localSheetId="9">#REF!</definedName>
    <definedName name="APU_4.5.2">#REF!</definedName>
    <definedName name="APU_5.1.1" localSheetId="7">#REF!</definedName>
    <definedName name="APU_5.1.1" localSheetId="5">#REF!</definedName>
    <definedName name="APU_5.1.1" localSheetId="8">#REF!</definedName>
    <definedName name="APU_5.1.1" localSheetId="9">#REF!</definedName>
    <definedName name="APU_5.1.1">#REF!</definedName>
    <definedName name="APU_5.1.10" localSheetId="7">#REF!</definedName>
    <definedName name="APU_5.1.10" localSheetId="5">#REF!</definedName>
    <definedName name="APU_5.1.10" localSheetId="8">#REF!</definedName>
    <definedName name="APU_5.1.10" localSheetId="9">#REF!</definedName>
    <definedName name="APU_5.1.10">#REF!</definedName>
    <definedName name="APU_5.1.11" localSheetId="7">#REF!</definedName>
    <definedName name="APU_5.1.11" localSheetId="5">#REF!</definedName>
    <definedName name="APU_5.1.11" localSheetId="8">#REF!</definedName>
    <definedName name="APU_5.1.11" localSheetId="9">#REF!</definedName>
    <definedName name="APU_5.1.11">#REF!</definedName>
    <definedName name="APU_5.1.12" localSheetId="7">#REF!</definedName>
    <definedName name="APU_5.1.12" localSheetId="5">#REF!</definedName>
    <definedName name="APU_5.1.12" localSheetId="8">#REF!</definedName>
    <definedName name="APU_5.1.12" localSheetId="9">#REF!</definedName>
    <definedName name="APU_5.1.12">#REF!</definedName>
    <definedName name="APU_5.1.13" localSheetId="7">#REF!</definedName>
    <definedName name="APU_5.1.13" localSheetId="5">#REF!</definedName>
    <definedName name="APU_5.1.13" localSheetId="8">#REF!</definedName>
    <definedName name="APU_5.1.13" localSheetId="9">#REF!</definedName>
    <definedName name="APU_5.1.13">#REF!</definedName>
    <definedName name="APU_5.1.2" localSheetId="7">#REF!</definedName>
    <definedName name="APU_5.1.2" localSheetId="5">#REF!</definedName>
    <definedName name="APU_5.1.2" localSheetId="8">#REF!</definedName>
    <definedName name="APU_5.1.2" localSheetId="9">#REF!</definedName>
    <definedName name="APU_5.1.2">#REF!</definedName>
    <definedName name="APU_5.1.3" localSheetId="7">#REF!</definedName>
    <definedName name="APU_5.1.3" localSheetId="5">#REF!</definedName>
    <definedName name="APU_5.1.3" localSheetId="8">#REF!</definedName>
    <definedName name="APU_5.1.3" localSheetId="9">#REF!</definedName>
    <definedName name="APU_5.1.3">#REF!</definedName>
    <definedName name="APU_5.1.4" localSheetId="7">#REF!</definedName>
    <definedName name="APU_5.1.4" localSheetId="5">#REF!</definedName>
    <definedName name="APU_5.1.4" localSheetId="8">#REF!</definedName>
    <definedName name="APU_5.1.4" localSheetId="9">#REF!</definedName>
    <definedName name="APU_5.1.4">#REF!</definedName>
    <definedName name="APU_5.1.5" localSheetId="7">#REF!</definedName>
    <definedName name="APU_5.1.5" localSheetId="5">#REF!</definedName>
    <definedName name="APU_5.1.5" localSheetId="8">#REF!</definedName>
    <definedName name="APU_5.1.5" localSheetId="9">#REF!</definedName>
    <definedName name="APU_5.1.5">#REF!</definedName>
    <definedName name="APU_5.1.6" localSheetId="7">#REF!</definedName>
    <definedName name="APU_5.1.6" localSheetId="5">#REF!</definedName>
    <definedName name="APU_5.1.6" localSheetId="8">#REF!</definedName>
    <definedName name="APU_5.1.6" localSheetId="9">#REF!</definedName>
    <definedName name="APU_5.1.6">#REF!</definedName>
    <definedName name="APU_5.1.7" localSheetId="7">#REF!</definedName>
    <definedName name="APU_5.1.7" localSheetId="5">#REF!</definedName>
    <definedName name="APU_5.1.7" localSheetId="8">#REF!</definedName>
    <definedName name="APU_5.1.7" localSheetId="9">#REF!</definedName>
    <definedName name="APU_5.1.7">#REF!</definedName>
    <definedName name="APU_5.1.8" localSheetId="7">#REF!</definedName>
    <definedName name="APU_5.1.8" localSheetId="5">#REF!</definedName>
    <definedName name="APU_5.1.8" localSheetId="8">#REF!</definedName>
    <definedName name="APU_5.1.8" localSheetId="9">#REF!</definedName>
    <definedName name="APU_5.1.8">#REF!</definedName>
    <definedName name="APU_5.1.9" localSheetId="7">#REF!</definedName>
    <definedName name="APU_5.1.9" localSheetId="5">#REF!</definedName>
    <definedName name="APU_5.1.9" localSheetId="8">#REF!</definedName>
    <definedName name="APU_5.1.9" localSheetId="9">#REF!</definedName>
    <definedName name="APU_5.1.9">#REF!</definedName>
    <definedName name="APU_5.3.1" localSheetId="7">#REF!</definedName>
    <definedName name="APU_5.3.1" localSheetId="5">#REF!</definedName>
    <definedName name="APU_5.3.1" localSheetId="8">#REF!</definedName>
    <definedName name="APU_5.3.1" localSheetId="9">#REF!</definedName>
    <definedName name="APU_5.3.1">#REF!</definedName>
    <definedName name="APU_6.1.1" localSheetId="7">#REF!</definedName>
    <definedName name="APU_6.1.1" localSheetId="5">#REF!</definedName>
    <definedName name="APU_6.1.1" localSheetId="8">#REF!</definedName>
    <definedName name="APU_6.1.1" localSheetId="9">#REF!</definedName>
    <definedName name="APU_6.1.1">#REF!</definedName>
    <definedName name="APU_6.1.10" localSheetId="7">#REF!</definedName>
    <definedName name="APU_6.1.10" localSheetId="5">#REF!</definedName>
    <definedName name="APU_6.1.10" localSheetId="8">#REF!</definedName>
    <definedName name="APU_6.1.10" localSheetId="9">#REF!</definedName>
    <definedName name="APU_6.1.10">#REF!</definedName>
    <definedName name="APU_6.1.2" localSheetId="7">#REF!</definedName>
    <definedName name="APU_6.1.2" localSheetId="5">#REF!</definedName>
    <definedName name="APU_6.1.2" localSheetId="8">#REF!</definedName>
    <definedName name="APU_6.1.2" localSheetId="9">#REF!</definedName>
    <definedName name="APU_6.1.2">#REF!</definedName>
    <definedName name="APU_6.1.3" localSheetId="7">#REF!</definedName>
    <definedName name="APU_6.1.3" localSheetId="5">#REF!</definedName>
    <definedName name="APU_6.1.3" localSheetId="8">#REF!</definedName>
    <definedName name="APU_6.1.3" localSheetId="9">#REF!</definedName>
    <definedName name="APU_6.1.3">#REF!</definedName>
    <definedName name="APU_6.1.4" localSheetId="7">#REF!</definedName>
    <definedName name="APU_6.1.4" localSheetId="5">#REF!</definedName>
    <definedName name="APU_6.1.4" localSheetId="8">#REF!</definedName>
    <definedName name="APU_6.1.4" localSheetId="9">#REF!</definedName>
    <definedName name="APU_6.1.4">#REF!</definedName>
    <definedName name="APU_6.1.5" localSheetId="7">#REF!</definedName>
    <definedName name="APU_6.1.5" localSheetId="5">#REF!</definedName>
    <definedName name="APU_6.1.5" localSheetId="8">#REF!</definedName>
    <definedName name="APU_6.1.5" localSheetId="9">#REF!</definedName>
    <definedName name="APU_6.1.5">#REF!</definedName>
    <definedName name="APU_6.1.6" localSheetId="7">#REF!</definedName>
    <definedName name="APU_6.1.6" localSheetId="5">#REF!</definedName>
    <definedName name="APU_6.1.6" localSheetId="8">#REF!</definedName>
    <definedName name="APU_6.1.6" localSheetId="9">#REF!</definedName>
    <definedName name="APU_6.1.6">#REF!</definedName>
    <definedName name="APU_6.1.7" localSheetId="7">#REF!</definedName>
    <definedName name="APU_6.1.7" localSheetId="5">#REF!</definedName>
    <definedName name="APU_6.1.7" localSheetId="8">#REF!</definedName>
    <definedName name="APU_6.1.7" localSheetId="9">#REF!</definedName>
    <definedName name="APU_6.1.7">#REF!</definedName>
    <definedName name="APU_6.1.8" localSheetId="7">#REF!</definedName>
    <definedName name="APU_6.1.8" localSheetId="5">#REF!</definedName>
    <definedName name="APU_6.1.8" localSheetId="8">#REF!</definedName>
    <definedName name="APU_6.1.8" localSheetId="9">#REF!</definedName>
    <definedName name="APU_6.1.8">#REF!</definedName>
    <definedName name="APU_6.1.9" localSheetId="7">#REF!</definedName>
    <definedName name="APU_6.1.9" localSheetId="5">#REF!</definedName>
    <definedName name="APU_6.1.9" localSheetId="8">#REF!</definedName>
    <definedName name="APU_6.1.9" localSheetId="9">#REF!</definedName>
    <definedName name="APU_6.1.9">#REF!</definedName>
    <definedName name="APU_6_1_11" localSheetId="7">#REF!</definedName>
    <definedName name="APU_6_1_11" localSheetId="5">#REF!</definedName>
    <definedName name="APU_6_1_11" localSheetId="8">#REF!</definedName>
    <definedName name="APU_6_1_11" localSheetId="9">#REF!</definedName>
    <definedName name="APU_6_1_11">#REF!</definedName>
    <definedName name="APU_7.1.1" localSheetId="7">#REF!</definedName>
    <definedName name="APU_7.1.1" localSheetId="5">#REF!</definedName>
    <definedName name="APU_7.1.1" localSheetId="8">#REF!</definedName>
    <definedName name="APU_7.1.1" localSheetId="9">#REF!</definedName>
    <definedName name="APU_7.1.1">#REF!</definedName>
    <definedName name="APU_7.1.10" localSheetId="7">#REF!</definedName>
    <definedName name="APU_7.1.10" localSheetId="5">#REF!</definedName>
    <definedName name="APU_7.1.10" localSheetId="8">#REF!</definedName>
    <definedName name="APU_7.1.10" localSheetId="9">#REF!</definedName>
    <definedName name="APU_7.1.10">#REF!</definedName>
    <definedName name="APU_7.1.2" localSheetId="7">#REF!</definedName>
    <definedName name="APU_7.1.2" localSheetId="5">#REF!</definedName>
    <definedName name="APU_7.1.2" localSheetId="8">#REF!</definedName>
    <definedName name="APU_7.1.2" localSheetId="9">#REF!</definedName>
    <definedName name="APU_7.1.2">#REF!</definedName>
    <definedName name="APU_7.1.3" localSheetId="7">#REF!</definedName>
    <definedName name="APU_7.1.3" localSheetId="5">#REF!</definedName>
    <definedName name="APU_7.1.3" localSheetId="8">#REF!</definedName>
    <definedName name="APU_7.1.3" localSheetId="9">#REF!</definedName>
    <definedName name="APU_7.1.3">#REF!</definedName>
    <definedName name="APU_7.1.4" localSheetId="7">#REF!</definedName>
    <definedName name="APU_7.1.4" localSheetId="5">#REF!</definedName>
    <definedName name="APU_7.1.4" localSheetId="8">#REF!</definedName>
    <definedName name="APU_7.1.4" localSheetId="9">#REF!</definedName>
    <definedName name="APU_7.1.4">#REF!</definedName>
    <definedName name="APU_7.1.5" localSheetId="7">#REF!</definedName>
    <definedName name="APU_7.1.5" localSheetId="5">#REF!</definedName>
    <definedName name="APU_7.1.5" localSheetId="8">#REF!</definedName>
    <definedName name="APU_7.1.5" localSheetId="9">#REF!</definedName>
    <definedName name="APU_7.1.5">#REF!</definedName>
    <definedName name="APU_7.1.6" localSheetId="7">#REF!</definedName>
    <definedName name="APU_7.1.6" localSheetId="5">#REF!</definedName>
    <definedName name="APU_7.1.6" localSheetId="8">#REF!</definedName>
    <definedName name="APU_7.1.6" localSheetId="9">#REF!</definedName>
    <definedName name="APU_7.1.6">#REF!</definedName>
    <definedName name="APU_7.1.7" localSheetId="7">#REF!</definedName>
    <definedName name="APU_7.1.7" localSheetId="5">#REF!</definedName>
    <definedName name="APU_7.1.7" localSheetId="8">#REF!</definedName>
    <definedName name="APU_7.1.7" localSheetId="9">#REF!</definedName>
    <definedName name="APU_7.1.7">#REF!</definedName>
    <definedName name="APU_7.1.8" localSheetId="7">#REF!</definedName>
    <definedName name="APU_7.1.8" localSheetId="5">#REF!</definedName>
    <definedName name="APU_7.1.8" localSheetId="8">#REF!</definedName>
    <definedName name="APU_7.1.8" localSheetId="9">#REF!</definedName>
    <definedName name="APU_7.1.8">#REF!</definedName>
    <definedName name="APU_7.1.9" localSheetId="7">#REF!</definedName>
    <definedName name="APU_7.1.9" localSheetId="5">#REF!</definedName>
    <definedName name="APU_7.1.9" localSheetId="8">#REF!</definedName>
    <definedName name="APU_7.1.9" localSheetId="9">#REF!</definedName>
    <definedName name="APU_7.1.9">#REF!</definedName>
    <definedName name="APU_7.2.1" localSheetId="7">#REF!</definedName>
    <definedName name="APU_7.2.1" localSheetId="5">#REF!</definedName>
    <definedName name="APU_7.2.1" localSheetId="8">#REF!</definedName>
    <definedName name="APU_7.2.1" localSheetId="9">#REF!</definedName>
    <definedName name="APU_7.2.1">#REF!</definedName>
    <definedName name="APU_7.2.2" localSheetId="7">#REF!</definedName>
    <definedName name="APU_7.2.2" localSheetId="5">#REF!</definedName>
    <definedName name="APU_7.2.2" localSheetId="8">#REF!</definedName>
    <definedName name="APU_7.2.2" localSheetId="9">#REF!</definedName>
    <definedName name="APU_7.2.2">#REF!</definedName>
    <definedName name="APU_7.3.1" localSheetId="7">#REF!</definedName>
    <definedName name="APU_7.3.1" localSheetId="5">#REF!</definedName>
    <definedName name="APU_7.3.1" localSheetId="8">#REF!</definedName>
    <definedName name="APU_7.3.1" localSheetId="9">#REF!</definedName>
    <definedName name="APU_7.3.1">#REF!</definedName>
    <definedName name="APU_7.3.10" localSheetId="7">#REF!</definedName>
    <definedName name="APU_7.3.10" localSheetId="5">#REF!</definedName>
    <definedName name="APU_7.3.10" localSheetId="8">#REF!</definedName>
    <definedName name="APU_7.3.10" localSheetId="9">#REF!</definedName>
    <definedName name="APU_7.3.10">#REF!</definedName>
    <definedName name="APU_7.3.11" localSheetId="7">#REF!</definedName>
    <definedName name="APU_7.3.11" localSheetId="5">#REF!</definedName>
    <definedName name="APU_7.3.11" localSheetId="8">#REF!</definedName>
    <definedName name="APU_7.3.11" localSheetId="9">#REF!</definedName>
    <definedName name="APU_7.3.11">#REF!</definedName>
    <definedName name="APU_7.3.12" localSheetId="7">#REF!</definedName>
    <definedName name="APU_7.3.12" localSheetId="5">#REF!</definedName>
    <definedName name="APU_7.3.12" localSheetId="8">#REF!</definedName>
    <definedName name="APU_7.3.12" localSheetId="9">#REF!</definedName>
    <definedName name="APU_7.3.12">#REF!</definedName>
    <definedName name="APU_7.3.13" localSheetId="7">#REF!</definedName>
    <definedName name="APU_7.3.13" localSheetId="5">#REF!</definedName>
    <definedName name="APU_7.3.13" localSheetId="8">#REF!</definedName>
    <definedName name="APU_7.3.13" localSheetId="9">#REF!</definedName>
    <definedName name="APU_7.3.13">#REF!</definedName>
    <definedName name="APU_7.3.14" localSheetId="7">#REF!</definedName>
    <definedName name="APU_7.3.14" localSheetId="5">#REF!</definedName>
    <definedName name="APU_7.3.14" localSheetId="8">#REF!</definedName>
    <definedName name="APU_7.3.14" localSheetId="9">#REF!</definedName>
    <definedName name="APU_7.3.14">#REF!</definedName>
    <definedName name="APU_7.3.15" localSheetId="7">#REF!</definedName>
    <definedName name="APU_7.3.15" localSheetId="5">#REF!</definedName>
    <definedName name="APU_7.3.15" localSheetId="8">#REF!</definedName>
    <definedName name="APU_7.3.15" localSheetId="9">#REF!</definedName>
    <definedName name="APU_7.3.15">#REF!</definedName>
    <definedName name="APU_7.3.16" localSheetId="7">#REF!</definedName>
    <definedName name="APU_7.3.16" localSheetId="5">#REF!</definedName>
    <definedName name="APU_7.3.16" localSheetId="8">#REF!</definedName>
    <definedName name="APU_7.3.16" localSheetId="9">#REF!</definedName>
    <definedName name="APU_7.3.16">#REF!</definedName>
    <definedName name="APU_7.3.2" localSheetId="7">#REF!</definedName>
    <definedName name="APU_7.3.2" localSheetId="5">#REF!</definedName>
    <definedName name="APU_7.3.2" localSheetId="8">#REF!</definedName>
    <definedName name="APU_7.3.2" localSheetId="9">#REF!</definedName>
    <definedName name="APU_7.3.2">#REF!</definedName>
    <definedName name="APU_7.3.3" localSheetId="7">#REF!</definedName>
    <definedName name="APU_7.3.3" localSheetId="5">#REF!</definedName>
    <definedName name="APU_7.3.3" localSheetId="8">#REF!</definedName>
    <definedName name="APU_7.3.3" localSheetId="9">#REF!</definedName>
    <definedName name="APU_7.3.3">#REF!</definedName>
    <definedName name="APU_7.3.4" localSheetId="7">#REF!</definedName>
    <definedName name="APU_7.3.4" localSheetId="5">#REF!</definedName>
    <definedName name="APU_7.3.4" localSheetId="8">#REF!</definedName>
    <definedName name="APU_7.3.4" localSheetId="9">#REF!</definedName>
    <definedName name="APU_7.3.4">#REF!</definedName>
    <definedName name="APU_7.3.5" localSheetId="7">#REF!</definedName>
    <definedName name="APU_7.3.5" localSheetId="5">#REF!</definedName>
    <definedName name="APU_7.3.5" localSheetId="8">#REF!</definedName>
    <definedName name="APU_7.3.5" localSheetId="9">#REF!</definedName>
    <definedName name="APU_7.3.5">#REF!</definedName>
    <definedName name="APU_7.3.6" localSheetId="7">#REF!</definedName>
    <definedName name="APU_7.3.6" localSheetId="5">#REF!</definedName>
    <definedName name="APU_7.3.6" localSheetId="8">#REF!</definedName>
    <definedName name="APU_7.3.6" localSheetId="9">#REF!</definedName>
    <definedName name="APU_7.3.6">#REF!</definedName>
    <definedName name="APU_7.3.7" localSheetId="7">#REF!</definedName>
    <definedName name="APU_7.3.7" localSheetId="5">#REF!</definedName>
    <definedName name="APU_7.3.7" localSheetId="8">#REF!</definedName>
    <definedName name="APU_7.3.7" localSheetId="9">#REF!</definedName>
    <definedName name="APU_7.3.7">#REF!</definedName>
    <definedName name="APU_7.3.8" localSheetId="7">#REF!</definedName>
    <definedName name="APU_7.3.8" localSheetId="5">#REF!</definedName>
    <definedName name="APU_7.3.8" localSheetId="8">#REF!</definedName>
    <definedName name="APU_7.3.8" localSheetId="9">#REF!</definedName>
    <definedName name="APU_7.3.8">#REF!</definedName>
    <definedName name="APU_7.3.9" localSheetId="7">#REF!</definedName>
    <definedName name="APU_7.3.9" localSheetId="5">#REF!</definedName>
    <definedName name="APU_7.3.9" localSheetId="8">#REF!</definedName>
    <definedName name="APU_7.3.9" localSheetId="9">#REF!</definedName>
    <definedName name="APU_7.3.9">#REF!</definedName>
    <definedName name="APU_7.4.1" localSheetId="7">#REF!</definedName>
    <definedName name="APU_7.4.1" localSheetId="5">#REF!</definedName>
    <definedName name="APU_7.4.1" localSheetId="8">#REF!</definedName>
    <definedName name="APU_7.4.1" localSheetId="9">#REF!</definedName>
    <definedName name="APU_7.4.1">#REF!</definedName>
    <definedName name="APU_7.4.2" localSheetId="7">#REF!</definedName>
    <definedName name="APU_7.4.2" localSheetId="5">#REF!</definedName>
    <definedName name="APU_7.4.2" localSheetId="8">#REF!</definedName>
    <definedName name="APU_7.4.2" localSheetId="9">#REF!</definedName>
    <definedName name="APU_7.4.2">#REF!</definedName>
    <definedName name="APU_7.5.1" localSheetId="7">#REF!</definedName>
    <definedName name="APU_7.5.1" localSheetId="5">#REF!</definedName>
    <definedName name="APU_7.5.1" localSheetId="8">#REF!</definedName>
    <definedName name="APU_7.5.1" localSheetId="9">#REF!</definedName>
    <definedName name="APU_7.5.1">#REF!</definedName>
    <definedName name="APU_7.5.2" localSheetId="7">#REF!</definedName>
    <definedName name="APU_7.5.2" localSheetId="5">#REF!</definedName>
    <definedName name="APU_7.5.2" localSheetId="8">#REF!</definedName>
    <definedName name="APU_7.5.2" localSheetId="9">#REF!</definedName>
    <definedName name="APU_7.5.2">#REF!</definedName>
    <definedName name="APU_7.5.3" localSheetId="7">#REF!</definedName>
    <definedName name="APU_7.5.3" localSheetId="5">#REF!</definedName>
    <definedName name="APU_7.5.3" localSheetId="8">#REF!</definedName>
    <definedName name="APU_7.5.3" localSheetId="9">#REF!</definedName>
    <definedName name="APU_7.5.3">#REF!</definedName>
    <definedName name="APU_7.5.4" localSheetId="7">#REF!</definedName>
    <definedName name="APU_7.5.4" localSheetId="5">#REF!</definedName>
    <definedName name="APU_7.5.4" localSheetId="8">#REF!</definedName>
    <definedName name="APU_7.5.4" localSheetId="9">#REF!</definedName>
    <definedName name="APU_7.5.4">#REF!</definedName>
    <definedName name="APU_7.5.5" localSheetId="7">#REF!</definedName>
    <definedName name="APU_7.5.5" localSheetId="5">#REF!</definedName>
    <definedName name="APU_7.5.5" localSheetId="8">#REF!</definedName>
    <definedName name="APU_7.5.5" localSheetId="9">#REF!</definedName>
    <definedName name="APU_7.5.5">#REF!</definedName>
    <definedName name="APU_7.5.6" localSheetId="7">#REF!</definedName>
    <definedName name="APU_7.5.6" localSheetId="5">#REF!</definedName>
    <definedName name="APU_7.5.6" localSheetId="8">#REF!</definedName>
    <definedName name="APU_7.5.6" localSheetId="9">#REF!</definedName>
    <definedName name="APU_7.5.6">#REF!</definedName>
    <definedName name="APU_7.5.7" localSheetId="7">#REF!</definedName>
    <definedName name="APU_7.5.7" localSheetId="5">#REF!</definedName>
    <definedName name="APU_7.5.7" localSheetId="8">#REF!</definedName>
    <definedName name="APU_7.5.7" localSheetId="9">#REF!</definedName>
    <definedName name="APU_7.5.7">#REF!</definedName>
    <definedName name="APU_7.5.8" localSheetId="7">#REF!</definedName>
    <definedName name="APU_7.5.8" localSheetId="5">#REF!</definedName>
    <definedName name="APU_7.5.8" localSheetId="8">#REF!</definedName>
    <definedName name="APU_7.5.8" localSheetId="9">#REF!</definedName>
    <definedName name="APU_7.5.8">#REF!</definedName>
    <definedName name="APU_7.6.1" localSheetId="7">#REF!</definedName>
    <definedName name="APU_7.6.1" localSheetId="5">#REF!</definedName>
    <definedName name="APU_7.6.1" localSheetId="8">#REF!</definedName>
    <definedName name="APU_7.6.1" localSheetId="9">#REF!</definedName>
    <definedName name="APU_7.6.1">#REF!</definedName>
    <definedName name="APU_7.6.2" localSheetId="7">#REF!</definedName>
    <definedName name="APU_7.6.2" localSheetId="5">#REF!</definedName>
    <definedName name="APU_7.6.2" localSheetId="8">#REF!</definedName>
    <definedName name="APU_7.6.2" localSheetId="9">#REF!</definedName>
    <definedName name="APU_7.6.2">#REF!</definedName>
    <definedName name="APU_7.6.3" localSheetId="7">#REF!</definedName>
    <definedName name="APU_7.6.3" localSheetId="5">#REF!</definedName>
    <definedName name="APU_7.6.3" localSheetId="8">#REF!</definedName>
    <definedName name="APU_7.6.3" localSheetId="9">#REF!</definedName>
    <definedName name="APU_7.6.3">#REF!</definedName>
    <definedName name="APU_7.7.1.1" localSheetId="7">#REF!</definedName>
    <definedName name="APU_7.7.1.1" localSheetId="5">#REF!</definedName>
    <definedName name="APU_7.7.1.1" localSheetId="8">#REF!</definedName>
    <definedName name="APU_7.7.1.1" localSheetId="9">#REF!</definedName>
    <definedName name="APU_7.7.1.1">#REF!</definedName>
    <definedName name="APU_7.7.1.2" localSheetId="7">#REF!</definedName>
    <definedName name="APU_7.7.1.2" localSheetId="5">#REF!</definedName>
    <definedName name="APU_7.7.1.2" localSheetId="8">#REF!</definedName>
    <definedName name="APU_7.7.1.2" localSheetId="9">#REF!</definedName>
    <definedName name="APU_7.7.1.2">#REF!</definedName>
    <definedName name="APU_7.7.1.3" localSheetId="7">#REF!</definedName>
    <definedName name="APU_7.7.1.3" localSheetId="5">#REF!</definedName>
    <definedName name="APU_7.7.1.3" localSheetId="8">#REF!</definedName>
    <definedName name="APU_7.7.1.3" localSheetId="9">#REF!</definedName>
    <definedName name="APU_7.7.1.3">#REF!</definedName>
    <definedName name="APU_7.7.1.4" localSheetId="7">#REF!</definedName>
    <definedName name="APU_7.7.1.4" localSheetId="5">#REF!</definedName>
    <definedName name="APU_7.7.1.4" localSheetId="8">#REF!</definedName>
    <definedName name="APU_7.7.1.4" localSheetId="9">#REF!</definedName>
    <definedName name="APU_7.7.1.4">#REF!</definedName>
    <definedName name="APU_7.7.1.5" localSheetId="7">#REF!</definedName>
    <definedName name="APU_7.7.1.5" localSheetId="5">#REF!</definedName>
    <definedName name="APU_7.7.1.5" localSheetId="8">#REF!</definedName>
    <definedName name="APU_7.7.1.5" localSheetId="9">#REF!</definedName>
    <definedName name="APU_7.7.1.5">#REF!</definedName>
    <definedName name="APU_7.7.1.6" localSheetId="7">#REF!</definedName>
    <definedName name="APU_7.7.1.6" localSheetId="5">#REF!</definedName>
    <definedName name="APU_7.7.1.6" localSheetId="8">#REF!</definedName>
    <definedName name="APU_7.7.1.6" localSheetId="9">#REF!</definedName>
    <definedName name="APU_7.7.1.6">#REF!</definedName>
    <definedName name="APU_7.7.1.7" localSheetId="7">#REF!</definedName>
    <definedName name="APU_7.7.1.7" localSheetId="5">#REF!</definedName>
    <definedName name="APU_7.7.1.7" localSheetId="8">#REF!</definedName>
    <definedName name="APU_7.7.1.7" localSheetId="9">#REF!</definedName>
    <definedName name="APU_7.7.1.7">#REF!</definedName>
    <definedName name="APU_7.7.1.8" localSheetId="7">#REF!</definedName>
    <definedName name="APU_7.7.1.8" localSheetId="5">#REF!</definedName>
    <definedName name="APU_7.7.1.8" localSheetId="8">#REF!</definedName>
    <definedName name="APU_7.7.1.8" localSheetId="9">#REF!</definedName>
    <definedName name="APU_7.7.1.8">#REF!</definedName>
    <definedName name="APU_7.7.2.1" localSheetId="7">#REF!</definedName>
    <definedName name="APU_7.7.2.1" localSheetId="5">#REF!</definedName>
    <definedName name="APU_7.7.2.1" localSheetId="8">#REF!</definedName>
    <definedName name="APU_7.7.2.1" localSheetId="9">#REF!</definedName>
    <definedName name="APU_7.7.2.1">#REF!</definedName>
    <definedName name="APU_7.7.2.2" localSheetId="7">#REF!</definedName>
    <definedName name="APU_7.7.2.2" localSheetId="5">#REF!</definedName>
    <definedName name="APU_7.7.2.2" localSheetId="8">#REF!</definedName>
    <definedName name="APU_7.7.2.2" localSheetId="9">#REF!</definedName>
    <definedName name="APU_7.7.2.2">#REF!</definedName>
    <definedName name="APU_7.7.2.3" localSheetId="7">#REF!</definedName>
    <definedName name="APU_7.7.2.3" localSheetId="5">#REF!</definedName>
    <definedName name="APU_7.7.2.3" localSheetId="8">#REF!</definedName>
    <definedName name="APU_7.7.2.3" localSheetId="9">#REF!</definedName>
    <definedName name="APU_7.7.2.3">#REF!</definedName>
    <definedName name="APU_7.7.2.4" localSheetId="7">#REF!</definedName>
    <definedName name="APU_7.7.2.4" localSheetId="5">#REF!</definedName>
    <definedName name="APU_7.7.2.4" localSheetId="8">#REF!</definedName>
    <definedName name="APU_7.7.2.4" localSheetId="9">#REF!</definedName>
    <definedName name="APU_7.7.2.4">#REF!</definedName>
    <definedName name="APU_7.7.3.1" localSheetId="7">#REF!</definedName>
    <definedName name="APU_7.7.3.1" localSheetId="5">#REF!</definedName>
    <definedName name="APU_7.7.3.1" localSheetId="8">#REF!</definedName>
    <definedName name="APU_7.7.3.1" localSheetId="9">#REF!</definedName>
    <definedName name="APU_7.7.3.1">#REF!</definedName>
    <definedName name="APU_7.7.3.2" localSheetId="7">#REF!</definedName>
    <definedName name="APU_7.7.3.2" localSheetId="5">#REF!</definedName>
    <definedName name="APU_7.7.3.2" localSheetId="8">#REF!</definedName>
    <definedName name="APU_7.7.3.2" localSheetId="9">#REF!</definedName>
    <definedName name="APU_7.7.3.2">#REF!</definedName>
    <definedName name="APU_7.7.4.1" localSheetId="7">#REF!</definedName>
    <definedName name="APU_7.7.4.1" localSheetId="5">#REF!</definedName>
    <definedName name="APU_7.7.4.1" localSheetId="8">#REF!</definedName>
    <definedName name="APU_7.7.4.1" localSheetId="9">#REF!</definedName>
    <definedName name="APU_7.7.4.1">#REF!</definedName>
    <definedName name="APU_7.7.4.2" localSheetId="7">#REF!</definedName>
    <definedName name="APU_7.7.4.2" localSheetId="5">#REF!</definedName>
    <definedName name="APU_7.7.4.2" localSheetId="8">#REF!</definedName>
    <definedName name="APU_7.7.4.2" localSheetId="9">#REF!</definedName>
    <definedName name="APU_7.7.4.2">#REF!</definedName>
    <definedName name="APU_7.7.4.3" localSheetId="7">#REF!</definedName>
    <definedName name="APU_7.7.4.3" localSheetId="5">#REF!</definedName>
    <definedName name="APU_7.7.4.3" localSheetId="8">#REF!</definedName>
    <definedName name="APU_7.7.4.3" localSheetId="9">#REF!</definedName>
    <definedName name="APU_7.7.4.3">#REF!</definedName>
    <definedName name="APU_7.7.5.1" localSheetId="7">#REF!</definedName>
    <definedName name="APU_7.7.5.1" localSheetId="5">#REF!</definedName>
    <definedName name="APU_7.7.5.1" localSheetId="8">#REF!</definedName>
    <definedName name="APU_7.7.5.1" localSheetId="9">#REF!</definedName>
    <definedName name="APU_7.7.5.1">#REF!</definedName>
    <definedName name="APU_7.7.5.2" localSheetId="7">#REF!</definedName>
    <definedName name="APU_7.7.5.2" localSheetId="5">#REF!</definedName>
    <definedName name="APU_7.7.5.2" localSheetId="8">#REF!</definedName>
    <definedName name="APU_7.7.5.2" localSheetId="9">#REF!</definedName>
    <definedName name="APU_7.7.5.2">#REF!</definedName>
    <definedName name="APU_7.7.6.1" localSheetId="7">#REF!</definedName>
    <definedName name="APU_7.7.6.1" localSheetId="5">#REF!</definedName>
    <definedName name="APU_7.7.6.1" localSheetId="8">#REF!</definedName>
    <definedName name="APU_7.7.6.1" localSheetId="9">#REF!</definedName>
    <definedName name="APU_7.7.6.1">#REF!</definedName>
    <definedName name="APU_7.7.6.2" localSheetId="7">#REF!</definedName>
    <definedName name="APU_7.7.6.2" localSheetId="5">#REF!</definedName>
    <definedName name="APU_7.7.6.2" localSheetId="8">#REF!</definedName>
    <definedName name="APU_7.7.6.2" localSheetId="9">#REF!</definedName>
    <definedName name="APU_7.7.6.2">#REF!</definedName>
    <definedName name="APU_7.7.6.3" localSheetId="7">#REF!</definedName>
    <definedName name="APU_7.7.6.3" localSheetId="5">#REF!</definedName>
    <definedName name="APU_7.7.6.3" localSheetId="8">#REF!</definedName>
    <definedName name="APU_7.7.6.3" localSheetId="9">#REF!</definedName>
    <definedName name="APU_7.7.6.3">#REF!</definedName>
    <definedName name="APU_7.7.6.4" localSheetId="7">#REF!</definedName>
    <definedName name="APU_7.7.6.4" localSheetId="5">#REF!</definedName>
    <definedName name="APU_7.7.6.4" localSheetId="8">#REF!</definedName>
    <definedName name="APU_7.7.6.4" localSheetId="9">#REF!</definedName>
    <definedName name="APU_7.7.6.4">#REF!</definedName>
    <definedName name="APU_7.7.6.5" localSheetId="7">#REF!</definedName>
    <definedName name="APU_7.7.6.5" localSheetId="5">#REF!</definedName>
    <definedName name="APU_7.7.6.5" localSheetId="8">#REF!</definedName>
    <definedName name="APU_7.7.6.5" localSheetId="9">#REF!</definedName>
    <definedName name="APU_7.7.6.5">#REF!</definedName>
    <definedName name="APU_7.7.6.6" localSheetId="7">#REF!</definedName>
    <definedName name="APU_7.7.6.6" localSheetId="5">#REF!</definedName>
    <definedName name="APU_7.7.6.6" localSheetId="8">#REF!</definedName>
    <definedName name="APU_7.7.6.6" localSheetId="9">#REF!</definedName>
    <definedName name="APU_7.7.6.6">#REF!</definedName>
    <definedName name="APU_7.7.7.1" localSheetId="7">#REF!</definedName>
    <definedName name="APU_7.7.7.1" localSheetId="5">#REF!</definedName>
    <definedName name="APU_7.7.7.1" localSheetId="8">#REF!</definedName>
    <definedName name="APU_7.7.7.1" localSheetId="9">#REF!</definedName>
    <definedName name="APU_7.7.7.1">#REF!</definedName>
    <definedName name="APU_7.7.7.2" localSheetId="7">#REF!</definedName>
    <definedName name="APU_7.7.7.2" localSheetId="5">#REF!</definedName>
    <definedName name="APU_7.7.7.2" localSheetId="8">#REF!</definedName>
    <definedName name="APU_7.7.7.2" localSheetId="9">#REF!</definedName>
    <definedName name="APU_7.7.7.2">#REF!</definedName>
    <definedName name="APU_7.7.8.1.1" localSheetId="7">#REF!</definedName>
    <definedName name="APU_7.7.8.1.1" localSheetId="5">#REF!</definedName>
    <definedName name="APU_7.7.8.1.1" localSheetId="8">#REF!</definedName>
    <definedName name="APU_7.7.8.1.1" localSheetId="9">#REF!</definedName>
    <definedName name="APU_7.7.8.1.1">#REF!</definedName>
    <definedName name="APU_7.7.8.1.10" localSheetId="7">#REF!</definedName>
    <definedName name="APU_7.7.8.1.10" localSheetId="5">#REF!</definedName>
    <definedName name="APU_7.7.8.1.10" localSheetId="8">#REF!</definedName>
    <definedName name="APU_7.7.8.1.10" localSheetId="9">#REF!</definedName>
    <definedName name="APU_7.7.8.1.10">#REF!</definedName>
    <definedName name="APU_7.7.8.1.11" localSheetId="7">#REF!</definedName>
    <definedName name="APU_7.7.8.1.11" localSheetId="5">#REF!</definedName>
    <definedName name="APU_7.7.8.1.11" localSheetId="8">#REF!</definedName>
    <definedName name="APU_7.7.8.1.11" localSheetId="9">#REF!</definedName>
    <definedName name="APU_7.7.8.1.11">#REF!</definedName>
    <definedName name="APU_7.7.8.1.2" localSheetId="7">#REF!</definedName>
    <definedName name="APU_7.7.8.1.2" localSheetId="5">#REF!</definedName>
    <definedName name="APU_7.7.8.1.2" localSheetId="8">#REF!</definedName>
    <definedName name="APU_7.7.8.1.2" localSheetId="9">#REF!</definedName>
    <definedName name="APU_7.7.8.1.2">#REF!</definedName>
    <definedName name="APU_7.7.8.1.3" localSheetId="7">#REF!</definedName>
    <definedName name="APU_7.7.8.1.3" localSheetId="5">#REF!</definedName>
    <definedName name="APU_7.7.8.1.3" localSheetId="8">#REF!</definedName>
    <definedName name="APU_7.7.8.1.3" localSheetId="9">#REF!</definedName>
    <definedName name="APU_7.7.8.1.3">#REF!</definedName>
    <definedName name="APU_7.7.8.1.4" localSheetId="7">#REF!</definedName>
    <definedName name="APU_7.7.8.1.4" localSheetId="5">#REF!</definedName>
    <definedName name="APU_7.7.8.1.4" localSheetId="8">#REF!</definedName>
    <definedName name="APU_7.7.8.1.4" localSheetId="9">#REF!</definedName>
    <definedName name="APU_7.7.8.1.4">#REF!</definedName>
    <definedName name="APU_7.7.8.1.5" localSheetId="7">#REF!</definedName>
    <definedName name="APU_7.7.8.1.5" localSheetId="5">#REF!</definedName>
    <definedName name="APU_7.7.8.1.5" localSheetId="8">#REF!</definedName>
    <definedName name="APU_7.7.8.1.5" localSheetId="9">#REF!</definedName>
    <definedName name="APU_7.7.8.1.5">#REF!</definedName>
    <definedName name="APU_7.7.8.1.6" localSheetId="7">#REF!</definedName>
    <definedName name="APU_7.7.8.1.6" localSheetId="5">#REF!</definedName>
    <definedName name="APU_7.7.8.1.6" localSheetId="8">#REF!</definedName>
    <definedName name="APU_7.7.8.1.6" localSheetId="9">#REF!</definedName>
    <definedName name="APU_7.7.8.1.6">#REF!</definedName>
    <definedName name="APU_7.7.8.1.7" localSheetId="7">#REF!</definedName>
    <definedName name="APU_7.7.8.1.7" localSheetId="5">#REF!</definedName>
    <definedName name="APU_7.7.8.1.7" localSheetId="8">#REF!</definedName>
    <definedName name="APU_7.7.8.1.7" localSheetId="9">#REF!</definedName>
    <definedName name="APU_7.7.8.1.7">#REF!</definedName>
    <definedName name="APU_7.7.8.1.8" localSheetId="7">#REF!</definedName>
    <definedName name="APU_7.7.8.1.8" localSheetId="5">#REF!</definedName>
    <definedName name="APU_7.7.8.1.8" localSheetId="8">#REF!</definedName>
    <definedName name="APU_7.7.8.1.8" localSheetId="9">#REF!</definedName>
    <definedName name="APU_7.7.8.1.8">#REF!</definedName>
    <definedName name="APU_7.7.8.1.9" localSheetId="7">#REF!</definedName>
    <definedName name="APU_7.7.8.1.9" localSheetId="5">#REF!</definedName>
    <definedName name="APU_7.7.8.1.9" localSheetId="8">#REF!</definedName>
    <definedName name="APU_7.7.8.1.9" localSheetId="9">#REF!</definedName>
    <definedName name="APU_7.7.8.1.9">#REF!</definedName>
    <definedName name="APU_7.7.8.2.1" localSheetId="7">#REF!</definedName>
    <definedName name="APU_7.7.8.2.1" localSheetId="5">#REF!</definedName>
    <definedName name="APU_7.7.8.2.1" localSheetId="8">#REF!</definedName>
    <definedName name="APU_7.7.8.2.1" localSheetId="9">#REF!</definedName>
    <definedName name="APU_7.7.8.2.1">#REF!</definedName>
    <definedName name="APU_7.7.8.2.2" localSheetId="7">#REF!</definedName>
    <definedName name="APU_7.7.8.2.2" localSheetId="5">#REF!</definedName>
    <definedName name="APU_7.7.8.2.2" localSheetId="8">#REF!</definedName>
    <definedName name="APU_7.7.8.2.2" localSheetId="9">#REF!</definedName>
    <definedName name="APU_7.7.8.2.2">#REF!</definedName>
    <definedName name="APU_7.7.8.3.1" localSheetId="7">#REF!</definedName>
    <definedName name="APU_7.7.8.3.1" localSheetId="5">#REF!</definedName>
    <definedName name="APU_7.7.8.3.1" localSheetId="8">#REF!</definedName>
    <definedName name="APU_7.7.8.3.1" localSheetId="9">#REF!</definedName>
    <definedName name="APU_7.7.8.3.1">#REF!</definedName>
    <definedName name="APU_7.7.8.3.2" localSheetId="7">#REF!</definedName>
    <definedName name="APU_7.7.8.3.2" localSheetId="5">#REF!</definedName>
    <definedName name="APU_7.7.8.3.2" localSheetId="8">#REF!</definedName>
    <definedName name="APU_7.7.8.3.2" localSheetId="9">#REF!</definedName>
    <definedName name="APU_7.7.8.3.2">#REF!</definedName>
    <definedName name="APU_7.7.8.3.3" localSheetId="7">#REF!</definedName>
    <definedName name="APU_7.7.8.3.3" localSheetId="5">#REF!</definedName>
    <definedName name="APU_7.7.8.3.3" localSheetId="8">#REF!</definedName>
    <definedName name="APU_7.7.8.3.3" localSheetId="9">#REF!</definedName>
    <definedName name="APU_7.7.8.3.3">#REF!</definedName>
    <definedName name="APU_7.7.8.3.4" localSheetId="7">#REF!</definedName>
    <definedName name="APU_7.7.8.3.4" localSheetId="5">#REF!</definedName>
    <definedName name="APU_7.7.8.3.4" localSheetId="8">#REF!</definedName>
    <definedName name="APU_7.7.8.3.4" localSheetId="9">#REF!</definedName>
    <definedName name="APU_7.7.8.3.4">#REF!</definedName>
    <definedName name="APU_7.7.8.3.5" localSheetId="7">#REF!</definedName>
    <definedName name="APU_7.7.8.3.5" localSheetId="5">#REF!</definedName>
    <definedName name="APU_7.7.8.3.5" localSheetId="8">#REF!</definedName>
    <definedName name="APU_7.7.8.3.5" localSheetId="9">#REF!</definedName>
    <definedName name="APU_7.7.8.3.5">#REF!</definedName>
    <definedName name="APU_7.7.8.3.6" localSheetId="7">#REF!</definedName>
    <definedName name="APU_7.7.8.3.6" localSheetId="5">#REF!</definedName>
    <definedName name="APU_7.7.8.3.6" localSheetId="8">#REF!</definedName>
    <definedName name="APU_7.7.8.3.6" localSheetId="9">#REF!</definedName>
    <definedName name="APU_7.7.8.3.6">#REF!</definedName>
    <definedName name="APU_7.7.8.4.1" localSheetId="7">#REF!</definedName>
    <definedName name="APU_7.7.8.4.1" localSheetId="5">#REF!</definedName>
    <definedName name="APU_7.7.8.4.1" localSheetId="8">#REF!</definedName>
    <definedName name="APU_7.7.8.4.1" localSheetId="9">#REF!</definedName>
    <definedName name="APU_7.7.8.4.1">#REF!</definedName>
    <definedName name="APU_7.7.8.4.2" localSheetId="7">#REF!</definedName>
    <definedName name="APU_7.7.8.4.2" localSheetId="5">#REF!</definedName>
    <definedName name="APU_7.7.8.4.2" localSheetId="8">#REF!</definedName>
    <definedName name="APU_7.7.8.4.2" localSheetId="9">#REF!</definedName>
    <definedName name="APU_7.7.8.4.2">#REF!</definedName>
    <definedName name="APU_7.7.8.4.3" localSheetId="7">#REF!</definedName>
    <definedName name="APU_7.7.8.4.3" localSheetId="5">#REF!</definedName>
    <definedName name="APU_7.7.8.4.3" localSheetId="8">#REF!</definedName>
    <definedName name="APU_7.7.8.4.3" localSheetId="9">#REF!</definedName>
    <definedName name="APU_7.7.8.4.3">#REF!</definedName>
    <definedName name="APU_7.7.8.4.4" localSheetId="7">#REF!</definedName>
    <definedName name="APU_7.7.8.4.4" localSheetId="5">#REF!</definedName>
    <definedName name="APU_7.7.8.4.4" localSheetId="8">#REF!</definedName>
    <definedName name="APU_7.7.8.4.4" localSheetId="9">#REF!</definedName>
    <definedName name="APU_7.7.8.4.4">#REF!</definedName>
    <definedName name="APU_7.7.8.4.5" localSheetId="7">#REF!</definedName>
    <definedName name="APU_7.7.8.4.5" localSheetId="5">#REF!</definedName>
    <definedName name="APU_7.7.8.4.5" localSheetId="8">#REF!</definedName>
    <definedName name="APU_7.7.8.4.5" localSheetId="9">#REF!</definedName>
    <definedName name="APU_7.7.8.4.5">#REF!</definedName>
    <definedName name="APU_7.7.8.4.6" localSheetId="7">#REF!</definedName>
    <definedName name="APU_7.7.8.4.6" localSheetId="5">#REF!</definedName>
    <definedName name="APU_7.7.8.4.6" localSheetId="8">#REF!</definedName>
    <definedName name="APU_7.7.8.4.6" localSheetId="9">#REF!</definedName>
    <definedName name="APU_7.7.8.4.6">#REF!</definedName>
    <definedName name="APU_7.7.8.4.7" localSheetId="7">#REF!</definedName>
    <definedName name="APU_7.7.8.4.7" localSheetId="5">#REF!</definedName>
    <definedName name="APU_7.7.8.4.7" localSheetId="8">#REF!</definedName>
    <definedName name="APU_7.7.8.4.7" localSheetId="9">#REF!</definedName>
    <definedName name="APU_7.7.8.4.7">#REF!</definedName>
    <definedName name="APU_7.7.8.4.8" localSheetId="7">#REF!</definedName>
    <definedName name="APU_7.7.8.4.8" localSheetId="5">#REF!</definedName>
    <definedName name="APU_7.7.8.4.8" localSheetId="8">#REF!</definedName>
    <definedName name="APU_7.7.8.4.8" localSheetId="9">#REF!</definedName>
    <definedName name="APU_7.7.8.4.8">#REF!</definedName>
    <definedName name="APU_7.8.1.1" localSheetId="7">#REF!</definedName>
    <definedName name="APU_7.8.1.1" localSheetId="5">#REF!</definedName>
    <definedName name="APU_7.8.1.1" localSheetId="8">#REF!</definedName>
    <definedName name="APU_7.8.1.1" localSheetId="9">#REF!</definedName>
    <definedName name="APU_7.8.1.1">#REF!</definedName>
    <definedName name="APU_7.8.1.2" localSheetId="7">#REF!</definedName>
    <definedName name="APU_7.8.1.2" localSheetId="5">#REF!</definedName>
    <definedName name="APU_7.8.1.2" localSheetId="8">#REF!</definedName>
    <definedName name="APU_7.8.1.2" localSheetId="9">#REF!</definedName>
    <definedName name="APU_7.8.1.2">#REF!</definedName>
    <definedName name="APU_7.8.1.3" localSheetId="7">#REF!</definedName>
    <definedName name="APU_7.8.1.3" localSheetId="5">#REF!</definedName>
    <definedName name="APU_7.8.1.3" localSheetId="8">#REF!</definedName>
    <definedName name="APU_7.8.1.3" localSheetId="9">#REF!</definedName>
    <definedName name="APU_7.8.1.3">#REF!</definedName>
    <definedName name="APU_7.8.1.4" localSheetId="7">#REF!</definedName>
    <definedName name="APU_7.8.1.4" localSheetId="5">#REF!</definedName>
    <definedName name="APU_7.8.1.4" localSheetId="8">#REF!</definedName>
    <definedName name="APU_7.8.1.4" localSheetId="9">#REF!</definedName>
    <definedName name="APU_7.8.1.4">#REF!</definedName>
    <definedName name="APU_7.8.2.1" localSheetId="7">#REF!</definedName>
    <definedName name="APU_7.8.2.1" localSheetId="5">#REF!</definedName>
    <definedName name="APU_7.8.2.1" localSheetId="8">#REF!</definedName>
    <definedName name="APU_7.8.2.1" localSheetId="9">#REF!</definedName>
    <definedName name="APU_7.8.2.1">#REF!</definedName>
    <definedName name="APU_7.8.2.2" localSheetId="7">#REF!</definedName>
    <definedName name="APU_7.8.2.2" localSheetId="5">#REF!</definedName>
    <definedName name="APU_7.8.2.2" localSheetId="8">#REF!</definedName>
    <definedName name="APU_7.8.2.2" localSheetId="9">#REF!</definedName>
    <definedName name="APU_7.8.2.2">#REF!</definedName>
    <definedName name="APU_7.8.2.3" localSheetId="7">#REF!</definedName>
    <definedName name="APU_7.8.2.3" localSheetId="5">#REF!</definedName>
    <definedName name="APU_7.8.2.3" localSheetId="8">#REF!</definedName>
    <definedName name="APU_7.8.2.3" localSheetId="9">#REF!</definedName>
    <definedName name="APU_7.8.2.3">#REF!</definedName>
    <definedName name="APU_7.8.3.1" localSheetId="7">#REF!</definedName>
    <definedName name="APU_7.8.3.1" localSheetId="5">#REF!</definedName>
    <definedName name="APU_7.8.3.1" localSheetId="8">#REF!</definedName>
    <definedName name="APU_7.8.3.1" localSheetId="9">#REF!</definedName>
    <definedName name="APU_7.8.3.1">#REF!</definedName>
    <definedName name="APU_7.8.3.2" localSheetId="7">#REF!</definedName>
    <definedName name="APU_7.8.3.2" localSheetId="5">#REF!</definedName>
    <definedName name="APU_7.8.3.2" localSheetId="8">#REF!</definedName>
    <definedName name="APU_7.8.3.2" localSheetId="9">#REF!</definedName>
    <definedName name="APU_7.8.3.2">#REF!</definedName>
    <definedName name="APU_7.9.1.1" localSheetId="7">#REF!</definedName>
    <definedName name="APU_7.9.1.1" localSheetId="5">#REF!</definedName>
    <definedName name="APU_7.9.1.1" localSheetId="8">#REF!</definedName>
    <definedName name="APU_7.9.1.1" localSheetId="9">#REF!</definedName>
    <definedName name="APU_7.9.1.1">#REF!</definedName>
    <definedName name="APU_7.9.1.2" localSheetId="7">#REF!</definedName>
    <definedName name="APU_7.9.1.2" localSheetId="5">#REF!</definedName>
    <definedName name="APU_7.9.1.2" localSheetId="8">#REF!</definedName>
    <definedName name="APU_7.9.1.2" localSheetId="9">#REF!</definedName>
    <definedName name="APU_7.9.1.2">#REF!</definedName>
    <definedName name="APU_7.9.1.3" localSheetId="7">#REF!</definedName>
    <definedName name="APU_7.9.1.3" localSheetId="5">#REF!</definedName>
    <definedName name="APU_7.9.1.3" localSheetId="8">#REF!</definedName>
    <definedName name="APU_7.9.1.3" localSheetId="9">#REF!</definedName>
    <definedName name="APU_7.9.1.3">#REF!</definedName>
    <definedName name="APU_7.9.1.4" localSheetId="7">#REF!</definedName>
    <definedName name="APU_7.9.1.4" localSheetId="5">#REF!</definedName>
    <definedName name="APU_7.9.1.4" localSheetId="8">#REF!</definedName>
    <definedName name="APU_7.9.1.4" localSheetId="9">#REF!</definedName>
    <definedName name="APU_7.9.1.4">#REF!</definedName>
    <definedName name="APU_7.9.1.5" localSheetId="7">#REF!</definedName>
    <definedName name="APU_7.9.1.5" localSheetId="5">#REF!</definedName>
    <definedName name="APU_7.9.1.5" localSheetId="8">#REF!</definedName>
    <definedName name="APU_7.9.1.5" localSheetId="9">#REF!</definedName>
    <definedName name="APU_7.9.1.5">#REF!</definedName>
    <definedName name="APU_7.9.2.1" localSheetId="7">#REF!</definedName>
    <definedName name="APU_7.9.2.1" localSheetId="5">#REF!</definedName>
    <definedName name="APU_7.9.2.1" localSheetId="8">#REF!</definedName>
    <definedName name="APU_7.9.2.1" localSheetId="9">#REF!</definedName>
    <definedName name="APU_7.9.2.1">#REF!</definedName>
    <definedName name="APU_7.9.2.2" localSheetId="7">#REF!</definedName>
    <definedName name="APU_7.9.2.2" localSheetId="5">#REF!</definedName>
    <definedName name="APU_7.9.2.2" localSheetId="8">#REF!</definedName>
    <definedName name="APU_7.9.2.2" localSheetId="9">#REF!</definedName>
    <definedName name="APU_7.9.2.2">#REF!</definedName>
    <definedName name="APU_7.9.2.3" localSheetId="7">#REF!</definedName>
    <definedName name="APU_7.9.2.3" localSheetId="5">#REF!</definedName>
    <definedName name="APU_7.9.2.3" localSheetId="8">#REF!</definedName>
    <definedName name="APU_7.9.2.3" localSheetId="9">#REF!</definedName>
    <definedName name="APU_7.9.2.3">#REF!</definedName>
    <definedName name="APU_7.9.3.1" localSheetId="7">#REF!</definedName>
    <definedName name="APU_7.9.3.1" localSheetId="5">#REF!</definedName>
    <definedName name="APU_7.9.3.1" localSheetId="8">#REF!</definedName>
    <definedName name="APU_7.9.3.1" localSheetId="9">#REF!</definedName>
    <definedName name="APU_7.9.3.1">#REF!</definedName>
    <definedName name="APU_7.9.3.2" localSheetId="7">#REF!</definedName>
    <definedName name="APU_7.9.3.2" localSheetId="5">#REF!</definedName>
    <definedName name="APU_7.9.3.2" localSheetId="8">#REF!</definedName>
    <definedName name="APU_7.9.3.2" localSheetId="9">#REF!</definedName>
    <definedName name="APU_7.9.3.2">#REF!</definedName>
    <definedName name="APU_7.9.3.3" localSheetId="7">#REF!</definedName>
    <definedName name="APU_7.9.3.3" localSheetId="5">#REF!</definedName>
    <definedName name="APU_7.9.3.3" localSheetId="8">#REF!</definedName>
    <definedName name="APU_7.9.3.3" localSheetId="9">#REF!</definedName>
    <definedName name="APU_7.9.3.3">#REF!</definedName>
    <definedName name="APU_7.9.3.4" localSheetId="7">#REF!</definedName>
    <definedName name="APU_7.9.3.4" localSheetId="5">#REF!</definedName>
    <definedName name="APU_7.9.3.4" localSheetId="8">#REF!</definedName>
    <definedName name="APU_7.9.3.4" localSheetId="9">#REF!</definedName>
    <definedName name="APU_7.9.3.4">#REF!</definedName>
    <definedName name="APU_7.9.4.1" localSheetId="7">#REF!</definedName>
    <definedName name="APU_7.9.4.1" localSheetId="5">#REF!</definedName>
    <definedName name="APU_7.9.4.1" localSheetId="8">#REF!</definedName>
    <definedName name="APU_7.9.4.1" localSheetId="9">#REF!</definedName>
    <definedName name="APU_7.9.4.1">#REF!</definedName>
    <definedName name="APU_7.9.4.2" localSheetId="7">#REF!</definedName>
    <definedName name="APU_7.9.4.2" localSheetId="5">#REF!</definedName>
    <definedName name="APU_7.9.4.2" localSheetId="8">#REF!</definedName>
    <definedName name="APU_7.9.4.2" localSheetId="9">#REF!</definedName>
    <definedName name="APU_7.9.4.2">#REF!</definedName>
    <definedName name="APU_7.9.4.3" localSheetId="7">#REF!</definedName>
    <definedName name="APU_7.9.4.3" localSheetId="5">#REF!</definedName>
    <definedName name="APU_7.9.4.3" localSheetId="8">#REF!</definedName>
    <definedName name="APU_7.9.4.3" localSheetId="9">#REF!</definedName>
    <definedName name="APU_7.9.4.3">#REF!</definedName>
    <definedName name="APU_9.1.1" localSheetId="7">#REF!</definedName>
    <definedName name="APU_9.1.1" localSheetId="5">#REF!</definedName>
    <definedName name="APU_9.1.1" localSheetId="8">#REF!</definedName>
    <definedName name="APU_9.1.1" localSheetId="9">#REF!</definedName>
    <definedName name="APU_9.1.1">#REF!</definedName>
    <definedName name="APU_acero.60000" localSheetId="7">#REF!</definedName>
    <definedName name="APU_acero.60000" localSheetId="5">#REF!</definedName>
    <definedName name="APU_acero.60000" localSheetId="8">#REF!</definedName>
    <definedName name="APU_acero.60000" localSheetId="9">#REF!</definedName>
    <definedName name="APU_acero.60000">#REF!</definedName>
    <definedName name="APU_Alcaparros" localSheetId="7">#REF!</definedName>
    <definedName name="APU_Alcaparros" localSheetId="5">#REF!</definedName>
    <definedName name="APU_Alcaparros" localSheetId="8">#REF!</definedName>
    <definedName name="APU_Alcaparros" localSheetId="9">#REF!</definedName>
    <definedName name="APU_Alcaparros">#REF!</definedName>
    <definedName name="APU_Aseo_General" localSheetId="7">#REF!</definedName>
    <definedName name="APU_Aseo_General" localSheetId="5">#REF!</definedName>
    <definedName name="APU_Aseo_General" localSheetId="8">#REF!</definedName>
    <definedName name="APU_Aseo_General" localSheetId="9">#REF!</definedName>
    <definedName name="APU_Aseo_General">#REF!</definedName>
    <definedName name="APU_Asta_Banderas" localSheetId="7">#REF!</definedName>
    <definedName name="APU_Asta_Banderas" localSheetId="5">#REF!</definedName>
    <definedName name="APU_Asta_Banderas" localSheetId="8">#REF!</definedName>
    <definedName name="APU_Asta_Banderas" localSheetId="9">#REF!</definedName>
    <definedName name="APU_Asta_Banderas">#REF!</definedName>
    <definedName name="APU_Cauchos_Sabaneros" localSheetId="7">#REF!</definedName>
    <definedName name="APU_Cauchos_Sabaneros" localSheetId="5">#REF!</definedName>
    <definedName name="APU_Cauchos_Sabaneros" localSheetId="8">#REF!</definedName>
    <definedName name="APU_Cauchos_Sabaneros" localSheetId="9">#REF!</definedName>
    <definedName name="APU_Cauchos_Sabaneros">#REF!</definedName>
    <definedName name="APU_concreto.2500" localSheetId="7">#REF!</definedName>
    <definedName name="APU_concreto.2500" localSheetId="5">#REF!</definedName>
    <definedName name="APU_concreto.2500" localSheetId="8">#REF!</definedName>
    <definedName name="APU_concreto.2500" localSheetId="9">#REF!</definedName>
    <definedName name="APU_concreto.2500">#REF!</definedName>
    <definedName name="APU_concreto.3000" localSheetId="7">#REF!</definedName>
    <definedName name="APU_concreto.3000" localSheetId="5">#REF!</definedName>
    <definedName name="APU_concreto.3000" localSheetId="8">#REF!</definedName>
    <definedName name="APU_concreto.3000" localSheetId="9">#REF!</definedName>
    <definedName name="APU_concreto.3000">#REF!</definedName>
    <definedName name="APU_concreto.4000" localSheetId="7">#REF!</definedName>
    <definedName name="APU_concreto.4000" localSheetId="5">#REF!</definedName>
    <definedName name="APU_concreto.4000" localSheetId="8">#REF!</definedName>
    <definedName name="APU_concreto.4000" localSheetId="9">#REF!</definedName>
    <definedName name="APU_concreto.4000">#REF!</definedName>
    <definedName name="APU_concreto.imp.3000" localSheetId="7">#REF!</definedName>
    <definedName name="APU_concreto.imp.3000" localSheetId="5">#REF!</definedName>
    <definedName name="APU_concreto.imp.3000" localSheetId="8">#REF!</definedName>
    <definedName name="APU_concreto.imp.3000" localSheetId="9">#REF!</definedName>
    <definedName name="APU_concreto.imp.3000">#REF!</definedName>
    <definedName name="APU_Duchas_Antivandalicas" localSheetId="7">#REF!</definedName>
    <definedName name="APU_Duchas_Antivandalicas" localSheetId="5">#REF!</definedName>
    <definedName name="APU_Duchas_Antivandalicas" localSheetId="8">#REF!</definedName>
    <definedName name="APU_Duchas_Antivandalicas" localSheetId="9">#REF!</definedName>
    <definedName name="APU_Duchas_Antivandalicas">#REF!</definedName>
    <definedName name="APU_Gabinete_Incendio" localSheetId="7">#REF!</definedName>
    <definedName name="APU_Gabinete_Incendio" localSheetId="5">#REF!</definedName>
    <definedName name="APU_Gabinete_Incendio" localSheetId="8">#REF!</definedName>
    <definedName name="APU_Gabinete_Incendio" localSheetId="9">#REF!</definedName>
    <definedName name="APU_Gabinete_Incendio">#REF!</definedName>
    <definedName name="APU_Gescobas_Granito_BH" localSheetId="7">#REF!</definedName>
    <definedName name="APU_Gescobas_Granito_BH" localSheetId="5">#REF!</definedName>
    <definedName name="APU_Gescobas_Granito_BH" localSheetId="8">#REF!</definedName>
    <definedName name="APU_Gescobas_Granito_BH" localSheetId="9">#REF!</definedName>
    <definedName name="APU_Gescobas_Granito_BH">#REF!</definedName>
    <definedName name="APU_Lavamanos_Colgar" localSheetId="7">#REF!</definedName>
    <definedName name="APU_Lavamanos_Colgar" localSheetId="5">#REF!</definedName>
    <definedName name="APU_Lavamanos_Colgar" localSheetId="8">#REF!</definedName>
    <definedName name="APU_Lavamanos_Colgar" localSheetId="9">#REF!</definedName>
    <definedName name="APU_Lavamanos_Colgar">#REF!</definedName>
    <definedName name="APU_Limpieza_Fachadas" localSheetId="7">#REF!</definedName>
    <definedName name="APU_Limpieza_Fachadas" localSheetId="5">#REF!</definedName>
    <definedName name="APU_Limpieza_Fachadas" localSheetId="8">#REF!</definedName>
    <definedName name="APU_Limpieza_Fachadas" localSheetId="9">#REF!</definedName>
    <definedName name="APU_Limpieza_Fachadas">#REF!</definedName>
    <definedName name="APU_Limpieza_Muros_Interiores" localSheetId="7">#REF!</definedName>
    <definedName name="APU_Limpieza_Muros_Interiores" localSheetId="5">#REF!</definedName>
    <definedName name="APU_Limpieza_Muros_Interiores" localSheetId="8">#REF!</definedName>
    <definedName name="APU_Limpieza_Muros_Interiores" localSheetId="9">#REF!</definedName>
    <definedName name="APU_Limpieza_Muros_Interiores">#REF!</definedName>
    <definedName name="APU_Magnolios" localSheetId="7">#REF!</definedName>
    <definedName name="APU_Magnolios" localSheetId="5">#REF!</definedName>
    <definedName name="APU_Magnolios" localSheetId="8">#REF!</definedName>
    <definedName name="APU_Magnolios" localSheetId="9">#REF!</definedName>
    <definedName name="APU_Magnolios">#REF!</definedName>
    <definedName name="APU_Mano_de_Oso" localSheetId="7">#REF!</definedName>
    <definedName name="APU_Mano_de_Oso" localSheetId="5">#REF!</definedName>
    <definedName name="APU_Mano_de_Oso" localSheetId="8">#REF!</definedName>
    <definedName name="APU_Mano_de_Oso" localSheetId="9">#REF!</definedName>
    <definedName name="APU_Mano_de_Oso">#REF!</definedName>
    <definedName name="APU_mortero.1.4_3000" localSheetId="7">#REF!</definedName>
    <definedName name="APU_mortero.1.4_3000" localSheetId="5">#REF!</definedName>
    <definedName name="APU_mortero.1.4_3000" localSheetId="8">#REF!</definedName>
    <definedName name="APU_mortero.1.4_3000" localSheetId="9">#REF!</definedName>
    <definedName name="APU_mortero.1.4_3000">#REF!</definedName>
    <definedName name="APU_mortero_1.3_4000" localSheetId="7">#REF!</definedName>
    <definedName name="APU_mortero_1.3_4000" localSheetId="5">#REF!</definedName>
    <definedName name="APU_mortero_1.3_4000" localSheetId="8">#REF!</definedName>
    <definedName name="APU_mortero_1.3_4000" localSheetId="9">#REF!</definedName>
    <definedName name="APU_mortero_1.3_4000">#REF!</definedName>
    <definedName name="APU_mortero_1.3_imp" localSheetId="7">#REF!</definedName>
    <definedName name="APU_mortero_1.3_imp" localSheetId="5">#REF!</definedName>
    <definedName name="APU_mortero_1.3_imp" localSheetId="8">#REF!</definedName>
    <definedName name="APU_mortero_1.3_imp" localSheetId="9">#REF!</definedName>
    <definedName name="APU_mortero_1.3_imp">#REF!</definedName>
    <definedName name="APU_mortero_1.4_imp" localSheetId="7">#REF!</definedName>
    <definedName name="APU_mortero_1.4_imp" localSheetId="5">#REF!</definedName>
    <definedName name="APU_mortero_1.4_imp" localSheetId="8">#REF!</definedName>
    <definedName name="APU_mortero_1.4_imp" localSheetId="9">#REF!</definedName>
    <definedName name="APU_mortero_1.4_imp">#REF!</definedName>
    <definedName name="APU_mortero1.5_2000" localSheetId="7">#REF!</definedName>
    <definedName name="APU_mortero1.5_2000" localSheetId="5">#REF!</definedName>
    <definedName name="APU_mortero1.5_2000" localSheetId="8">#REF!</definedName>
    <definedName name="APU_mortero1.5_2000" localSheetId="9">#REF!</definedName>
    <definedName name="APU_mortero1.5_2000">#REF!</definedName>
    <definedName name="APU_Pradizacion" localSheetId="7">#REF!</definedName>
    <definedName name="APU_Pradizacion" localSheetId="5">#REF!</definedName>
    <definedName name="APU_Pradizacion" localSheetId="8">#REF!</definedName>
    <definedName name="APU_Pradizacion" localSheetId="9">#REF!</definedName>
    <definedName name="APU_Pradizacion">#REF!</definedName>
    <definedName name="APU_Sangegado" localSheetId="7">#REF!</definedName>
    <definedName name="APU_Sangegado" localSheetId="5">#REF!</definedName>
    <definedName name="APU_Sangegado" localSheetId="8">#REF!</definedName>
    <definedName name="APU_Sangegado" localSheetId="9">#REF!</definedName>
    <definedName name="APU_Sangegado">#REF!</definedName>
    <definedName name="_xlnm.Print_Area" localSheetId="0">Conformación!$A$1:$AD$7</definedName>
    <definedName name="_xlnm.Print_Area" localSheetId="1">'Exp. oferente'!$B$1:$L$138</definedName>
    <definedName name="_xlnm.Print_Area" localSheetId="5">'Exp. profesionales'!$A$1:$N$78</definedName>
    <definedName name="_xlnm.Print_Area" localSheetId="8">'Exp. profesionales ADICIONAL'!$A$1:$I$81</definedName>
    <definedName name="_xlnm.Print_Area" localSheetId="4">'Resumen Evaluación'!$A$1:$F$48</definedName>
    <definedName name="Arena_de_Peña" localSheetId="7">#REF!</definedName>
    <definedName name="Arena_de_Peña" localSheetId="5">#REF!</definedName>
    <definedName name="Arena_de_Peña" localSheetId="8">#REF!</definedName>
    <definedName name="Arena_de_Peña" localSheetId="9">#REF!</definedName>
    <definedName name="Arena_de_Peña">#REF!</definedName>
    <definedName name="Arena_de_rio" localSheetId="7">#REF!</definedName>
    <definedName name="Arena_de_rio" localSheetId="5">#REF!</definedName>
    <definedName name="Arena_de_rio" localSheetId="8">#REF!</definedName>
    <definedName name="Arena_de_rio" localSheetId="9">#REF!</definedName>
    <definedName name="Arena_de_rio">#REF!</definedName>
    <definedName name="Arena_Lavada_de_Peña" localSheetId="7">#REF!</definedName>
    <definedName name="Arena_Lavada_de_Peña" localSheetId="5">#REF!</definedName>
    <definedName name="Arena_Lavada_de_Peña" localSheetId="8">#REF!</definedName>
    <definedName name="Arena_Lavada_de_Peña" localSheetId="9">#REF!</definedName>
    <definedName name="Arena_Lavada_de_Peña">#REF!</definedName>
    <definedName name="Arena_semilavada" localSheetId="7">#REF!</definedName>
    <definedName name="Arena_semilavada" localSheetId="5">#REF!</definedName>
    <definedName name="Arena_semilavada" localSheetId="8">#REF!</definedName>
    <definedName name="Arena_semilavada" localSheetId="9">#REF!</definedName>
    <definedName name="Arena_semilavada">#REF!</definedName>
    <definedName name="ARR" localSheetId="7">[2]AC!#REF!</definedName>
    <definedName name="ARR" localSheetId="5">[2]AC!#REF!</definedName>
    <definedName name="ARR" localSheetId="8">[2]AC!#REF!</definedName>
    <definedName name="ARR" localSheetId="9">[2]AC!#REF!</definedName>
    <definedName name="ARR">[2]AC!#REF!</definedName>
    <definedName name="ASB">[1]AASHTO!$A$8:$F$11</definedName>
    <definedName name="Aseo_general" localSheetId="7">#REF!</definedName>
    <definedName name="Aseo_general" localSheetId="5">#REF!</definedName>
    <definedName name="Aseo_general" localSheetId="8">#REF!</definedName>
    <definedName name="Aseo_general" localSheetId="9">#REF!</definedName>
    <definedName name="Aseo_general">#REF!</definedName>
    <definedName name="Aseo_General___3_HS__Sal__Mínimo" localSheetId="7">#REF!</definedName>
    <definedName name="Aseo_General___3_HS__Sal__Mínimo" localSheetId="5">#REF!</definedName>
    <definedName name="Aseo_General___3_HS__Sal__Mínimo" localSheetId="8">#REF!</definedName>
    <definedName name="Aseo_General___3_HS__Sal__Mínimo" localSheetId="9">#REF!</definedName>
    <definedName name="Aseo_General___3_HS__Sal__Mínimo">#REF!</definedName>
    <definedName name="Asta_Para_Banderas" localSheetId="7">#REF!</definedName>
    <definedName name="Asta_Para_Banderas" localSheetId="5">#REF!</definedName>
    <definedName name="Asta_Para_Banderas" localSheetId="8">#REF!</definedName>
    <definedName name="Asta_Para_Banderas" localSheetId="9">#REF!</definedName>
    <definedName name="Asta_Para_Banderas">#REF!</definedName>
    <definedName name="AULAS" localSheetId="7">#REF!</definedName>
    <definedName name="AULAS" localSheetId="5">#REF!</definedName>
    <definedName name="AULAS" localSheetId="8">#REF!</definedName>
    <definedName name="AULAS" localSheetId="9">#REF!</definedName>
    <definedName name="AULAS">#REF!</definedName>
    <definedName name="AULU">#N/A</definedName>
    <definedName name="Auxiliar_de_Contabilidad" localSheetId="7">#REF!</definedName>
    <definedName name="Auxiliar_de_Contabilidad" localSheetId="5">#REF!</definedName>
    <definedName name="Auxiliar_de_Contabilidad" localSheetId="8">#REF!</definedName>
    <definedName name="Auxiliar_de_Contabilidad" localSheetId="9">#REF!</definedName>
    <definedName name="Auxiliar_de_Contabilidad">#REF!</definedName>
    <definedName name="AV" localSheetId="7">VLOOKUP([2]APU!#REF!,[2]INS!#REF!,4,FALSE)</definedName>
    <definedName name="AV" localSheetId="5">VLOOKUP([2]APU!#REF!,[2]INS!#REF!,4,FALSE)</definedName>
    <definedName name="AV" localSheetId="8">VLOOKUP([2]APU!#REF!,[2]INS!#REF!,4,FALSE)</definedName>
    <definedName name="AV" localSheetId="9">VLOOKUP([2]APU!#REF!,[2]INS!#REF!,4,FALSE)</definedName>
    <definedName name="AV">VLOOKUP([2]APU!#REF!,[2]INS!#REF!,4,FALSE)</definedName>
    <definedName name="Ayudante_Acabados_albañilería" localSheetId="7">#REF!</definedName>
    <definedName name="Ayudante_Acabados_albañilería" localSheetId="5">#REF!</definedName>
    <definedName name="Ayudante_Acabados_albañilería" localSheetId="8">#REF!</definedName>
    <definedName name="Ayudante_Acabados_albañilería" localSheetId="9">#REF!</definedName>
    <definedName name="Ayudante_Acabados_albañilería">#REF!</definedName>
    <definedName name="Ayudante_Albaílería_General" localSheetId="7">#REF!</definedName>
    <definedName name="Ayudante_Albaílería_General" localSheetId="5">#REF!</definedName>
    <definedName name="Ayudante_Albaílería_General" localSheetId="8">#REF!</definedName>
    <definedName name="Ayudante_Albaílería_General" localSheetId="9">#REF!</definedName>
    <definedName name="Ayudante_Albaílería_General">#REF!</definedName>
    <definedName name="Ayudante_Carpintería" localSheetId="7">#REF!</definedName>
    <definedName name="Ayudante_Carpintería" localSheetId="5">#REF!</definedName>
    <definedName name="Ayudante_Carpintería" localSheetId="8">#REF!</definedName>
    <definedName name="Ayudante_Carpintería" localSheetId="9">#REF!</definedName>
    <definedName name="Ayudante_Carpintería">#REF!</definedName>
    <definedName name="Ayudante_Electrico" localSheetId="7">#REF!</definedName>
    <definedName name="Ayudante_Electrico" localSheetId="5">#REF!</definedName>
    <definedName name="Ayudante_Electrico" localSheetId="8">#REF!</definedName>
    <definedName name="Ayudante_Electrico" localSheetId="9">#REF!</definedName>
    <definedName name="Ayudante_Electrico">#REF!</definedName>
    <definedName name="Ayudante_Instalaciones_sanitarias" localSheetId="7">#REF!</definedName>
    <definedName name="Ayudante_Instalaciones_sanitarias" localSheetId="5">#REF!</definedName>
    <definedName name="Ayudante_Instalaciones_sanitarias" localSheetId="8">#REF!</definedName>
    <definedName name="Ayudante_Instalaciones_sanitarias" localSheetId="9">#REF!</definedName>
    <definedName name="Ayudante_Instalaciones_sanitarias">#REF!</definedName>
    <definedName name="Ayudante_Taller" localSheetId="7">#REF!</definedName>
    <definedName name="Ayudante_Taller" localSheetId="5">#REF!</definedName>
    <definedName name="Ayudante_Taller" localSheetId="8">#REF!</definedName>
    <definedName name="Ayudante_Taller" localSheetId="9">#REF!</definedName>
    <definedName name="Ayudante_Taller">#REF!</definedName>
    <definedName name="Ayudante_Topografo" localSheetId="7">#REF!</definedName>
    <definedName name="Ayudante_Topografo" localSheetId="5">#REF!</definedName>
    <definedName name="Ayudante_Topografo" localSheetId="8">#REF!</definedName>
    <definedName name="Ayudante_Topografo" localSheetId="9">#REF!</definedName>
    <definedName name="Ayudante_Topografo">#REF!</definedName>
    <definedName name="b" localSheetId="7">#REF!</definedName>
    <definedName name="b" localSheetId="5">#REF!</definedName>
    <definedName name="b" localSheetId="8">#REF!</definedName>
    <definedName name="b" localSheetId="9">#REF!</definedName>
    <definedName name="b">#REF!</definedName>
    <definedName name="BA" localSheetId="7">VLOOKUP([2]APU!#REF!,[2]AUX!#REF!,2,FALSE)</definedName>
    <definedName name="BA" localSheetId="5">VLOOKUP([2]APU!#REF!,[2]AUX!#REF!,2,FALSE)</definedName>
    <definedName name="BA" localSheetId="8">VLOOKUP([2]APU!#REF!,[2]AUX!#REF!,2,FALSE)</definedName>
    <definedName name="BA" localSheetId="9">VLOOKUP([2]APU!#REF!,[2]AUX!#REF!,2,FALSE)</definedName>
    <definedName name="BA">VLOOKUP([2]APU!#REF!,[2]AUX!#REF!,2,FALSE)</definedName>
    <definedName name="Balas_Fluorescentes_en_Acero_Galvanizado_de_1x13_W__120_V." localSheetId="7">#REF!</definedName>
    <definedName name="Balas_Fluorescentes_en_Acero_Galvanizado_de_1x13_W__120_V." localSheetId="5">#REF!</definedName>
    <definedName name="Balas_Fluorescentes_en_Acero_Galvanizado_de_1x13_W__120_V." localSheetId="8">#REF!</definedName>
    <definedName name="Balas_Fluorescentes_en_Acero_Galvanizado_de_1x13_W__120_V." localSheetId="9">#REF!</definedName>
    <definedName name="Balas_Fluorescentes_en_Acero_Galvanizado_de_1x13_W__120_V.">#REF!</definedName>
    <definedName name="Balas_Fluorescentes_en_Acero_Galvanizado_de_1x42_W__120_V." localSheetId="7">#REF!</definedName>
    <definedName name="Balas_Fluorescentes_en_Acero_Galvanizado_de_1x42_W__120_V." localSheetId="5">#REF!</definedName>
    <definedName name="Balas_Fluorescentes_en_Acero_Galvanizado_de_1x42_W__120_V." localSheetId="8">#REF!</definedName>
    <definedName name="Balas_Fluorescentes_en_Acero_Galvanizado_de_1x42_W__120_V." localSheetId="9">#REF!</definedName>
    <definedName name="Balas_Fluorescentes_en_Acero_Galvanizado_de_1x42_W__120_V.">#REF!</definedName>
    <definedName name="Balas_Fluorescentes_en_Acero_Galvanizado_de_2x26_W__120_V." localSheetId="7">#REF!</definedName>
    <definedName name="Balas_Fluorescentes_en_Acero_Galvanizado_de_2x26_W__120_V." localSheetId="5">#REF!</definedName>
    <definedName name="Balas_Fluorescentes_en_Acero_Galvanizado_de_2x26_W__120_V." localSheetId="8">#REF!</definedName>
    <definedName name="Balas_Fluorescentes_en_Acero_Galvanizado_de_2x26_W__120_V." localSheetId="9">#REF!</definedName>
    <definedName name="Balas_Fluorescentes_en_Acero_Galvanizado_de_2x26_W__120_V.">#REF!</definedName>
    <definedName name="Balde_Plastico_Negro" localSheetId="7">#REF!</definedName>
    <definedName name="Balde_Plastico_Negro" localSheetId="5">#REF!</definedName>
    <definedName name="Balde_Plastico_Negro" localSheetId="8">#REF!</definedName>
    <definedName name="Balde_Plastico_Negro" localSheetId="9">#REF!</definedName>
    <definedName name="Balde_Plastico_Negro">#REF!</definedName>
    <definedName name="Baldosa_Alfa_L1_30x30" localSheetId="7">#REF!</definedName>
    <definedName name="Baldosa_Alfa_L1_30x30" localSheetId="5">#REF!</definedName>
    <definedName name="Baldosa_Alfa_L1_30x30" localSheetId="8">#REF!</definedName>
    <definedName name="Baldosa_Alfa_L1_30x30" localSheetId="9">#REF!</definedName>
    <definedName name="Baldosa_Alfa_L1_30x30">#REF!</definedName>
    <definedName name="Banco_de_Ductos_de_PVC_en_1_Ø" localSheetId="7">#REF!</definedName>
    <definedName name="Banco_de_Ductos_de_PVC_en_1_Ø" localSheetId="5">#REF!</definedName>
    <definedName name="Banco_de_Ductos_de_PVC_en_1_Ø" localSheetId="8">#REF!</definedName>
    <definedName name="Banco_de_Ductos_de_PVC_en_1_Ø" localSheetId="9">#REF!</definedName>
    <definedName name="Banco_de_Ductos_de_PVC_en_1_Ø">#REF!</definedName>
    <definedName name="Banco_de_Ductos_de_PVC_en_2_Ø" localSheetId="7">#REF!</definedName>
    <definedName name="Banco_de_Ductos_de_PVC_en_2_Ø" localSheetId="5">#REF!</definedName>
    <definedName name="Banco_de_Ductos_de_PVC_en_2_Ø" localSheetId="8">#REF!</definedName>
    <definedName name="Banco_de_Ductos_de_PVC_en_2_Ø" localSheetId="9">#REF!</definedName>
    <definedName name="Banco_de_Ductos_de_PVC_en_2_Ø">#REF!</definedName>
    <definedName name="Bandeja_de_Fibra_Optica_de_12_Puertos" localSheetId="7">#REF!</definedName>
    <definedName name="Bandeja_de_Fibra_Optica_de_12_Puertos" localSheetId="5">#REF!</definedName>
    <definedName name="Bandeja_de_Fibra_Optica_de_12_Puertos" localSheetId="8">#REF!</definedName>
    <definedName name="Bandeja_de_Fibra_Optica_de_12_Puertos" localSheetId="9">#REF!</definedName>
    <definedName name="Bandeja_de_Fibra_Optica_de_12_Puertos">#REF!</definedName>
    <definedName name="Barniz_vitriflex" localSheetId="7">#REF!</definedName>
    <definedName name="Barniz_vitriflex" localSheetId="5">#REF!</definedName>
    <definedName name="Barniz_vitriflex" localSheetId="8">#REF!</definedName>
    <definedName name="Barniz_vitriflex" localSheetId="9">#REF!</definedName>
    <definedName name="Barniz_vitriflex">#REF!</definedName>
    <definedName name="Barra_de_Seguridad_AI_Ref._5724" localSheetId="7">#REF!</definedName>
    <definedName name="Barra_de_Seguridad_AI_Ref._5724" localSheetId="5">#REF!</definedName>
    <definedName name="Barra_de_Seguridad_AI_Ref._5724" localSheetId="8">#REF!</definedName>
    <definedName name="Barra_de_Seguridad_AI_Ref._5724" localSheetId="9">#REF!</definedName>
    <definedName name="Barra_de_Seguridad_AI_Ref._5724">#REF!</definedName>
    <definedName name="Barra_de_Seguridad_AI_Ref._5770" localSheetId="7">#REF!</definedName>
    <definedName name="Barra_de_Seguridad_AI_Ref._5770" localSheetId="5">#REF!</definedName>
    <definedName name="Barra_de_Seguridad_AI_Ref._5770" localSheetId="8">#REF!</definedName>
    <definedName name="Barra_de_Seguridad_AI_Ref._5770" localSheetId="9">#REF!</definedName>
    <definedName name="Barra_de_Seguridad_AI_Ref._5770">#REF!</definedName>
    <definedName name="Base_en_recebo_B___200" localSheetId="7">#REF!</definedName>
    <definedName name="Base_en_recebo_B___200" localSheetId="5">#REF!</definedName>
    <definedName name="Base_en_recebo_B___200" localSheetId="8">#REF!</definedName>
    <definedName name="Base_en_recebo_B___200" localSheetId="9">#REF!</definedName>
    <definedName name="Base_en_recebo_B___200">#REF!</definedName>
    <definedName name="Base_granular" localSheetId="7">#REF!</definedName>
    <definedName name="Base_granular" localSheetId="5">#REF!</definedName>
    <definedName name="Base_granular" localSheetId="8">#REF!</definedName>
    <definedName name="Base_granular" localSheetId="9">#REF!</definedName>
    <definedName name="Base_granular">#REF!</definedName>
    <definedName name="Bateas" localSheetId="7">#REF!</definedName>
    <definedName name="Bateas" localSheetId="5">#REF!</definedName>
    <definedName name="Bateas" localSheetId="8">#REF!</definedName>
    <definedName name="Bateas" localSheetId="9">#REF!</definedName>
    <definedName name="Bateas">#REF!</definedName>
    <definedName name="BB" localSheetId="7">SUMIF([2]APU!#REF!,[2]APU!#REF!,[2]APU!D$1:D$65536)+SUMIF([2]APU!#REF!,[2]APU!#REF!&amp;"6I",[2]APU!E$1:E$65536)</definedName>
    <definedName name="BB" localSheetId="5">SUMIF([2]APU!#REF!,[2]APU!#REF!,[2]APU!D$1:D$65536)+SUMIF([2]APU!#REF!,[2]APU!#REF!&amp;"6I",[2]APU!E$1:E$65536)</definedName>
    <definedName name="BB" localSheetId="8">SUMIF([2]APU!#REF!,[2]APU!#REF!,[2]APU!D$1:D$65536)+SUMIF([2]APU!#REF!,[2]APU!#REF!&amp;"6I",[2]APU!E$1:E$65536)</definedName>
    <definedName name="BB" localSheetId="9">SUMIF([2]APU!#REF!,[2]APU!#REF!,[2]APU!D$1:D$65536)+SUMIF([2]APU!#REF!,[2]APU!#REF!&amp;"6I",[2]APU!E$1:E$65536)</definedName>
    <definedName name="BB">SUMIF([2]APU!#REF!,[2]APU!#REF!,[2]APU!D$1:D$65536)+SUMIF([2]APU!#REF!,[2]APU!#REF!&amp;"6I",[2]APU!E$1:E$65536)</definedName>
    <definedName name="BC" localSheetId="7">VLOOKUP([2]APU!#REF!,[2]INS!#REF!,5,FALSE)</definedName>
    <definedName name="BC" localSheetId="5">VLOOKUP([2]APU!#REF!,[2]INS!#REF!,5,FALSE)</definedName>
    <definedName name="BC" localSheetId="8">VLOOKUP([2]APU!#REF!,[2]INS!#REF!,5,FALSE)</definedName>
    <definedName name="BC" localSheetId="9">VLOOKUP([2]APU!#REF!,[2]INS!#REF!,5,FALSE)</definedName>
    <definedName name="BC">VLOOKUP([2]APU!#REF!,[2]INS!#REF!,5,FALSE)</definedName>
    <definedName name="BD" localSheetId="7">VLOOKUP([2]APU!#REF!,[2]APU!#REF!,2,FALSE)</definedName>
    <definedName name="BD" localSheetId="5">VLOOKUP([2]APU!#REF!,[2]APU!#REF!,2,FALSE)</definedName>
    <definedName name="BD" localSheetId="8">VLOOKUP([2]APU!#REF!,[2]APU!#REF!,2,FALSE)</definedName>
    <definedName name="BD" localSheetId="9">VLOOKUP([2]APU!#REF!,[2]APU!#REF!,2,FALSE)</definedName>
    <definedName name="BD">VLOOKUP([2]APU!#REF!,[2]APU!#REF!,2,FALSE)</definedName>
    <definedName name="BE">VLOOKUP([2]APU!$C1,[2]APU!$G$1:$L$65536,3,FALSE)*[2]APU!$G1</definedName>
    <definedName name="Bebederos_para_parque" localSheetId="7">#REF!</definedName>
    <definedName name="Bebederos_para_parque" localSheetId="5">#REF!</definedName>
    <definedName name="Bebederos_para_parque" localSheetId="8">#REF!</definedName>
    <definedName name="Bebederos_para_parque" localSheetId="9">#REF!</definedName>
    <definedName name="Bebederos_para_parque">#REF!</definedName>
    <definedName name="Bicicletero" localSheetId="7">#REF!</definedName>
    <definedName name="Bicicletero" localSheetId="5">#REF!</definedName>
    <definedName name="Bicicletero" localSheetId="8">#REF!</definedName>
    <definedName name="Bicicletero" localSheetId="9">#REF!</definedName>
    <definedName name="Bicicletero">#REF!</definedName>
    <definedName name="Bisagra_aluminio_Extruído_3" localSheetId="7">#REF!</definedName>
    <definedName name="Bisagra_aluminio_Extruído_3" localSheetId="5">#REF!</definedName>
    <definedName name="Bisagra_aluminio_Extruído_3" localSheetId="8">#REF!</definedName>
    <definedName name="Bisagra_aluminio_Extruído_3" localSheetId="9">#REF!</definedName>
    <definedName name="Bisagra_aluminio_Extruído_3">#REF!</definedName>
    <definedName name="Bisagra_común_de_3" localSheetId="7">#REF!</definedName>
    <definedName name="Bisagra_común_de_3" localSheetId="5">#REF!</definedName>
    <definedName name="Bisagra_común_de_3" localSheetId="8">#REF!</definedName>
    <definedName name="Bisagra_común_de_3" localSheetId="9">#REF!</definedName>
    <definedName name="Bisagra_común_de_3">#REF!</definedName>
    <definedName name="Bombas_de_Incendio" localSheetId="7">#REF!</definedName>
    <definedName name="Bombas_de_Incendio" localSheetId="5">#REF!</definedName>
    <definedName name="Bombas_de_Incendio" localSheetId="8">#REF!</definedName>
    <definedName name="Bombas_de_Incendio" localSheetId="9">#REF!</definedName>
    <definedName name="Bombas_de_Incendio">#REF!</definedName>
    <definedName name="Bombas_de_Suministro_Pre_Ensambladas" localSheetId="7">#REF!</definedName>
    <definedName name="Bombas_de_Suministro_Pre_Ensambladas" localSheetId="5">#REF!</definedName>
    <definedName name="Bombas_de_Suministro_Pre_Ensambladas" localSheetId="8">#REF!</definedName>
    <definedName name="Bombas_de_Suministro_Pre_Ensambladas" localSheetId="9">#REF!</definedName>
    <definedName name="Bombas_de_Suministro_Pre_Ensambladas">#REF!</definedName>
    <definedName name="Bombas_sum_seg_espec" localSheetId="7">#REF!</definedName>
    <definedName name="Bombas_sum_seg_espec" localSheetId="5">#REF!</definedName>
    <definedName name="Bombas_sum_seg_espec" localSheetId="8">#REF!</definedName>
    <definedName name="Bombas_sum_seg_espec" localSheetId="9">#REF!</definedName>
    <definedName name="Bombas_sum_seg_espec">#REF!</definedName>
    <definedName name="Bombas_Sumergibles" localSheetId="7">#REF!</definedName>
    <definedName name="Bombas_Sumergibles" localSheetId="5">#REF!</definedName>
    <definedName name="Bombas_Sumergibles" localSheetId="8">#REF!</definedName>
    <definedName name="Bombas_Sumergibles" localSheetId="9">#REF!</definedName>
    <definedName name="Bombas_Sumergibles">#REF!</definedName>
    <definedName name="Bombas_Sumergibles_Según_Especificacion" localSheetId="7">#REF!</definedName>
    <definedName name="Bombas_Sumergibles_Según_Especificacion" localSheetId="5">#REF!</definedName>
    <definedName name="Bombas_Sumergibles_Según_Especificacion" localSheetId="8">#REF!</definedName>
    <definedName name="Bombas_Sumergibles_Según_Especificacion" localSheetId="9">#REF!</definedName>
    <definedName name="Bombas_Sumergibles_Según_Especificacion">#REF!</definedName>
    <definedName name="Bordillo_en_concreto_e__15.H_0_40_para_jardineras_y_otros" localSheetId="7">#REF!</definedName>
    <definedName name="Bordillo_en_concreto_e__15.H_0_40_para_jardineras_y_otros" localSheetId="5">#REF!</definedName>
    <definedName name="Bordillo_en_concreto_e__15.H_0_40_para_jardineras_y_otros" localSheetId="8">#REF!</definedName>
    <definedName name="Bordillo_en_concreto_e__15.H_0_40_para_jardineras_y_otros" localSheetId="9">#REF!</definedName>
    <definedName name="Bordillo_en_concreto_e__15.H_0_40_para_jardineras_y_otros">#REF!</definedName>
    <definedName name="Bordillo_Jardineras_en_circulaciones_y_patio__en_concreto_e__15._Anden" localSheetId="7">#REF!</definedName>
    <definedName name="Bordillo_Jardineras_en_circulaciones_y_patio__en_concreto_e__15._Anden" localSheetId="5">#REF!</definedName>
    <definedName name="Bordillo_Jardineras_en_circulaciones_y_patio__en_concreto_e__15._Anden" localSheetId="8">#REF!</definedName>
    <definedName name="Bordillo_Jardineras_en_circulaciones_y_patio__en_concreto_e__15._Anden" localSheetId="9">#REF!</definedName>
    <definedName name="Bordillo_Jardineras_en_circulaciones_y_patio__en_concreto_e__15._Anden">#REF!</definedName>
    <definedName name="Bordillo_prefabricados_tipo_A___70" localSheetId="7">#REF!</definedName>
    <definedName name="Bordillo_prefabricados_tipo_A___70" localSheetId="5">#REF!</definedName>
    <definedName name="Bordillo_prefabricados_tipo_A___70" localSheetId="8">#REF!</definedName>
    <definedName name="Bordillo_prefabricados_tipo_A___70" localSheetId="9">#REF!</definedName>
    <definedName name="Bordillo_prefabricados_tipo_A___70">#REF!</definedName>
    <definedName name="Brazo_Hidráulico_Dorma__4" localSheetId="7">#REF!</definedName>
    <definedName name="Brazo_Hidráulico_Dorma__4" localSheetId="5">#REF!</definedName>
    <definedName name="Brazo_Hidráulico_Dorma__4" localSheetId="8">#REF!</definedName>
    <definedName name="Brazo_Hidráulico_Dorma__4" localSheetId="9">#REF!</definedName>
    <definedName name="Brazo_Hidráulico_Dorma__4">#REF!</definedName>
    <definedName name="Breaker_Tipo_Enchufable_de_1x20A_10KA" localSheetId="7">#REF!</definedName>
    <definedName name="Breaker_Tipo_Enchufable_de_1x20A_10KA" localSheetId="5">#REF!</definedName>
    <definedName name="Breaker_Tipo_Enchufable_de_1x20A_10KA" localSheetId="8">#REF!</definedName>
    <definedName name="Breaker_Tipo_Enchufable_de_1x20A_10KA" localSheetId="9">#REF!</definedName>
    <definedName name="Breaker_Tipo_Enchufable_de_1x20A_10KA">#REF!</definedName>
    <definedName name="Breaker_Tipo_Enchufable_de_3x20A_10KA" localSheetId="7">#REF!</definedName>
    <definedName name="Breaker_Tipo_Enchufable_de_3x20A_10KA" localSheetId="5">#REF!</definedName>
    <definedName name="Breaker_Tipo_Enchufable_de_3x20A_10KA" localSheetId="8">#REF!</definedName>
    <definedName name="Breaker_Tipo_Enchufable_de_3x20A_10KA" localSheetId="9">#REF!</definedName>
    <definedName name="Breaker_Tipo_Enchufable_de_3x20A_10KA">#REF!</definedName>
    <definedName name="Breaker_Tipo_Enchufable_de_3x30A_10KA" localSheetId="7">#REF!</definedName>
    <definedName name="Breaker_Tipo_Enchufable_de_3x30A_10KA" localSheetId="5">#REF!</definedName>
    <definedName name="Breaker_Tipo_Enchufable_de_3x30A_10KA" localSheetId="8">#REF!</definedName>
    <definedName name="Breaker_Tipo_Enchufable_de_3x30A_10KA" localSheetId="9">#REF!</definedName>
    <definedName name="Breaker_Tipo_Enchufable_de_3x30A_10KA">#REF!</definedName>
    <definedName name="Breaker_Tipo_Enchufable_de_3x80A_25KA" localSheetId="7">#REF!</definedName>
    <definedName name="Breaker_Tipo_Enchufable_de_3x80A_25KA" localSheetId="5">#REF!</definedName>
    <definedName name="Breaker_Tipo_Enchufable_de_3x80A_25KA" localSheetId="8">#REF!</definedName>
    <definedName name="Breaker_Tipo_Enchufable_de_3x80A_25KA" localSheetId="9">#REF!</definedName>
    <definedName name="Breaker_Tipo_Enchufable_de_3x80A_25KA">#REF!</definedName>
    <definedName name="Brida_Roscada_Acero_X_150_PSI_2" localSheetId="7">#REF!</definedName>
    <definedName name="Brida_Roscada_Acero_X_150_PSI_2" localSheetId="5">#REF!</definedName>
    <definedName name="Brida_Roscada_Acero_X_150_PSI_2" localSheetId="8">#REF!</definedName>
    <definedName name="Brida_Roscada_Acero_X_150_PSI_2" localSheetId="9">#REF!</definedName>
    <definedName name="Brida_Roscada_Acero_X_150_PSI_2">#REF!</definedName>
    <definedName name="Brida_Roscada_Acero_X_150_PSI_3" localSheetId="7">#REF!</definedName>
    <definedName name="Brida_Roscada_Acero_X_150_PSI_3" localSheetId="5">#REF!</definedName>
    <definedName name="Brida_Roscada_Acero_X_150_PSI_3" localSheetId="8">#REF!</definedName>
    <definedName name="Brida_Roscada_Acero_X_150_PSI_3" localSheetId="9">#REF!</definedName>
    <definedName name="Brida_Roscada_Acero_X_150_PSI_3">#REF!</definedName>
    <definedName name="Brocha_de_cerda_4" localSheetId="7">#REF!</definedName>
    <definedName name="Brocha_de_cerda_4" localSheetId="5">#REF!</definedName>
    <definedName name="Brocha_de_cerda_4" localSheetId="8">#REF!</definedName>
    <definedName name="Brocha_de_cerda_4" localSheetId="9">#REF!</definedName>
    <definedName name="Brocha_de_cerda_4">#REF!</definedName>
    <definedName name="Cable_Aluminio_Aislado_P.V.C._1_0_AWG" localSheetId="7">#REF!</definedName>
    <definedName name="Cable_Aluminio_Aislado_P.V.C._1_0_AWG" localSheetId="5">#REF!</definedName>
    <definedName name="Cable_Aluminio_Aislado_P.V.C._1_0_AWG" localSheetId="8">#REF!</definedName>
    <definedName name="Cable_Aluminio_Aislado_P.V.C._1_0_AWG" localSheetId="9">#REF!</definedName>
    <definedName name="Cable_Aluminio_Aislado_P.V.C._1_0_AWG">#REF!</definedName>
    <definedName name="Cable_Aluminio_Aislado_P.V.C._2_0_AWG" localSheetId="7">#REF!</definedName>
    <definedName name="Cable_Aluminio_Aislado_P.V.C._2_0_AWG" localSheetId="5">#REF!</definedName>
    <definedName name="Cable_Aluminio_Aislado_P.V.C._2_0_AWG" localSheetId="8">#REF!</definedName>
    <definedName name="Cable_Aluminio_Aislado_P.V.C._2_0_AWG" localSheetId="9">#REF!</definedName>
    <definedName name="Cable_Aluminio_Aislado_P.V.C._2_0_AWG">#REF!</definedName>
    <definedName name="Cable_Telefonico_de_20_Pares" localSheetId="7">#REF!</definedName>
    <definedName name="Cable_Telefonico_de_20_Pares" localSheetId="5">#REF!</definedName>
    <definedName name="Cable_Telefonico_de_20_Pares" localSheetId="8">#REF!</definedName>
    <definedName name="Cable_Telefonico_de_20_Pares" localSheetId="9">#REF!</definedName>
    <definedName name="Cable_Telefonico_de_20_Pares">#REF!</definedName>
    <definedName name="Cable_teléfonos_2_Pares" localSheetId="7">#REF!</definedName>
    <definedName name="Cable_teléfonos_2_Pares" localSheetId="5">#REF!</definedName>
    <definedName name="Cable_teléfonos_2_Pares" localSheetId="8">#REF!</definedName>
    <definedName name="Cable_teléfonos_2_Pares" localSheetId="9">#REF!</definedName>
    <definedName name="Cable_teléfonos_2_Pares">#REF!</definedName>
    <definedName name="Cable_UTP_4_Pares_Cat._5E" localSheetId="7">#REF!</definedName>
    <definedName name="Cable_UTP_4_Pares_Cat._5E" localSheetId="5">#REF!</definedName>
    <definedName name="Cable_UTP_4_Pares_Cat._5E" localSheetId="8">#REF!</definedName>
    <definedName name="Cable_UTP_4_Pares_Cat._5E" localSheetId="9">#REF!</definedName>
    <definedName name="Cable_UTP_4_Pares_Cat._5E">#REF!</definedName>
    <definedName name="Caja_de_Paso_en_Mamposteria_de_40x40_cm." localSheetId="7">#REF!</definedName>
    <definedName name="Caja_de_Paso_en_Mamposteria_de_40x40_cm." localSheetId="5">#REF!</definedName>
    <definedName name="Caja_de_Paso_en_Mamposteria_de_40x40_cm." localSheetId="8">#REF!</definedName>
    <definedName name="Caja_de_Paso_en_Mamposteria_de_40x40_cm." localSheetId="9">#REF!</definedName>
    <definedName name="Caja_de_Paso_en_Mamposteria_de_40x40_cm.">#REF!</definedName>
    <definedName name="Caja_de_Paso_Metalicas_de_10x10_cm." localSheetId="7">#REF!</definedName>
    <definedName name="Caja_de_Paso_Metalicas_de_10x10_cm." localSheetId="5">#REF!</definedName>
    <definedName name="Caja_de_Paso_Metalicas_de_10x10_cm." localSheetId="8">#REF!</definedName>
    <definedName name="Caja_de_Paso_Metalicas_de_10x10_cm." localSheetId="9">#REF!</definedName>
    <definedName name="Caja_de_Paso_Metalicas_de_10x10_cm.">#REF!</definedName>
    <definedName name="Caja_de_Paso_Metalicas_de_20x20_cm." localSheetId="7">#REF!</definedName>
    <definedName name="Caja_de_Paso_Metalicas_de_20x20_cm." localSheetId="5">#REF!</definedName>
    <definedName name="Caja_de_Paso_Metalicas_de_20x20_cm." localSheetId="8">#REF!</definedName>
    <definedName name="Caja_de_Paso_Metalicas_de_20x20_cm." localSheetId="9">#REF!</definedName>
    <definedName name="Caja_de_Paso_Metalicas_de_20x20_cm.">#REF!</definedName>
    <definedName name="Caja_Galvanizada_5800" localSheetId="7">#REF!</definedName>
    <definedName name="Caja_Galvanizada_5800" localSheetId="5">#REF!</definedName>
    <definedName name="Caja_Galvanizada_5800" localSheetId="8">#REF!</definedName>
    <definedName name="Caja_Galvanizada_5800" localSheetId="9">#REF!</definedName>
    <definedName name="Caja_Galvanizada_5800">#REF!</definedName>
    <definedName name="Caja_para_Taco_100_a_4_circuitos" localSheetId="7">#REF!</definedName>
    <definedName name="Caja_para_Taco_100_a_4_circuitos" localSheetId="5">#REF!</definedName>
    <definedName name="Caja_para_Taco_100_a_4_circuitos" localSheetId="8">#REF!</definedName>
    <definedName name="Caja_para_Taco_100_a_4_circuitos" localSheetId="9">#REF!</definedName>
    <definedName name="Caja_para_Taco_100_a_4_circuitos">#REF!</definedName>
    <definedName name="Cajas_de_Inspeccion__N._CODENSA__AP_280" localSheetId="7">#REF!</definedName>
    <definedName name="Cajas_de_Inspeccion__N._CODENSA__AP_280" localSheetId="5">#REF!</definedName>
    <definedName name="Cajas_de_Inspeccion__N._CODENSA__AP_280" localSheetId="8">#REF!</definedName>
    <definedName name="Cajas_de_Inspeccion__N._CODENSA__AP_280" localSheetId="9">#REF!</definedName>
    <definedName name="Cajas_de_Inspeccion__N._CODENSA__AP_280">#REF!</definedName>
    <definedName name="Cajas_de_Inspeccion__N._CODENSA__CS_274" localSheetId="7">#REF!</definedName>
    <definedName name="Cajas_de_Inspeccion__N._CODENSA__CS_274" localSheetId="5">#REF!</definedName>
    <definedName name="Cajas_de_Inspeccion__N._CODENSA__CS_274" localSheetId="8">#REF!</definedName>
    <definedName name="Cajas_de_Inspeccion__N._CODENSA__CS_274" localSheetId="9">#REF!</definedName>
    <definedName name="Cajas_de_Inspeccion__N._CODENSA__CS_274">#REF!</definedName>
    <definedName name="Cajas_de_Inspeccion_Según_N._CODENSA_C8_276" localSheetId="7">#REF!</definedName>
    <definedName name="Cajas_de_Inspeccion_Según_N._CODENSA_C8_276" localSheetId="5">#REF!</definedName>
    <definedName name="Cajas_de_Inspeccion_Según_N._CODENSA_C8_276" localSheetId="8">#REF!</definedName>
    <definedName name="Cajas_de_Inspeccion_Según_N._CODENSA_C8_276" localSheetId="9">#REF!</definedName>
    <definedName name="Cajas_de_Inspeccion_Según_N._CODENSA_C8_276">#REF!</definedName>
    <definedName name="Cajillas_Medidores_1_1_2" localSheetId="7">#REF!</definedName>
    <definedName name="Cajillas_Medidores_1_1_2" localSheetId="5">#REF!</definedName>
    <definedName name="Cajillas_Medidores_1_1_2" localSheetId="8">#REF!</definedName>
    <definedName name="Cajillas_Medidores_1_1_2" localSheetId="9">#REF!</definedName>
    <definedName name="Cajillas_Medidores_1_1_2">#REF!</definedName>
    <definedName name="Calado_Ceramico_20x20" localSheetId="7">#REF!</definedName>
    <definedName name="Calado_Ceramico_20x20" localSheetId="5">#REF!</definedName>
    <definedName name="Calado_Ceramico_20x20" localSheetId="8">#REF!</definedName>
    <definedName name="Calado_Ceramico_20x20" localSheetId="9">#REF!</definedName>
    <definedName name="Calado_Ceramico_20x20">#REF!</definedName>
    <definedName name="Calentadores_de_Paso" localSheetId="7">#REF!</definedName>
    <definedName name="Calentadores_de_Paso" localSheetId="5">#REF!</definedName>
    <definedName name="Calentadores_de_Paso" localSheetId="8">#REF!</definedName>
    <definedName name="Calentadores_de_Paso" localSheetId="9">#REF!</definedName>
    <definedName name="Calentadores_de_Paso">#REF!</definedName>
    <definedName name="Campana_Extractora" localSheetId="7">#REF!</definedName>
    <definedName name="Campana_Extractora" localSheetId="5">#REF!</definedName>
    <definedName name="Campana_Extractora" localSheetId="8">#REF!</definedName>
    <definedName name="Campana_Extractora" localSheetId="9">#REF!</definedName>
    <definedName name="Campana_Extractora">#REF!</definedName>
    <definedName name="Campana_extractora_más_ductería." localSheetId="7">#REF!</definedName>
    <definedName name="Campana_extractora_más_ductería." localSheetId="5">#REF!</definedName>
    <definedName name="Campana_extractora_más_ductería." localSheetId="8">#REF!</definedName>
    <definedName name="Campana_extractora_más_ductería." localSheetId="9">#REF!</definedName>
    <definedName name="Campana_extractora_más_ductería.">#REF!</definedName>
    <definedName name="Canaleta_Metalica_con_Division_de_15x4_cm." localSheetId="7">#REF!</definedName>
    <definedName name="Canaleta_Metalica_con_Division_de_15x4_cm." localSheetId="5">#REF!</definedName>
    <definedName name="Canaleta_Metalica_con_Division_de_15x4_cm." localSheetId="8">#REF!</definedName>
    <definedName name="Canaleta_Metalica_con_Division_de_15x4_cm." localSheetId="9">#REF!</definedName>
    <definedName name="Canaleta_Metalica_con_Division_de_15x4_cm.">#REF!</definedName>
    <definedName name="Canalizacion_Subterranea_4_PVC_4__Según_N._CODENSA" localSheetId="7">#REF!</definedName>
    <definedName name="Canalizacion_Subterranea_4_PVC_4__Según_N._CODENSA" localSheetId="5">#REF!</definedName>
    <definedName name="Canalizacion_Subterranea_4_PVC_4__Según_N._CODENSA" localSheetId="8">#REF!</definedName>
    <definedName name="Canalizacion_Subterranea_4_PVC_4__Según_N._CODENSA" localSheetId="9">#REF!</definedName>
    <definedName name="Canalizacion_Subterranea_4_PVC_4__Según_N._CODENSA">#REF!</definedName>
    <definedName name="Canastilla_Lavaplatos_Ref._93500_000_000" localSheetId="7">#REF!</definedName>
    <definedName name="Canastilla_Lavaplatos_Ref._93500_000_000" localSheetId="5">#REF!</definedName>
    <definedName name="Canastilla_Lavaplatos_Ref._93500_000_000" localSheetId="8">#REF!</definedName>
    <definedName name="Canastilla_Lavaplatos_Ref._93500_000_000" localSheetId="9">#REF!</definedName>
    <definedName name="Canastilla_Lavaplatos_Ref._93500_000_000">#REF!</definedName>
    <definedName name="Canchas_múltiples." localSheetId="7">#REF!</definedName>
    <definedName name="Canchas_múltiples." localSheetId="5">#REF!</definedName>
    <definedName name="Canchas_múltiples." localSheetId="8">#REF!</definedName>
    <definedName name="Canchas_múltiples." localSheetId="9">#REF!</definedName>
    <definedName name="Canchas_múltiples.">#REF!</definedName>
    <definedName name="Canecas_de_55_Gal." localSheetId="7">#REF!</definedName>
    <definedName name="Canecas_de_55_Gal." localSheetId="5">#REF!</definedName>
    <definedName name="Canecas_de_55_Gal." localSheetId="8">#REF!</definedName>
    <definedName name="Canecas_de_55_Gal." localSheetId="9">#REF!</definedName>
    <definedName name="Canecas_de_55_Gal.">#REF!</definedName>
    <definedName name="CANT_PPTO">#N/A</definedName>
    <definedName name="Caolin" localSheetId="7">#REF!</definedName>
    <definedName name="Caolin" localSheetId="5">#REF!</definedName>
    <definedName name="Caolin" localSheetId="8">#REF!</definedName>
    <definedName name="Caolin" localSheetId="9">#REF!</definedName>
    <definedName name="Caolin">#REF!</definedName>
    <definedName name="CapActividad" localSheetId="7">#REF!</definedName>
    <definedName name="CapActividad" localSheetId="5">#REF!</definedName>
    <definedName name="CapActividad" localSheetId="8">#REF!</definedName>
    <definedName name="CapActividad" localSheetId="9">#REF!</definedName>
    <definedName name="CapActividad">#REF!</definedName>
    <definedName name="CapComponent" localSheetId="7">#REF!</definedName>
    <definedName name="CapComponent" localSheetId="5">#REF!</definedName>
    <definedName name="CapComponent" localSheetId="8">#REF!</definedName>
    <definedName name="CapComponent" localSheetId="9">#REF!</definedName>
    <definedName name="CapComponent">#REF!</definedName>
    <definedName name="CapResumen" localSheetId="7">#REF!</definedName>
    <definedName name="CapResumen" localSheetId="5">#REF!</definedName>
    <definedName name="CapResumen" localSheetId="8">#REF!</definedName>
    <definedName name="CapResumen" localSheetId="9">#REF!</definedName>
    <definedName name="CapResumen">#REF!</definedName>
    <definedName name="Cargador_frontal" localSheetId="7">#REF!</definedName>
    <definedName name="Cargador_frontal" localSheetId="5">#REF!</definedName>
    <definedName name="Cargador_frontal" localSheetId="8">#REF!</definedName>
    <definedName name="Cargador_frontal" localSheetId="9">#REF!</definedName>
    <definedName name="Cargador_frontal">#REF!</definedName>
    <definedName name="Casetón_en_fibra_de_vidrio." localSheetId="7">#REF!</definedName>
    <definedName name="Casetón_en_fibra_de_vidrio." localSheetId="5">#REF!</definedName>
    <definedName name="Casetón_en_fibra_de_vidrio." localSheetId="8">#REF!</definedName>
    <definedName name="Casetón_en_fibra_de_vidrio." localSheetId="9">#REF!</definedName>
    <definedName name="Casetón_en_fibra_de_vidrio.">#REF!</definedName>
    <definedName name="Caucho_Sabanero_1.50_m" localSheetId="7">#REF!</definedName>
    <definedName name="Caucho_Sabanero_1.50_m" localSheetId="5">#REF!</definedName>
    <definedName name="Caucho_Sabanero_1.50_m" localSheetId="8">#REF!</definedName>
    <definedName name="Caucho_Sabanero_1.50_m" localSheetId="9">#REF!</definedName>
    <definedName name="Caucho_Sabanero_1.50_m">#REF!</definedName>
    <definedName name="Cedro_caqueta_pieza" localSheetId="7">#REF!</definedName>
    <definedName name="Cedro_caqueta_pieza" localSheetId="5">#REF!</definedName>
    <definedName name="Cedro_caqueta_pieza" localSheetId="8">#REF!</definedName>
    <definedName name="Cedro_caqueta_pieza" localSheetId="9">#REF!</definedName>
    <definedName name="Cedro_caqueta_pieza">#REF!</definedName>
    <definedName name="Celosía_en_aluminio" localSheetId="7">#REF!</definedName>
    <definedName name="Celosía_en_aluminio" localSheetId="5">#REF!</definedName>
    <definedName name="Celosía_en_aluminio" localSheetId="8">#REF!</definedName>
    <definedName name="Celosía_en_aluminio" localSheetId="9">#REF!</definedName>
    <definedName name="Celosía_en_aluminio">#REF!</definedName>
    <definedName name="Cemento_Blanco" localSheetId="7">#REF!</definedName>
    <definedName name="Cemento_Blanco" localSheetId="5">#REF!</definedName>
    <definedName name="Cemento_Blanco" localSheetId="8">#REF!</definedName>
    <definedName name="Cemento_Blanco" localSheetId="9">#REF!</definedName>
    <definedName name="Cemento_Blanco">#REF!</definedName>
    <definedName name="Cemento_gris" localSheetId="7">#REF!</definedName>
    <definedName name="Cemento_gris" localSheetId="5">#REF!</definedName>
    <definedName name="Cemento_gris" localSheetId="8">#REF!</definedName>
    <definedName name="Cemento_gris" localSheetId="9">#REF!</definedName>
    <definedName name="Cemento_gris">#REF!</definedName>
    <definedName name="Cepillos" localSheetId="7">#REF!</definedName>
    <definedName name="Cepillos" localSheetId="5">#REF!</definedName>
    <definedName name="Cepillos" localSheetId="8">#REF!</definedName>
    <definedName name="Cepillos" localSheetId="9">#REF!</definedName>
    <definedName name="Cepillos">#REF!</definedName>
    <definedName name="Ceramica_30_X_30_Ref." localSheetId="7">#REF!</definedName>
    <definedName name="Ceramica_30_X_30_Ref." localSheetId="5">#REF!</definedName>
    <definedName name="Ceramica_30_X_30_Ref." localSheetId="8">#REF!</definedName>
    <definedName name="Ceramica_30_X_30_Ref." localSheetId="9">#REF!</definedName>
    <definedName name="Ceramica_30_X_30_Ref.">#REF!</definedName>
    <definedName name="Cerámica_Alfa_Lisa_20x20" localSheetId="7">#REF!</definedName>
    <definedName name="Cerámica_Alfa_Lisa_20x20" localSheetId="5">#REF!</definedName>
    <definedName name="Cerámica_Alfa_Lisa_20x20" localSheetId="8">#REF!</definedName>
    <definedName name="Cerámica_Alfa_Lisa_20x20" localSheetId="9">#REF!</definedName>
    <definedName name="Cerámica_Alfa_Lisa_20x20">#REF!</definedName>
    <definedName name="Cerchas_metalicas_segun_diseño_arquitectonico" localSheetId="7">#REF!</definedName>
    <definedName name="Cerchas_metalicas_segun_diseño_arquitectonico" localSheetId="5">#REF!</definedName>
    <definedName name="Cerchas_metalicas_segun_diseño_arquitectonico" localSheetId="8">#REF!</definedName>
    <definedName name="Cerchas_metalicas_segun_diseño_arquitectonico" localSheetId="9">#REF!</definedName>
    <definedName name="Cerchas_metalicas_segun_diseño_arquitectonico">#REF!</definedName>
    <definedName name="Cerco_Ordinario_3_M" localSheetId="7">#REF!</definedName>
    <definedName name="Cerco_Ordinario_3_M" localSheetId="5">#REF!</definedName>
    <definedName name="Cerco_Ordinario_3_M" localSheetId="8">#REF!</definedName>
    <definedName name="Cerco_Ordinario_3_M" localSheetId="9">#REF!</definedName>
    <definedName name="Cerco_Ordinario_3_M">#REF!</definedName>
    <definedName name="Cerradura__No_hay_sugerencias__baño_A_40S" localSheetId="7">#REF!</definedName>
    <definedName name="Cerradura__No_hay_sugerencias__baño_A_40S" localSheetId="5">#REF!</definedName>
    <definedName name="Cerradura__No_hay_sugerencias__baño_A_40S" localSheetId="8">#REF!</definedName>
    <definedName name="Cerradura__No_hay_sugerencias__baño_A_40S" localSheetId="9">#REF!</definedName>
    <definedName name="Cerradura__No_hay_sugerencias__baño_A_40S">#REF!</definedName>
    <definedName name="Cerradura_Ref._A40_S_Orbit_C_M_Schlage" localSheetId="7">#REF!</definedName>
    <definedName name="Cerradura_Ref._A40_S_Orbit_C_M_Schlage" localSheetId="5">#REF!</definedName>
    <definedName name="Cerradura_Ref._A40_S_Orbit_C_M_Schlage" localSheetId="8">#REF!</definedName>
    <definedName name="Cerradura_Ref._A40_S_Orbit_C_M_Schlage" localSheetId="9">#REF!</definedName>
    <definedName name="Cerradura_Ref._A40_S_Orbit_C_M_Schlage">#REF!</definedName>
    <definedName name="Cerradura_Ref._A50_PD_Con_Manija_Orbit_C_M_Schlage" localSheetId="7">#REF!</definedName>
    <definedName name="Cerradura_Ref._A50_PD_Con_Manija_Orbit_C_M_Schlage" localSheetId="5">#REF!</definedName>
    <definedName name="Cerradura_Ref._A50_PD_Con_Manija_Orbit_C_M_Schlage" localSheetId="8">#REF!</definedName>
    <definedName name="Cerradura_Ref._A50_PD_Con_Manija_Orbit_C_M_Schlage" localSheetId="9">#REF!</definedName>
    <definedName name="Cerradura_Ref._A50_PD_Con_Manija_Orbit_C_M_Schlage">#REF!</definedName>
    <definedName name="Cerradura_Ref._A50_WD_Orbit_C_M_Schlage" localSheetId="7">#REF!</definedName>
    <definedName name="Cerradura_Ref._A50_WD_Orbit_C_M_Schlage" localSheetId="5">#REF!</definedName>
    <definedName name="Cerradura_Ref._A50_WD_Orbit_C_M_Schlage" localSheetId="8">#REF!</definedName>
    <definedName name="Cerradura_Ref._A50_WD_Orbit_C_M_Schlage" localSheetId="9">#REF!</definedName>
    <definedName name="Cerradura_Ref._A50_WD_Orbit_C_M_Schlage">#REF!</definedName>
    <definedName name="Cerradura_Ref._A80_PD_Orbit_C_M_Schlage" localSheetId="7">#REF!</definedName>
    <definedName name="Cerradura_Ref._A80_PD_Orbit_C_M_Schlage" localSheetId="5">#REF!</definedName>
    <definedName name="Cerradura_Ref._A80_PD_Orbit_C_M_Schlage" localSheetId="8">#REF!</definedName>
    <definedName name="Cerradura_Ref._A80_PD_Orbit_C_M_Schlage" localSheetId="9">#REF!</definedName>
    <definedName name="Cerradura_Ref._A80_PD_Orbit_C_M_Schlage">#REF!</definedName>
    <definedName name="Cerradura_Ref._B362_C_M_Schlage" localSheetId="7">#REF!</definedName>
    <definedName name="Cerradura_Ref._B362_C_M_Schlage" localSheetId="5">#REF!</definedName>
    <definedName name="Cerradura_Ref._B362_C_M_Schlage" localSheetId="8">#REF!</definedName>
    <definedName name="Cerradura_Ref._B362_C_M_Schlage" localSheetId="9">#REF!</definedName>
    <definedName name="Cerradura_Ref._B362_C_M_Schlage">#REF!</definedName>
    <definedName name="Certificacion_por_Punto_Sencillo" localSheetId="7">#REF!</definedName>
    <definedName name="Certificacion_por_Punto_Sencillo" localSheetId="5">#REF!</definedName>
    <definedName name="Certificacion_por_Punto_Sencillo" localSheetId="8">#REF!</definedName>
    <definedName name="Certificacion_por_Punto_Sencillo" localSheetId="9">#REF!</definedName>
    <definedName name="Certificacion_por_Punto_Sencillo">#REF!</definedName>
    <definedName name="Chazos_de_Madera_10_X_10" localSheetId="7">#REF!</definedName>
    <definedName name="Chazos_de_Madera_10_X_10" localSheetId="5">#REF!</definedName>
    <definedName name="Chazos_de_Madera_10_X_10" localSheetId="8">#REF!</definedName>
    <definedName name="Chazos_de_Madera_10_X_10" localSheetId="9">#REF!</definedName>
    <definedName name="Chazos_de_Madera_10_X_10">#REF!</definedName>
    <definedName name="Cheque_1" localSheetId="7">#REF!</definedName>
    <definedName name="Cheque_1" localSheetId="5">#REF!</definedName>
    <definedName name="Cheque_1" localSheetId="8">#REF!</definedName>
    <definedName name="Cheque_1" localSheetId="9">#REF!</definedName>
    <definedName name="Cheque_1">#REF!</definedName>
    <definedName name="Cheque_1_1_2" localSheetId="7">#REF!</definedName>
    <definedName name="Cheque_1_1_2" localSheetId="5">#REF!</definedName>
    <definedName name="Cheque_1_1_2" localSheetId="8">#REF!</definedName>
    <definedName name="Cheque_1_1_2" localSheetId="9">#REF!</definedName>
    <definedName name="Cheque_1_1_2">#REF!</definedName>
    <definedName name="Cheque_2" localSheetId="7">#REF!</definedName>
    <definedName name="Cheque_2" localSheetId="5">#REF!</definedName>
    <definedName name="Cheque_2" localSheetId="8">#REF!</definedName>
    <definedName name="Cheque_2" localSheetId="9">#REF!</definedName>
    <definedName name="Cheque_2">#REF!</definedName>
    <definedName name="Cheque_3" localSheetId="7">#REF!</definedName>
    <definedName name="Cheque_3" localSheetId="5">#REF!</definedName>
    <definedName name="Cheque_3" localSheetId="8">#REF!</definedName>
    <definedName name="Cheque_3" localSheetId="9">#REF!</definedName>
    <definedName name="Cheque_3">#REF!</definedName>
    <definedName name="Cinta_teflón" localSheetId="7">#REF!</definedName>
    <definedName name="Cinta_teflón" localSheetId="5">#REF!</definedName>
    <definedName name="Cinta_teflón" localSheetId="8">#REF!</definedName>
    <definedName name="Cinta_teflón" localSheetId="9">#REF!</definedName>
    <definedName name="Cinta_teflón">#REF!</definedName>
    <definedName name="CIR">#N/A</definedName>
    <definedName name="Cocineta_estufa_a_gas_dos_puestos" localSheetId="7">#REF!</definedName>
    <definedName name="Cocineta_estufa_a_gas_dos_puestos" localSheetId="5">#REF!</definedName>
    <definedName name="Cocineta_estufa_a_gas_dos_puestos" localSheetId="8">#REF!</definedName>
    <definedName name="Cocineta_estufa_a_gas_dos_puestos" localSheetId="9">#REF!</definedName>
    <definedName name="Cocineta_estufa_a_gas_dos_puestos">#REF!</definedName>
    <definedName name="Codo_45_cobre_tipo_CxC" localSheetId="7">#REF!</definedName>
    <definedName name="Codo_45_cobre_tipo_CxC" localSheetId="5">#REF!</definedName>
    <definedName name="Codo_45_cobre_tipo_CxC" localSheetId="8">#REF!</definedName>
    <definedName name="Codo_45_cobre_tipo_CxC" localSheetId="9">#REF!</definedName>
    <definedName name="Codo_45_cobre_tipo_CxC">#REF!</definedName>
    <definedName name="Codo_90_1_4__c_x_c_sanitario_3" localSheetId="7">#REF!</definedName>
    <definedName name="Codo_90_1_4__c_x_c_sanitario_3" localSheetId="5">#REF!</definedName>
    <definedName name="Codo_90_1_4__c_x_c_sanitario_3" localSheetId="8">#REF!</definedName>
    <definedName name="Codo_90_1_4__c_x_c_sanitario_3" localSheetId="9">#REF!</definedName>
    <definedName name="Codo_90_1_4__c_x_c_sanitario_3">#REF!</definedName>
    <definedName name="Codo_90_1_4__c_x_c_sanitario_4" localSheetId="7">#REF!</definedName>
    <definedName name="Codo_90_1_4__c_x_c_sanitario_4" localSheetId="5">#REF!</definedName>
    <definedName name="Codo_90_1_4__c_x_c_sanitario_4" localSheetId="8">#REF!</definedName>
    <definedName name="Codo_90_1_4__c_x_c_sanitario_4" localSheetId="9">#REF!</definedName>
    <definedName name="Codo_90_1_4__c_x_c_sanitario_4">#REF!</definedName>
    <definedName name="Codo_90_cobre_tipo_CxC" localSheetId="7">#REF!</definedName>
    <definedName name="Codo_90_cobre_tipo_CxC" localSheetId="5">#REF!</definedName>
    <definedName name="Codo_90_cobre_tipo_CxC" localSheetId="8">#REF!</definedName>
    <definedName name="Codo_90_cobre_tipo_CxC" localSheetId="9">#REF!</definedName>
    <definedName name="Codo_90_cobre_tipo_CxC">#REF!</definedName>
    <definedName name="Codo_90_presión_P.V.C._1" localSheetId="7">#REF!</definedName>
    <definedName name="Codo_90_presión_P.V.C._1" localSheetId="5">#REF!</definedName>
    <definedName name="Codo_90_presión_P.V.C._1" localSheetId="8">#REF!</definedName>
    <definedName name="Codo_90_presión_P.V.C._1" localSheetId="9">#REF!</definedName>
    <definedName name="Codo_90_presión_P.V.C._1">#REF!</definedName>
    <definedName name="Codo_90_presión_P.V.C._1_1_2" localSheetId="7">#REF!</definedName>
    <definedName name="Codo_90_presión_P.V.C._1_1_2" localSheetId="5">#REF!</definedName>
    <definedName name="Codo_90_presión_P.V.C._1_1_2" localSheetId="8">#REF!</definedName>
    <definedName name="Codo_90_presión_P.V.C._1_1_2" localSheetId="9">#REF!</definedName>
    <definedName name="Codo_90_presión_P.V.C._1_1_2">#REF!</definedName>
    <definedName name="Codo_90_presión_P.V.C._1_2" localSheetId="7">#REF!</definedName>
    <definedName name="Codo_90_presión_P.V.C._1_2" localSheetId="5">#REF!</definedName>
    <definedName name="Codo_90_presión_P.V.C._1_2" localSheetId="8">#REF!</definedName>
    <definedName name="Codo_90_presión_P.V.C._1_2" localSheetId="9">#REF!</definedName>
    <definedName name="Codo_90_presión_P.V.C._1_2">#REF!</definedName>
    <definedName name="Codo_90_presión_P.V.C._3_4" localSheetId="7">#REF!</definedName>
    <definedName name="Codo_90_presión_P.V.C._3_4" localSheetId="5">#REF!</definedName>
    <definedName name="Codo_90_presión_P.V.C._3_4" localSheetId="8">#REF!</definedName>
    <definedName name="Codo_90_presión_P.V.C._3_4" localSheetId="9">#REF!</definedName>
    <definedName name="Codo_90_presión_P.V.C._3_4">#REF!</definedName>
    <definedName name="Codo_90o_1_4__CxC_SANITARIO_2" localSheetId="7">#REF!</definedName>
    <definedName name="Codo_90o_1_4__CxC_SANITARIO_2" localSheetId="5">#REF!</definedName>
    <definedName name="Codo_90o_1_4__CxC_SANITARIO_2" localSheetId="8">#REF!</definedName>
    <definedName name="Codo_90o_1_4__CxC_SANITARIO_2" localSheetId="9">#REF!</definedName>
    <definedName name="Codo_90o_1_4__CxC_SANITARIO_2">#REF!</definedName>
    <definedName name="Codo_90o_1_4__CxC_SANITARIO_3" localSheetId="7">#REF!</definedName>
    <definedName name="Codo_90o_1_4__CxC_SANITARIO_3" localSheetId="5">#REF!</definedName>
    <definedName name="Codo_90o_1_4__CxC_SANITARIO_3" localSheetId="8">#REF!</definedName>
    <definedName name="Codo_90o_1_4__CxC_SANITARIO_3" localSheetId="9">#REF!</definedName>
    <definedName name="Codo_90o_1_4__CxC_SANITARIO_3">#REF!</definedName>
    <definedName name="Codo_90o_1_4__CxC_SANITARIO_4" localSheetId="7">#REF!</definedName>
    <definedName name="Codo_90o_1_4__CxC_SANITARIO_4" localSheetId="5">#REF!</definedName>
    <definedName name="Codo_90o_1_4__CxC_SANITARIO_4" localSheetId="8">#REF!</definedName>
    <definedName name="Codo_90o_1_4__CxC_SANITARIO_4" localSheetId="9">#REF!</definedName>
    <definedName name="Codo_90o_1_4__CxC_SANITARIO_4">#REF!</definedName>
    <definedName name="Codo_90o_1_4__CxC_SANITARIO_6" localSheetId="7">#REF!</definedName>
    <definedName name="Codo_90o_1_4__CxC_SANITARIO_6" localSheetId="5">#REF!</definedName>
    <definedName name="Codo_90o_1_4__CxC_SANITARIO_6" localSheetId="8">#REF!</definedName>
    <definedName name="Codo_90o_1_4__CxC_SANITARIO_6" localSheetId="9">#REF!</definedName>
    <definedName name="Codo_90o_1_4__CxC_SANITARIO_6">#REF!</definedName>
    <definedName name="Codo_90o_Presión_P.V.C._1" localSheetId="7">#REF!</definedName>
    <definedName name="Codo_90o_Presión_P.V.C._1" localSheetId="5">#REF!</definedName>
    <definedName name="Codo_90o_Presión_P.V.C._1" localSheetId="8">#REF!</definedName>
    <definedName name="Codo_90o_Presión_P.V.C._1" localSheetId="9">#REF!</definedName>
    <definedName name="Codo_90o_Presión_P.V.C._1">#REF!</definedName>
    <definedName name="Codo_90o_Presión_P.V.C._1_1_2" localSheetId="7">#REF!</definedName>
    <definedName name="Codo_90o_Presión_P.V.C._1_1_2" localSheetId="5">#REF!</definedName>
    <definedName name="Codo_90o_Presión_P.V.C._1_1_2" localSheetId="8">#REF!</definedName>
    <definedName name="Codo_90o_Presión_P.V.C._1_1_2" localSheetId="9">#REF!</definedName>
    <definedName name="Codo_90o_Presión_P.V.C._1_1_2">#REF!</definedName>
    <definedName name="Codo_90o_Presión_P.V.C._1_1_4" localSheetId="7">#REF!</definedName>
    <definedName name="Codo_90o_Presión_P.V.C._1_1_4" localSheetId="5">#REF!</definedName>
    <definedName name="Codo_90o_Presión_P.V.C._1_1_4" localSheetId="8">#REF!</definedName>
    <definedName name="Codo_90o_Presión_P.V.C._1_1_4" localSheetId="9">#REF!</definedName>
    <definedName name="Codo_90o_Presión_P.V.C._1_1_4">#REF!</definedName>
    <definedName name="Codo_90o_Presión_P.V.C._1_2" localSheetId="7">#REF!</definedName>
    <definedName name="Codo_90o_Presión_P.V.C._1_2" localSheetId="5">#REF!</definedName>
    <definedName name="Codo_90o_Presión_P.V.C._1_2" localSheetId="8">#REF!</definedName>
    <definedName name="Codo_90o_Presión_P.V.C._1_2" localSheetId="9">#REF!</definedName>
    <definedName name="Codo_90o_Presión_P.V.C._1_2">#REF!</definedName>
    <definedName name="Codo_90o_Presión_P.V.C._2" localSheetId="7">#REF!</definedName>
    <definedName name="Codo_90o_Presión_P.V.C._2" localSheetId="5">#REF!</definedName>
    <definedName name="Codo_90o_Presión_P.V.C._2" localSheetId="8">#REF!</definedName>
    <definedName name="Codo_90o_Presión_P.V.C._2" localSheetId="9">#REF!</definedName>
    <definedName name="Codo_90o_Presión_P.V.C._2">#REF!</definedName>
    <definedName name="Codo_90o_Presión_P.V.C._2_1_2" localSheetId="7">#REF!</definedName>
    <definedName name="Codo_90o_Presión_P.V.C._2_1_2" localSheetId="5">#REF!</definedName>
    <definedName name="Codo_90o_Presión_P.V.C._2_1_2" localSheetId="8">#REF!</definedName>
    <definedName name="Codo_90o_Presión_P.V.C._2_1_2" localSheetId="9">#REF!</definedName>
    <definedName name="Codo_90o_Presión_P.V.C._2_1_2">#REF!</definedName>
    <definedName name="Codo_90o_Presión_P.V.C._3" localSheetId="7">#REF!</definedName>
    <definedName name="Codo_90o_Presión_P.V.C._3" localSheetId="5">#REF!</definedName>
    <definedName name="Codo_90o_Presión_P.V.C._3" localSheetId="8">#REF!</definedName>
    <definedName name="Codo_90o_Presión_P.V.C._3" localSheetId="9">#REF!</definedName>
    <definedName name="Codo_90o_Presión_P.V.C._3">#REF!</definedName>
    <definedName name="Codo_90o_Presión_P.V.C._3_4" localSheetId="7">#REF!</definedName>
    <definedName name="Codo_90o_Presión_P.V.C._3_4" localSheetId="5">#REF!</definedName>
    <definedName name="Codo_90o_Presión_P.V.C._3_4" localSheetId="8">#REF!</definedName>
    <definedName name="Codo_90o_Presión_P.V.C._3_4" localSheetId="9">#REF!</definedName>
    <definedName name="Codo_90o_Presión_P.V.C._3_4">#REF!</definedName>
    <definedName name="Codo_galvanizado_1" localSheetId="7">#REF!</definedName>
    <definedName name="Codo_galvanizado_1" localSheetId="5">#REF!</definedName>
    <definedName name="Codo_galvanizado_1" localSheetId="8">#REF!</definedName>
    <definedName name="Codo_galvanizado_1" localSheetId="9">#REF!</definedName>
    <definedName name="Codo_galvanizado_1">#REF!</definedName>
    <definedName name="Codo_galvanizado_1_1_2" localSheetId="7">#REF!</definedName>
    <definedName name="Codo_galvanizado_1_1_2" localSheetId="5">#REF!</definedName>
    <definedName name="Codo_galvanizado_1_1_2" localSheetId="8">#REF!</definedName>
    <definedName name="Codo_galvanizado_1_1_2" localSheetId="9">#REF!</definedName>
    <definedName name="Codo_galvanizado_1_1_2">#REF!</definedName>
    <definedName name="Codo_galvanizado_2" localSheetId="7">#REF!</definedName>
    <definedName name="Codo_galvanizado_2" localSheetId="5">#REF!</definedName>
    <definedName name="Codo_galvanizado_2" localSheetId="8">#REF!</definedName>
    <definedName name="Codo_galvanizado_2" localSheetId="9">#REF!</definedName>
    <definedName name="Codo_galvanizado_2">#REF!</definedName>
    <definedName name="Codo_Galvanizado_3" localSheetId="7">#REF!</definedName>
    <definedName name="Codo_Galvanizado_3" localSheetId="5">#REF!</definedName>
    <definedName name="Codo_Galvanizado_3" localSheetId="8">#REF!</definedName>
    <definedName name="Codo_Galvanizado_3" localSheetId="9">#REF!</definedName>
    <definedName name="Codo_Galvanizado_3">#REF!</definedName>
    <definedName name="Color_mineral" localSheetId="7">#REF!</definedName>
    <definedName name="Color_mineral" localSheetId="5">#REF!</definedName>
    <definedName name="Color_mineral" localSheetId="8">#REF!</definedName>
    <definedName name="Color_mineral" localSheetId="9">#REF!</definedName>
    <definedName name="Color_mineral">#REF!</definedName>
    <definedName name="Compresor_2_Martillos_185_PCM" localSheetId="7">#REF!</definedName>
    <definedName name="Compresor_2_Martillos_185_PCM" localSheetId="5">#REF!</definedName>
    <definedName name="Compresor_2_Martillos_185_PCM" localSheetId="8">#REF!</definedName>
    <definedName name="Compresor_2_Martillos_185_PCM" localSheetId="9">#REF!</definedName>
    <definedName name="Compresor_2_Martillos_185_PCM">#REF!</definedName>
    <definedName name="Concreto_1_3_5" localSheetId="7">#REF!</definedName>
    <definedName name="Concreto_1_3_5" localSheetId="5">#REF!</definedName>
    <definedName name="Concreto_1_3_5" localSheetId="8">#REF!</definedName>
    <definedName name="Concreto_1_3_5" localSheetId="9">#REF!</definedName>
    <definedName name="Concreto_1_3_5">#REF!</definedName>
    <definedName name="Concreto_2500_PSI" localSheetId="7">#REF!</definedName>
    <definedName name="Concreto_2500_PSI" localSheetId="5">#REF!</definedName>
    <definedName name="Concreto_2500_PSI" localSheetId="8">#REF!</definedName>
    <definedName name="Concreto_2500_PSI" localSheetId="9">#REF!</definedName>
    <definedName name="Concreto_2500_PSI">#REF!</definedName>
    <definedName name="Concreto_3000_PSI" localSheetId="7">#REF!</definedName>
    <definedName name="Concreto_3000_PSI" localSheetId="5">#REF!</definedName>
    <definedName name="Concreto_3000_PSI" localSheetId="8">#REF!</definedName>
    <definedName name="Concreto_3000_PSI" localSheetId="9">#REF!</definedName>
    <definedName name="Concreto_3000_PSI">#REF!</definedName>
    <definedName name="Concreto_a_granel_con_silo_puesto_en_obra__cemento_1A__2500_P.S.I." localSheetId="7">#REF!</definedName>
    <definedName name="Concreto_a_granel_con_silo_puesto_en_obra__cemento_1A__2500_P.S.I." localSheetId="5">#REF!</definedName>
    <definedName name="Concreto_a_granel_con_silo_puesto_en_obra__cemento_1A__2500_P.S.I." localSheetId="8">#REF!</definedName>
    <definedName name="Concreto_a_granel_con_silo_puesto_en_obra__cemento_1A__2500_P.S.I." localSheetId="9">#REF!</definedName>
    <definedName name="Concreto_a_granel_con_silo_puesto_en_obra__cemento_1A__2500_P.S.I.">#REF!</definedName>
    <definedName name="Concreto_a_granel_con_silo_puesto_en_obra__cemento_1A__3000_P.S.I." localSheetId="7">#REF!</definedName>
    <definedName name="Concreto_a_granel_con_silo_puesto_en_obra__cemento_1A__3000_P.S.I." localSheetId="5">#REF!</definedName>
    <definedName name="Concreto_a_granel_con_silo_puesto_en_obra__cemento_1A__3000_P.S.I." localSheetId="8">#REF!</definedName>
    <definedName name="Concreto_a_granel_con_silo_puesto_en_obra__cemento_1A__3000_P.S.I." localSheetId="9">#REF!</definedName>
    <definedName name="Concreto_a_granel_con_silo_puesto_en_obra__cemento_1A__3000_P.S.I.">#REF!</definedName>
    <definedName name="Concreto_a_granel_con_silo_puesto_en_obra__cemento_1A__4000_P.S.I." localSheetId="7">#REF!</definedName>
    <definedName name="Concreto_a_granel_con_silo_puesto_en_obra__cemento_1A__4000_P.S.I." localSheetId="5">#REF!</definedName>
    <definedName name="Concreto_a_granel_con_silo_puesto_en_obra__cemento_1A__4000_P.S.I." localSheetId="8">#REF!</definedName>
    <definedName name="Concreto_a_granel_con_silo_puesto_en_obra__cemento_1A__4000_P.S.I." localSheetId="9">#REF!</definedName>
    <definedName name="Concreto_a_granel_con_silo_puesto_en_obra__cemento_1A__4000_P.S.I.">#REF!</definedName>
    <definedName name="Concreto_común_3000_P.S.I." localSheetId="7">#REF!</definedName>
    <definedName name="Concreto_común_3000_P.S.I." localSheetId="5">#REF!</definedName>
    <definedName name="Concreto_común_3000_P.S.I." localSheetId="8">#REF!</definedName>
    <definedName name="Concreto_común_3000_P.S.I." localSheetId="9">#REF!</definedName>
    <definedName name="Concreto_común_3000_P.S.I.">#REF!</definedName>
    <definedName name="Concreto_Corriente_2500_P.S.I." localSheetId="7">#REF!</definedName>
    <definedName name="Concreto_Corriente_2500_P.S.I." localSheetId="5">#REF!</definedName>
    <definedName name="Concreto_Corriente_2500_P.S.I." localSheetId="8">#REF!</definedName>
    <definedName name="Concreto_Corriente_2500_P.S.I." localSheetId="9">#REF!</definedName>
    <definedName name="Concreto_Corriente_2500_P.S.I.">#REF!</definedName>
    <definedName name="Concreto_Corriente_3000_P.S.I." localSheetId="7">#REF!</definedName>
    <definedName name="Concreto_Corriente_3000_P.S.I." localSheetId="5">#REF!</definedName>
    <definedName name="Concreto_Corriente_3000_P.S.I." localSheetId="8">#REF!</definedName>
    <definedName name="Concreto_Corriente_3000_P.S.I." localSheetId="9">#REF!</definedName>
    <definedName name="Concreto_Corriente_3000_P.S.I.">#REF!</definedName>
    <definedName name="Concreto_corriente_de_2500_P.S.I." localSheetId="7">#REF!</definedName>
    <definedName name="Concreto_corriente_de_2500_P.S.I." localSheetId="5">#REF!</definedName>
    <definedName name="Concreto_corriente_de_2500_P.S.I." localSheetId="8">#REF!</definedName>
    <definedName name="Concreto_corriente_de_2500_P.S.I." localSheetId="9">#REF!</definedName>
    <definedName name="Concreto_corriente_de_2500_P.S.I.">#REF!</definedName>
    <definedName name="Concreto_Corriente_de_3000_P.S.I." localSheetId="7">#REF!</definedName>
    <definedName name="Concreto_Corriente_de_3000_P.S.I." localSheetId="5">#REF!</definedName>
    <definedName name="Concreto_Corriente_de_3000_P.S.I." localSheetId="8">#REF!</definedName>
    <definedName name="Concreto_Corriente_de_3000_P.S.I." localSheetId="9">#REF!</definedName>
    <definedName name="Concreto_Corriente_de_3000_P.S.I.">#REF!</definedName>
    <definedName name="Concreto_Corriente_de_4000_P.S.I." localSheetId="7">#REF!</definedName>
    <definedName name="Concreto_Corriente_de_4000_P.S.I." localSheetId="5">#REF!</definedName>
    <definedName name="Concreto_Corriente_de_4000_P.S.I." localSheetId="8">#REF!</definedName>
    <definedName name="Concreto_Corriente_de_4000_P.S.I." localSheetId="9">#REF!</definedName>
    <definedName name="Concreto_Corriente_de_4000_P.S.I.">#REF!</definedName>
    <definedName name="Concreto_Gravilla_Fina_2000_psi" localSheetId="7">#REF!</definedName>
    <definedName name="Concreto_Gravilla_Fina_2000_psi" localSheetId="5">#REF!</definedName>
    <definedName name="Concreto_Gravilla_Fina_2000_psi" localSheetId="8">#REF!</definedName>
    <definedName name="Concreto_Gravilla_Fina_2000_psi" localSheetId="9">#REF!</definedName>
    <definedName name="Concreto_Gravilla_Fina_2000_psi">#REF!</definedName>
    <definedName name="Conexión_Siamesa" localSheetId="7">#REF!</definedName>
    <definedName name="Conexión_Siamesa" localSheetId="5">#REF!</definedName>
    <definedName name="Conexión_Siamesa" localSheetId="8">#REF!</definedName>
    <definedName name="Conexión_Siamesa" localSheetId="9">#REF!</definedName>
    <definedName name="Conexión_Siamesa">#REF!</definedName>
    <definedName name="Conexión_Siamesa_de_2_1_2__X_2_1_2__X_3" localSheetId="7">#REF!</definedName>
    <definedName name="Conexión_Siamesa_de_2_1_2__X_2_1_2__X_3" localSheetId="5">#REF!</definedName>
    <definedName name="Conexión_Siamesa_de_2_1_2__X_2_1_2__X_3" localSheetId="8">#REF!</definedName>
    <definedName name="Conexión_Siamesa_de_2_1_2__X_2_1_2__X_3" localSheetId="9">#REF!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7">#REF!</definedName>
    <definedName name="CotizacionARP" localSheetId="5">#REF!</definedName>
    <definedName name="CotizacionARP" localSheetId="8">#REF!</definedName>
    <definedName name="CotizacionARP" localSheetId="9">#REF!</definedName>
    <definedName name="CotizacionARP">#REF!</definedName>
    <definedName name="Cuadrilla_Albañilería_OF_Ayudante" localSheetId="7">#REF!</definedName>
    <definedName name="Cuadrilla_Albañilería_OF_Ayudante" localSheetId="5">#REF!</definedName>
    <definedName name="Cuadrilla_Albañilería_OF_Ayudante" localSheetId="8">#REF!</definedName>
    <definedName name="Cuadrilla_Albañilería_OF_Ayudante" localSheetId="9">#REF!</definedName>
    <definedName name="Cuadrilla_Albañilería_OF_Ayudante">#REF!</definedName>
    <definedName name="Cubierta_sándwich___Deck_Aluzinc_333C_mm_Cal_26" localSheetId="7">#REF!</definedName>
    <definedName name="Cubierta_sándwich___Deck_Aluzinc_333C_mm_Cal_26" localSheetId="5">#REF!</definedName>
    <definedName name="Cubierta_sándwich___Deck_Aluzinc_333C_mm_Cal_26" localSheetId="8">#REF!</definedName>
    <definedName name="Cubierta_sándwich___Deck_Aluzinc_333C_mm_Cal_26" localSheetId="9">#REF!</definedName>
    <definedName name="Cubierta_sándwich___Deck_Aluzinc_333C_mm_Cal_26">#REF!</definedName>
    <definedName name="Cubierta_Trapezoidal_Acesco_3_05" localSheetId="7">#REF!</definedName>
    <definedName name="Cubierta_Trapezoidal_Acesco_3_05" localSheetId="5">#REF!</definedName>
    <definedName name="Cubierta_Trapezoidal_Acesco_3_05" localSheetId="8">#REF!</definedName>
    <definedName name="Cubierta_Trapezoidal_Acesco_3_05" localSheetId="9">#REF!</definedName>
    <definedName name="Cubierta_Trapezoidal_Acesco_3_05">#REF!</definedName>
    <definedName name="Cuchillas" localSheetId="7">#REF!</definedName>
    <definedName name="Cuchillas" localSheetId="5">#REF!</definedName>
    <definedName name="Cuchillas" localSheetId="8">#REF!</definedName>
    <definedName name="Cuchillas" localSheetId="9">#REF!</definedName>
    <definedName name="Cuchillas">#REF!</definedName>
    <definedName name="Cupula_tragante_4_x2" localSheetId="7">#REF!</definedName>
    <definedName name="Cupula_tragante_4_x2" localSheetId="5">#REF!</definedName>
    <definedName name="Cupula_tragante_4_x2" localSheetId="8">#REF!</definedName>
    <definedName name="Cupula_tragante_4_x2" localSheetId="9">#REF!</definedName>
    <definedName name="Cupula_tragante_4_x2">#REF!</definedName>
    <definedName name="Dbgcm" localSheetId="7">#REF!</definedName>
    <definedName name="Dbgcm" localSheetId="5">#REF!</definedName>
    <definedName name="Dbgcm" localSheetId="8">#REF!</definedName>
    <definedName name="Dbgcm" localSheetId="9">#REF!</definedName>
    <definedName name="Dbgcm">#REF!</definedName>
    <definedName name="Dcacm" localSheetId="7">#REF!</definedName>
    <definedName name="Dcacm" localSheetId="5">#REF!</definedName>
    <definedName name="Dcacm" localSheetId="8">#REF!</definedName>
    <definedName name="Dcacm" localSheetId="9">#REF!</definedName>
    <definedName name="Dcacm">#REF!</definedName>
    <definedName name="DESC">VLOOKUP([2]PPTO!$F1,[2]AC!$B$1:$D$65536,2,0)</definedName>
    <definedName name="Desinfeccion_del_Sistema_de_Agua_Potable" localSheetId="7">#REF!</definedName>
    <definedName name="Desinfeccion_del_Sistema_de_Agua_Potable" localSheetId="5">#REF!</definedName>
    <definedName name="Desinfeccion_del_Sistema_de_Agua_Potable" localSheetId="8">#REF!</definedName>
    <definedName name="Desinfeccion_del_Sistema_de_Agua_Potable" localSheetId="9">#REF!</definedName>
    <definedName name="Desinfeccion_del_Sistema_de_Agua_Potable">#REF!</definedName>
    <definedName name="DifConsultoriaFMMin" localSheetId="7">#REF!</definedName>
    <definedName name="DifConsultoriaFMMin" localSheetId="5">#REF!</definedName>
    <definedName name="DifConsultoriaFMMin" localSheetId="8">#REF!</definedName>
    <definedName name="DifConsultoriaFMMin" localSheetId="9">#REF!</definedName>
    <definedName name="DifConsultoriaFMMin">#REF!</definedName>
    <definedName name="Disolvente_Thinner" localSheetId="7">#REF!</definedName>
    <definedName name="Disolvente_Thinner" localSheetId="5">#REF!</definedName>
    <definedName name="Disolvente_Thinner" localSheetId="8">#REF!</definedName>
    <definedName name="Disolvente_Thinner" localSheetId="9">#REF!</definedName>
    <definedName name="Disolvente_Thinner">#REF!</definedName>
    <definedName name="Dispensador_Jabon_Liquido_Ref._B_4063" localSheetId="7">#REF!</definedName>
    <definedName name="Dispensador_Jabon_Liquido_Ref._B_4063" localSheetId="5">#REF!</definedName>
    <definedName name="Dispensador_Jabon_Liquido_Ref._B_4063" localSheetId="8">#REF!</definedName>
    <definedName name="Dispensador_Jabon_Liquido_Ref._B_4063" localSheetId="9">#REF!</definedName>
    <definedName name="Dispensador_Jabon_Liquido_Ref._B_4063">#REF!</definedName>
    <definedName name="Dispensador_Toallas_de_Papel_Ref._B_369" localSheetId="7">#REF!</definedName>
    <definedName name="Dispensador_Toallas_de_Papel_Ref._B_369" localSheetId="5">#REF!</definedName>
    <definedName name="Dispensador_Toallas_de_Papel_Ref._B_369" localSheetId="8">#REF!</definedName>
    <definedName name="Dispensador_Toallas_de_Papel_Ref._B_369" localSheetId="9">#REF!</definedName>
    <definedName name="Dispensador_Toallas_de_Papel_Ref._B_369">#REF!</definedName>
    <definedName name="DISTRITO_SANTIAGO_DE_CALI__SECRETARIA_DE_EDUCACIÓN">'Exp. oferente'!$H$61</definedName>
    <definedName name="Documentacion_y_Marquillado" localSheetId="7">#REF!</definedName>
    <definedName name="Documentacion_y_Marquillado" localSheetId="5">#REF!</definedName>
    <definedName name="Documentacion_y_Marquillado" localSheetId="8">#REF!</definedName>
    <definedName name="Documentacion_y_Marquillado" localSheetId="9">#REF!</definedName>
    <definedName name="Documentacion_y_Marquillado">#REF!</definedName>
    <definedName name="Domos_acrílicos_1.10_x_1.10" localSheetId="7">#REF!</definedName>
    <definedName name="Domos_acrílicos_1.10_x_1.10" localSheetId="5">#REF!</definedName>
    <definedName name="Domos_acrílicos_1.10_x_1.10" localSheetId="8">#REF!</definedName>
    <definedName name="Domos_acrílicos_1.10_x_1.10" localSheetId="9">#REF!</definedName>
    <definedName name="Domos_acrílicos_1.10_x_1.10">#REF!</definedName>
    <definedName name="Dsbcm" localSheetId="7">#REF!</definedName>
    <definedName name="Dsbcm" localSheetId="5">#REF!</definedName>
    <definedName name="Dsbcm" localSheetId="8">#REF!</definedName>
    <definedName name="Dsbcm" localSheetId="9">#REF!</definedName>
    <definedName name="Dsbcm">#REF!</definedName>
    <definedName name="ducha_antivandalica_mezclador" localSheetId="7">#REF!</definedName>
    <definedName name="ducha_antivandalica_mezclador" localSheetId="5">#REF!</definedName>
    <definedName name="ducha_antivandalica_mezclador" localSheetId="8">#REF!</definedName>
    <definedName name="ducha_antivandalica_mezclador" localSheetId="9">#REF!</definedName>
    <definedName name="ducha_antivandalica_mezclador">#REF!</definedName>
    <definedName name="Durmiente_3_m" localSheetId="7">#REF!</definedName>
    <definedName name="Durmiente_3_m" localSheetId="5">#REF!</definedName>
    <definedName name="Durmiente_3_m" localSheetId="8">#REF!</definedName>
    <definedName name="Durmiente_3_m" localSheetId="9">#REF!</definedName>
    <definedName name="Durmiente_3_m">#REF!</definedName>
    <definedName name="Durmiente_Abarco_4m" localSheetId="7">#REF!</definedName>
    <definedName name="Durmiente_Abarco_4m" localSheetId="5">#REF!</definedName>
    <definedName name="Durmiente_Abarco_4m" localSheetId="8">#REF!</definedName>
    <definedName name="Durmiente_Abarco_4m" localSheetId="9">#REF!</definedName>
    <definedName name="Durmiente_Abarco_4m">#REF!</definedName>
    <definedName name="Durmiente_Ordinario_4m" localSheetId="7">#REF!</definedName>
    <definedName name="Durmiente_Ordinario_4m" localSheetId="5">#REF!</definedName>
    <definedName name="Durmiente_Ordinario_4m" localSheetId="8">#REF!</definedName>
    <definedName name="Durmiente_Ordinario_4m" localSheetId="9">#REF!</definedName>
    <definedName name="Durmiente_Ordinario_4m">#REF!</definedName>
    <definedName name="ECO" localSheetId="7">#REF!</definedName>
    <definedName name="ECO" localSheetId="5">#REF!</definedName>
    <definedName name="ECO" localSheetId="8">#REF!</definedName>
    <definedName name="ECO" localSheetId="9">#REF!</definedName>
    <definedName name="ECO">#REF!</definedName>
    <definedName name="Emeflex_3_00_mm" localSheetId="7">#REF!</definedName>
    <definedName name="Emeflex_3_00_mm" localSheetId="5">#REF!</definedName>
    <definedName name="Emeflex_3_00_mm" localSheetId="8">#REF!</definedName>
    <definedName name="Emeflex_3_00_mm" localSheetId="9">#REF!</definedName>
    <definedName name="Emeflex_3_00_mm">#REF!</definedName>
    <definedName name="Endurecedor" localSheetId="7">#REF!</definedName>
    <definedName name="Endurecedor" localSheetId="5">#REF!</definedName>
    <definedName name="Endurecedor" localSheetId="8">#REF!</definedName>
    <definedName name="Endurecedor" localSheetId="9">#REF!</definedName>
    <definedName name="Endurecedor">#REF!</definedName>
    <definedName name="Entramado_piso__repisas_8_4_3" localSheetId="7">#REF!</definedName>
    <definedName name="Entramado_piso__repisas_8_4_3" localSheetId="5">#REF!</definedName>
    <definedName name="Entramado_piso__repisas_8_4_3" localSheetId="8">#REF!</definedName>
    <definedName name="Entramado_piso__repisas_8_4_3" localSheetId="9">#REF!</definedName>
    <definedName name="Entramado_piso__repisas_8_4_3">#REF!</definedName>
    <definedName name="EQ_P">#N/A</definedName>
    <definedName name="Equipo_de_Medida_de_Energia_Activa_y_Reactiva__Transformadores_de_Corriente_de_660_5_A_Bornera_de_Prueba_y_Celda" localSheetId="7">#REF!</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 localSheetId="8">#REF!</definedName>
    <definedName name="Equipo_de_Medida_de_Energia_Activa_y_Reactiva__Transformadores_de_Corriente_de_660_5_A_Bornera_de_Prueba_y_Celda" localSheetId="9">#REF!</definedName>
    <definedName name="Equipo_de_Medida_de_Energia_Activa_y_Reactiva__Transformadores_de_Corriente_de_660_5_A_Bornera_de_Prueba_y_Celda">#REF!</definedName>
    <definedName name="Equipo_para_Suministro_Agua_No_Potable_Según_Especificacion" localSheetId="7">#REF!</definedName>
    <definedName name="Equipo_para_Suministro_Agua_No_Potable_Según_Especificacion" localSheetId="5">#REF!</definedName>
    <definedName name="Equipo_para_Suministro_Agua_No_Potable_Según_Especificacion" localSheetId="8">#REF!</definedName>
    <definedName name="Equipo_para_Suministro_Agua_No_Potable_Según_Especificacion" localSheetId="9">#REF!</definedName>
    <definedName name="Equipo_para_Suministro_Agua_No_Potable_Según_Especificacion">#REF!</definedName>
    <definedName name="Equipo_para_Suministro_de_Agua_Potable_Según_Especificacion" localSheetId="7">#REF!</definedName>
    <definedName name="Equipo_para_Suministro_de_Agua_Potable_Según_Especificacion" localSheetId="5">#REF!</definedName>
    <definedName name="Equipo_para_Suministro_de_Agua_Potable_Según_Especificacion" localSheetId="8">#REF!</definedName>
    <definedName name="Equipo_para_Suministro_de_Agua_Potable_Según_Especificacion" localSheetId="9">#REF!</definedName>
    <definedName name="Equipo_para_Suministro_de_Agua_Potable_Según_Especificacion">#REF!</definedName>
    <definedName name="Equipo_Proteccion_de_Incendio_Según_Especificacion" localSheetId="7">#REF!</definedName>
    <definedName name="Equipo_Proteccion_de_Incendio_Según_Especificacion" localSheetId="5">#REF!</definedName>
    <definedName name="Equipo_Proteccion_de_Incendio_Según_Especificacion" localSheetId="8">#REF!</definedName>
    <definedName name="Equipo_Proteccion_de_Incendio_Según_Especificacion" localSheetId="9">#REF!</definedName>
    <definedName name="Equipo_Proteccion_de_Incendio_Según_Especificacion">#REF!</definedName>
    <definedName name="EQUIPOS">[6]EQUIPOS!$B$20:$IV$1000</definedName>
    <definedName name="ESC">#N/A</definedName>
    <definedName name="Escalera_metálica_en_caracol_Diametro_1_80" localSheetId="7">#REF!</definedName>
    <definedName name="Escalera_metálica_en_caracol_Diametro_1_80" localSheetId="5">#REF!</definedName>
    <definedName name="Escalera_metálica_en_caracol_Diametro_1_80" localSheetId="8">#REF!</definedName>
    <definedName name="Escalera_metálica_en_caracol_Diametro_1_80" localSheetId="9">#REF!</definedName>
    <definedName name="Escalera_metálica_en_caracol_Diametro_1_80">#REF!</definedName>
    <definedName name="Escalera_Metalica_tramo_5_50_ML" localSheetId="7">#REF!</definedName>
    <definedName name="Escalera_Metalica_tramo_5_50_ML" localSheetId="5">#REF!</definedName>
    <definedName name="Escalera_Metalica_tramo_5_50_ML" localSheetId="8">#REF!</definedName>
    <definedName name="Escalera_Metalica_tramo_5_50_ML" localSheetId="9">#REF!</definedName>
    <definedName name="Escalera_Metalica_tramo_5_50_ML">#REF!</definedName>
    <definedName name="Escobas" localSheetId="7">#REF!</definedName>
    <definedName name="Escobas" localSheetId="5">#REF!</definedName>
    <definedName name="Escobas" localSheetId="8">#REF!</definedName>
    <definedName name="Escobas" localSheetId="9">#REF!</definedName>
    <definedName name="Escobas">#REF!</definedName>
    <definedName name="Escotilla_de_Inspeccion_tanques_de_agua" localSheetId="7">#REF!</definedName>
    <definedName name="Escotilla_de_Inspeccion_tanques_de_agua" localSheetId="5">#REF!</definedName>
    <definedName name="Escotilla_de_Inspeccion_tanques_de_agua" localSheetId="8">#REF!</definedName>
    <definedName name="Escotilla_de_Inspeccion_tanques_de_agua" localSheetId="9">#REF!</definedName>
    <definedName name="Escotilla_de_Inspeccion_tanques_de_agua">#REF!</definedName>
    <definedName name="Escudos_Americanos_para_Sprinkler" localSheetId="7">#REF!</definedName>
    <definedName name="Escudos_Americanos_para_Sprinkler" localSheetId="5">#REF!</definedName>
    <definedName name="Escudos_Americanos_para_Sprinkler" localSheetId="8">#REF!</definedName>
    <definedName name="Escudos_Americanos_para_Sprinkler" localSheetId="9">#REF!</definedName>
    <definedName name="Escudos_Americanos_para_Sprinkler">#REF!</definedName>
    <definedName name="Esmalte_Sintético_Pintulux" localSheetId="7">#REF!</definedName>
    <definedName name="Esmalte_Sintético_Pintulux" localSheetId="5">#REF!</definedName>
    <definedName name="Esmalte_Sintético_Pintulux" localSheetId="8">#REF!</definedName>
    <definedName name="Esmalte_Sintético_Pintulux" localSheetId="9">#REF!</definedName>
    <definedName name="Esmalte_Sintético_Pintulux">#REF!</definedName>
    <definedName name="Espatula" localSheetId="7">#REF!</definedName>
    <definedName name="Espatula" localSheetId="5">#REF!</definedName>
    <definedName name="Espatula" localSheetId="8">#REF!</definedName>
    <definedName name="Espatula" localSheetId="9">#REF!</definedName>
    <definedName name="Espatula">#REF!</definedName>
    <definedName name="Espatulas" localSheetId="7">#REF!</definedName>
    <definedName name="Espatulas" localSheetId="5">#REF!</definedName>
    <definedName name="Espatulas" localSheetId="8">#REF!</definedName>
    <definedName name="Espatulas" localSheetId="9">#REF!</definedName>
    <definedName name="Espatulas">#REF!</definedName>
    <definedName name="Espatulas_3" localSheetId="7">#REF!</definedName>
    <definedName name="Espatulas_3" localSheetId="5">#REF!</definedName>
    <definedName name="Espatulas_3" localSheetId="8">#REF!</definedName>
    <definedName name="Espatulas_3" localSheetId="9">#REF!</definedName>
    <definedName name="Espatulas_3">#REF!</definedName>
    <definedName name="Espatulas_5" localSheetId="7">#REF!</definedName>
    <definedName name="Espatulas_5" localSheetId="5">#REF!</definedName>
    <definedName name="Espatulas_5" localSheetId="8">#REF!</definedName>
    <definedName name="Espatulas_5" localSheetId="9">#REF!</definedName>
    <definedName name="Espatulas_5">#REF!</definedName>
    <definedName name="Espejo_4.00_mm" localSheetId="7">#REF!</definedName>
    <definedName name="Espejo_4.00_mm" localSheetId="5">#REF!</definedName>
    <definedName name="Espejo_4.00_mm" localSheetId="8">#REF!</definedName>
    <definedName name="Espejo_4.00_mm" localSheetId="9">#REF!</definedName>
    <definedName name="Espejo_4.00_mm">#REF!</definedName>
    <definedName name="Esponjillas" localSheetId="7">#REF!</definedName>
    <definedName name="Esponjillas" localSheetId="5">#REF!</definedName>
    <definedName name="Esponjillas" localSheetId="8">#REF!</definedName>
    <definedName name="Esponjillas" localSheetId="9">#REF!</definedName>
    <definedName name="Esponjillas">#REF!</definedName>
    <definedName name="Estopa" localSheetId="7">#REF!</definedName>
    <definedName name="Estopa" localSheetId="5">#REF!</definedName>
    <definedName name="Estopa" localSheetId="8">#REF!</definedName>
    <definedName name="Estopa" localSheetId="9">#REF!</definedName>
    <definedName name="Estopa">#REF!</definedName>
    <definedName name="Estructuras_LA228__LA223_Incluye_Poste_12m_750_kg" localSheetId="7">#REF!</definedName>
    <definedName name="Estructuras_LA228__LA223_Incluye_Poste_12m_750_kg" localSheetId="5">#REF!</definedName>
    <definedName name="Estructuras_LA228__LA223_Incluye_Poste_12m_750_kg" localSheetId="8">#REF!</definedName>
    <definedName name="Estructuras_LA228__LA223_Incluye_Poste_12m_750_kg" localSheetId="9">#REF!</definedName>
    <definedName name="Estructuras_LA228__LA223_Incluye_Poste_12m_750_kg">#REF!</definedName>
    <definedName name="Estufa_Electrica_2_Puestos" localSheetId="7">#REF!</definedName>
    <definedName name="Estufa_Electrica_2_Puestos" localSheetId="5">#REF!</definedName>
    <definedName name="Estufa_Electrica_2_Puestos" localSheetId="8">#REF!</definedName>
    <definedName name="Estufa_Electrica_2_Puestos" localSheetId="9">#REF!</definedName>
    <definedName name="Estufa_Electrica_2_Puestos">#REF!</definedName>
    <definedName name="Estufas" localSheetId="7">#REF!</definedName>
    <definedName name="Estufas" localSheetId="5">#REF!</definedName>
    <definedName name="Estufas" localSheetId="8">#REF!</definedName>
    <definedName name="Estufas" localSheetId="9">#REF!</definedName>
    <definedName name="Estufas">#REF!</definedName>
    <definedName name="Exacavacion_mecanica" localSheetId="7">#REF!</definedName>
    <definedName name="Exacavacion_mecanica" localSheetId="5">#REF!</definedName>
    <definedName name="Exacavacion_mecanica" localSheetId="8">#REF!</definedName>
    <definedName name="Exacavacion_mecanica" localSheetId="9">#REF!</definedName>
    <definedName name="Exacavacion_mecanica">#REF!</definedName>
    <definedName name="Excavacion_manual_con_retiro" localSheetId="7">#REF!</definedName>
    <definedName name="Excavacion_manual_con_retiro" localSheetId="5">#REF!</definedName>
    <definedName name="Excavacion_manual_con_retiro" localSheetId="8">#REF!</definedName>
    <definedName name="Excavacion_manual_con_retiro" localSheetId="9">#REF!</definedName>
    <definedName name="Excavacion_manual_con_retiro">#REF!</definedName>
    <definedName name="Extractor_de_Olores_con_Persiana_Ref." localSheetId="7">#REF!</definedName>
    <definedName name="Extractor_de_Olores_con_Persiana_Ref." localSheetId="5">#REF!</definedName>
    <definedName name="Extractor_de_Olores_con_Persiana_Ref." localSheetId="8">#REF!</definedName>
    <definedName name="Extractor_de_Olores_con_Persiana_Ref." localSheetId="9">#REF!</definedName>
    <definedName name="Extractor_de_Olores_con_Persiana_Ref.">#REF!</definedName>
    <definedName name="FactorMultFinalFMMin" localSheetId="7">#REF!</definedName>
    <definedName name="FactorMultFinalFMMin" localSheetId="5">#REF!</definedName>
    <definedName name="FactorMultFinalFMMin" localSheetId="8">#REF!</definedName>
    <definedName name="FactorMultFinalFMMin" localSheetId="9">#REF!</definedName>
    <definedName name="FactorMultFinalFMMin">#REF!</definedName>
    <definedName name="FactorMultiplicaCalculadoFMMin" localSheetId="7">#REF!</definedName>
    <definedName name="FactorMultiplicaCalculadoFMMin" localSheetId="5">#REF!</definedName>
    <definedName name="FactorMultiplicaCalculadoFMMin" localSheetId="8">#REF!</definedName>
    <definedName name="FactorMultiplicaCalculadoFMMin" localSheetId="9">#REF!</definedName>
    <definedName name="FactorMultiplicaCalculadoFMMin">#REF!</definedName>
    <definedName name="FECHA.CONTRATO">[5]VARIABLES!$C$7</definedName>
    <definedName name="fffff" localSheetId="7">#REF!</definedName>
    <definedName name="fffff" localSheetId="5">#REF!</definedName>
    <definedName name="fffff" localSheetId="8">#REF!</definedName>
    <definedName name="fffff" localSheetId="9">#REF!</definedName>
    <definedName name="fffff">#REF!</definedName>
    <definedName name="Fijamix_Alfa" localSheetId="7">#REF!</definedName>
    <definedName name="Fijamix_Alfa" localSheetId="5">#REF!</definedName>
    <definedName name="Fijamix_Alfa" localSheetId="8">#REF!</definedName>
    <definedName name="Fijamix_Alfa" localSheetId="9">#REF!</definedName>
    <definedName name="Fijamix_Alfa">#REF!</definedName>
    <definedName name="FJRG" localSheetId="7">#REF!</definedName>
    <definedName name="FJRG" localSheetId="5">#REF!</definedName>
    <definedName name="FJRG" localSheetId="8">#REF!</definedName>
    <definedName name="FJRG" localSheetId="9">#REF!</definedName>
    <definedName name="FJRG">#REF!</definedName>
    <definedName name="Flexometro" localSheetId="7">#REF!</definedName>
    <definedName name="Flexometro" localSheetId="5">#REF!</definedName>
    <definedName name="Flexometro" localSheetId="8">#REF!</definedName>
    <definedName name="Flexometro" localSheetId="9">#REF!</definedName>
    <definedName name="Flexometro">#REF!</definedName>
    <definedName name="Flotador_Metálico_1_1_2__Bronce" localSheetId="7">#REF!</definedName>
    <definedName name="Flotador_Metálico_1_1_2__Bronce" localSheetId="5">#REF!</definedName>
    <definedName name="Flotador_Metálico_1_1_2__Bronce" localSheetId="8">#REF!</definedName>
    <definedName name="Flotador_Metálico_1_1_2__Bronce" localSheetId="9">#REF!</definedName>
    <definedName name="Flotador_Metálico_1_1_2__Bronce">#REF!</definedName>
    <definedName name="Flotador_Metálico_2__Bronce" localSheetId="7">#REF!</definedName>
    <definedName name="Flotador_Metálico_2__Bronce" localSheetId="5">#REF!</definedName>
    <definedName name="Flotador_Metálico_2__Bronce" localSheetId="8">#REF!</definedName>
    <definedName name="Flotador_Metálico_2__Bronce" localSheetId="9">#REF!</definedName>
    <definedName name="Flotador_Metálico_2__Bronce">#REF!</definedName>
    <definedName name="Formaleta_Entrepisos" localSheetId="7">#REF!</definedName>
    <definedName name="Formaleta_Entrepisos" localSheetId="5">#REF!</definedName>
    <definedName name="Formaleta_Entrepisos" localSheetId="8">#REF!</definedName>
    <definedName name="Formaleta_Entrepisos" localSheetId="9">#REF!</definedName>
    <definedName name="Formaleta_Entrepisos">#REF!</definedName>
    <definedName name="Formaleta_madera" localSheetId="7">#REF!</definedName>
    <definedName name="Formaleta_madera" localSheetId="5">#REF!</definedName>
    <definedName name="Formaleta_madera" localSheetId="8">#REF!</definedName>
    <definedName name="Formaleta_madera" localSheetId="9">#REF!</definedName>
    <definedName name="Formaleta_madera">#REF!</definedName>
    <definedName name="Formaleta_plaquetas" localSheetId="7">#REF!</definedName>
    <definedName name="Formaleta_plaquetas" localSheetId="5">#REF!</definedName>
    <definedName name="Formaleta_plaquetas" localSheetId="8">#REF!</definedName>
    <definedName name="Formaleta_plaquetas" localSheetId="9">#REF!</definedName>
    <definedName name="Formaleta_plaquetas">#REF!</definedName>
    <definedName name="Formaleta_Sardinel" localSheetId="7">#REF!</definedName>
    <definedName name="Formaleta_Sardinel" localSheetId="5">#REF!</definedName>
    <definedName name="Formaleta_Sardinel" localSheetId="8">#REF!</definedName>
    <definedName name="Formaleta_Sardinel" localSheetId="9">#REF!</definedName>
    <definedName name="Formaleta_Sardinel">#REF!</definedName>
    <definedName name="G">IF(ISERROR([2]PPTO!G1+[2]PPTO!I1+[2]PPTO!K1+[2]PPTO!M1+[2]PPTO!O1),"",ROUND(([2]PPTO!G1+[2]PPTO!I1+[2]PPTO!K1+[2]PPTO!M1+[2]PPTO!O1),2))</definedName>
    <definedName name="Gabinete_Cerrado_de_Comunicaciones_de_100x60x60_cm." localSheetId="7">#REF!</definedName>
    <definedName name="Gabinete_Cerrado_de_Comunicaciones_de_100x60x60_cm." localSheetId="5">#REF!</definedName>
    <definedName name="Gabinete_Cerrado_de_Comunicaciones_de_100x60x60_cm." localSheetId="8">#REF!</definedName>
    <definedName name="Gabinete_Cerrado_de_Comunicaciones_de_100x60x60_cm." localSheetId="9">#REF!</definedName>
    <definedName name="Gabinete_Cerrado_de_Comunicaciones_de_100x60x60_cm.">#REF!</definedName>
    <definedName name="Gabinete_Cerrado_de_Comunicaciones_de_60x60x60_cm." localSheetId="7">#REF!</definedName>
    <definedName name="Gabinete_Cerrado_de_Comunicaciones_de_60x60x60_cm." localSheetId="5">#REF!</definedName>
    <definedName name="Gabinete_Cerrado_de_Comunicaciones_de_60x60x60_cm." localSheetId="8">#REF!</definedName>
    <definedName name="Gabinete_Cerrado_de_Comunicaciones_de_60x60x60_cm." localSheetId="9">#REF!</definedName>
    <definedName name="Gabinete_Cerrado_de_Comunicaciones_de_60x60x60_cm.">#REF!</definedName>
    <definedName name="Gabinetes_de_Incendio" localSheetId="7">#REF!</definedName>
    <definedName name="Gabinetes_de_Incendio" localSheetId="5">#REF!</definedName>
    <definedName name="Gabinetes_de_Incendio" localSheetId="8">#REF!</definedName>
    <definedName name="Gabinetes_de_Incendio" localSheetId="9">#REF!</definedName>
    <definedName name="Gabinetes_de_Incendio">#REF!</definedName>
    <definedName name="Gabinetes_de_Incendio_Clase_I" localSheetId="7">#REF!</definedName>
    <definedName name="Gabinetes_de_Incendio_Clase_I" localSheetId="5">#REF!</definedName>
    <definedName name="Gabinetes_de_Incendio_Clase_I" localSheetId="8">#REF!</definedName>
    <definedName name="Gabinetes_de_Incendio_Clase_I" localSheetId="9">#REF!</definedName>
    <definedName name="Gabinetes_de_Incendio_Clase_I">#REF!</definedName>
    <definedName name="Gabinetes_Metalicos__Cal._16_min__Color_Gris_Claro_para_T_GEN_1" localSheetId="7">#REF!</definedName>
    <definedName name="Gabinetes_Metalicos__Cal._16_min__Color_Gris_Claro_para_T_GEN_1" localSheetId="5">#REF!</definedName>
    <definedName name="Gabinetes_Metalicos__Cal._16_min__Color_Gris_Claro_para_T_GEN_1" localSheetId="8">#REF!</definedName>
    <definedName name="Gabinetes_Metalicos__Cal._16_min__Color_Gris_Claro_para_T_GEN_1" localSheetId="9">#REF!</definedName>
    <definedName name="Gabinetes_Metalicos__Cal._16_min__Color_Gris_Claro_para_T_GEN_1">#REF!</definedName>
    <definedName name="Gabinetes_Metalicos__Cal._16_min__Color_Gris_Claro_para_T_GEN_2" localSheetId="7">#REF!</definedName>
    <definedName name="Gabinetes_Metalicos__Cal._16_min__Color_Gris_Claro_para_T_GEN_2" localSheetId="5">#REF!</definedName>
    <definedName name="Gabinetes_Metalicos__Cal._16_min__Color_Gris_Claro_para_T_GEN_2" localSheetId="8">#REF!</definedName>
    <definedName name="Gabinetes_Metalicos__Cal._16_min__Color_Gris_Claro_para_T_GEN_2" localSheetId="9">#REF!</definedName>
    <definedName name="Gabinetes_Metalicos__Cal._16_min__Color_Gris_Claro_para_T_GEN_2">#REF!</definedName>
    <definedName name="Gabinetes_Metalicos__Cal._16_min__Color_Gris_Claro_para_T_GEN_3" localSheetId="7">#REF!</definedName>
    <definedName name="Gabinetes_Metalicos__Cal._16_min__Color_Gris_Claro_para_T_GEN_3" localSheetId="5">#REF!</definedName>
    <definedName name="Gabinetes_Metalicos__Cal._16_min__Color_Gris_Claro_para_T_GEN_3" localSheetId="8">#REF!</definedName>
    <definedName name="Gabinetes_Metalicos__Cal._16_min__Color_Gris_Claro_para_T_GEN_3" localSheetId="9">#REF!</definedName>
    <definedName name="Gabinetes_Metalicos__Cal._16_min__Color_Gris_Claro_para_T_GEN_3">#REF!</definedName>
    <definedName name="Gabinetes_Metalicos__Cal._16_min__Color_Gris_Claro_para_Tablero_General" localSheetId="7">#REF!</definedName>
    <definedName name="Gabinetes_Metalicos__Cal._16_min__Color_Gris_Claro_para_Tablero_General" localSheetId="5">#REF!</definedName>
    <definedName name="Gabinetes_Metalicos__Cal._16_min__Color_Gris_Claro_para_Tablero_General" localSheetId="8">#REF!</definedName>
    <definedName name="Gabinetes_Metalicos__Cal._16_min__Color_Gris_Claro_para_Tablero_General" localSheetId="9">#REF!</definedName>
    <definedName name="Gabinetes_Metalicos__Cal._16_min__Color_Gris_Claro_para_Tablero_General">#REF!</definedName>
    <definedName name="Gancho_teja_eternit_55_MM" localSheetId="7">#REF!</definedName>
    <definedName name="Gancho_teja_eternit_55_MM" localSheetId="5">#REF!</definedName>
    <definedName name="Gancho_teja_eternit_55_MM" localSheetId="8">#REF!</definedName>
    <definedName name="Gancho_teja_eternit_55_MM" localSheetId="9">#REF!</definedName>
    <definedName name="Gancho_teja_eternit_55_MM">#REF!</definedName>
    <definedName name="Geotextil_tejido_ST_200" localSheetId="7">#REF!</definedName>
    <definedName name="Geotextil_tejido_ST_200" localSheetId="5">#REF!</definedName>
    <definedName name="Geotextil_tejido_ST_200" localSheetId="8">#REF!</definedName>
    <definedName name="Geotextil_tejido_ST_200" localSheetId="9">#REF!</definedName>
    <definedName name="Geotextil_tejido_ST_200">#REF!</definedName>
    <definedName name="gggg" localSheetId="7">#REF!</definedName>
    <definedName name="gggg" localSheetId="5">#REF!</definedName>
    <definedName name="gggg" localSheetId="8">#REF!</definedName>
    <definedName name="gggg" localSheetId="9">#REF!</definedName>
    <definedName name="gggg">#REF!</definedName>
    <definedName name="Grama_Kikuyo" localSheetId="7">#REF!</definedName>
    <definedName name="Grama_Kikuyo" localSheetId="5">#REF!</definedName>
    <definedName name="Grama_Kikuyo" localSheetId="8">#REF!</definedName>
    <definedName name="Grama_Kikuyo" localSheetId="9">#REF!</definedName>
    <definedName name="Grama_Kikuyo">#REF!</definedName>
    <definedName name="Granito__No_hay_sugerencias__peruano_No_3" localSheetId="7">#REF!</definedName>
    <definedName name="Granito__No_hay_sugerencias__peruano_No_3" localSheetId="5">#REF!</definedName>
    <definedName name="Granito__No_hay_sugerencias__peruano_No_3" localSheetId="8">#REF!</definedName>
    <definedName name="Granito__No_hay_sugerencias__peruano_No_3" localSheetId="9">#REF!</definedName>
    <definedName name="Granito__No_hay_sugerencias__peruano_No_3">#REF!</definedName>
    <definedName name="Granito_Blanco_Huila_No._1" localSheetId="7">#REF!</definedName>
    <definedName name="Granito_Blanco_Huila_No._1" localSheetId="5">#REF!</definedName>
    <definedName name="Granito_Blanco_Huila_No._1" localSheetId="8">#REF!</definedName>
    <definedName name="Granito_Blanco_Huila_No._1" localSheetId="9">#REF!</definedName>
    <definedName name="Granito_Blanco_Huila_No._1">#REF!</definedName>
    <definedName name="Granito_Rosa_Porrino_JP__30___e_10mm" localSheetId="7">#REF!</definedName>
    <definedName name="Granito_Rosa_Porrino_JP__30___e_10mm" localSheetId="5">#REF!</definedName>
    <definedName name="Granito_Rosa_Porrino_JP__30___e_10mm" localSheetId="8">#REF!</definedName>
    <definedName name="Granito_Rosa_Porrino_JP__30___e_10mm" localSheetId="9">#REF!</definedName>
    <definedName name="Granito_Rosa_Porrino_JP__30___e_10mm">#REF!</definedName>
    <definedName name="Gravilla" localSheetId="7">#REF!</definedName>
    <definedName name="Gravilla" localSheetId="5">#REF!</definedName>
    <definedName name="Gravilla" localSheetId="8">#REF!</definedName>
    <definedName name="Gravilla" localSheetId="9">#REF!</definedName>
    <definedName name="Gravilla">#REF!</definedName>
    <definedName name="Gravilla_de_río" localSheetId="7">#REF!</definedName>
    <definedName name="Gravilla_de_río" localSheetId="5">#REF!</definedName>
    <definedName name="Gravilla_de_río" localSheetId="8">#REF!</definedName>
    <definedName name="Gravilla_de_río" localSheetId="9">#REF!</definedName>
    <definedName name="Gravilla_de_río">#REF!</definedName>
    <definedName name="Griferia_Lavaplatos_Flamingo_Ref._90500_000_000" localSheetId="7">#REF!</definedName>
    <definedName name="Griferia_Lavaplatos_Flamingo_Ref._90500_000_000" localSheetId="5">#REF!</definedName>
    <definedName name="Griferia_Lavaplatos_Flamingo_Ref._90500_000_000" localSheetId="8">#REF!</definedName>
    <definedName name="Griferia_Lavaplatos_Flamingo_Ref._90500_000_000" localSheetId="9">#REF!</definedName>
    <definedName name="Griferia_Lavaplatos_Flamingo_Ref._90500_000_000">#REF!</definedName>
    <definedName name="Guardaescoba_en_Aluminio__incl._Instalacion" localSheetId="7">#REF!</definedName>
    <definedName name="Guardaescoba_en_Aluminio__incl._Instalacion" localSheetId="5">#REF!</definedName>
    <definedName name="Guardaescoba_en_Aluminio__incl._Instalacion" localSheetId="8">#REF!</definedName>
    <definedName name="Guardaescoba_en_Aluminio__incl._Instalacion" localSheetId="9">#REF!</definedName>
    <definedName name="Guardaescoba_en_Aluminio__incl._Instalacion">#REF!</definedName>
    <definedName name="Herramienta_menor" localSheetId="7">#REF!</definedName>
    <definedName name="Herramienta_menor" localSheetId="5">#REF!</definedName>
    <definedName name="Herramienta_menor" localSheetId="8">#REF!</definedName>
    <definedName name="Herramienta_menor" localSheetId="9">#REF!</definedName>
    <definedName name="Herramienta_menor">#REF!</definedName>
    <definedName name="Hoja_Entamborada_en_Madera_2.10x1.50_2_Hojas" localSheetId="7">#REF!</definedName>
    <definedName name="Hoja_Entamborada_en_Madera_2.10x1.50_2_Hojas" localSheetId="5">#REF!</definedName>
    <definedName name="Hoja_Entamborada_en_Madera_2.10x1.50_2_Hojas" localSheetId="8">#REF!</definedName>
    <definedName name="Hoja_Entamborada_en_Madera_2.10x1.50_2_Hojas" localSheetId="9">#REF!</definedName>
    <definedName name="Hoja_Entamborada_en_Madera_2.10x1.50_2_Hojas">#REF!</definedName>
    <definedName name="Hoja_Entamborada_en_Madera_2.10x75" localSheetId="7">#REF!</definedName>
    <definedName name="Hoja_Entamborada_en_Madera_2.10x75" localSheetId="5">#REF!</definedName>
    <definedName name="Hoja_Entamborada_en_Madera_2.10x75" localSheetId="8">#REF!</definedName>
    <definedName name="Hoja_Entamborada_en_Madera_2.10x75" localSheetId="9">#REF!</definedName>
    <definedName name="Hoja_Entamborada_en_Madera_2.10x75">#REF!</definedName>
    <definedName name="Hoja_Entamborada_en_Madera_2.10x90" localSheetId="7">#REF!</definedName>
    <definedName name="Hoja_Entamborada_en_Madera_2.10x90" localSheetId="5">#REF!</definedName>
    <definedName name="Hoja_Entamborada_en_Madera_2.10x90" localSheetId="8">#REF!</definedName>
    <definedName name="Hoja_Entamborada_en_Madera_2.10x90" localSheetId="9">#REF!</definedName>
    <definedName name="Hoja_Entamborada_en_Madera_2.10x90">#REF!</definedName>
    <definedName name="Hoja_Entamborada_en_Madera_2.25x90" localSheetId="7">#REF!</definedName>
    <definedName name="Hoja_Entamborada_en_Madera_2.25x90" localSheetId="5">#REF!</definedName>
    <definedName name="Hoja_Entamborada_en_Madera_2.25x90" localSheetId="8">#REF!</definedName>
    <definedName name="Hoja_Entamborada_en_Madera_2.25x90" localSheetId="9">#REF!</definedName>
    <definedName name="Hoja_Entamborada_en_Madera_2.25x90">#REF!</definedName>
    <definedName name="Hoja_Entamborada_en_Madera_2.40x4.80_4_Hojas_Plegable" localSheetId="7">#REF!</definedName>
    <definedName name="Hoja_Entamborada_en_Madera_2.40x4.80_4_Hojas_Plegable" localSheetId="5">#REF!</definedName>
    <definedName name="Hoja_Entamborada_en_Madera_2.40x4.80_4_Hojas_Plegable" localSheetId="8">#REF!</definedName>
    <definedName name="Hoja_Entamborada_en_Madera_2.40x4.80_4_Hojas_Plegable" localSheetId="9">#REF!</definedName>
    <definedName name="Hoja_Entamborada_en_Madera_2.40x4.80_4_Hojas_Plegable">#REF!</definedName>
    <definedName name="HonoraProfesionales" localSheetId="7">#REF!</definedName>
    <definedName name="HonoraProfesionales" localSheetId="5">#REF!</definedName>
    <definedName name="HonoraProfesionales" localSheetId="8">#REF!</definedName>
    <definedName name="HonoraProfesionales" localSheetId="9">#REF!</definedName>
    <definedName name="HonoraProfesionales">#REF!</definedName>
    <definedName name="HonoraTecnicos" localSheetId="7">#REF!</definedName>
    <definedName name="HonoraTecnicos" localSheetId="5">#REF!</definedName>
    <definedName name="HonoraTecnicos" localSheetId="8">#REF!</definedName>
    <definedName name="HonoraTecnicos" localSheetId="9">#REF!</definedName>
    <definedName name="HonoraTecnicos">#REF!</definedName>
    <definedName name="Horno_Microondas" localSheetId="7">#REF!</definedName>
    <definedName name="Horno_Microondas" localSheetId="5">#REF!</definedName>
    <definedName name="Horno_Microondas" localSheetId="8">#REF!</definedName>
    <definedName name="Horno_Microondas" localSheetId="9">#REF!</definedName>
    <definedName name="Horno_Microondas">#REF!</definedName>
    <definedName name="Impermeabilizante_concreto_de_3000_P.S.I." localSheetId="7">#REF!</definedName>
    <definedName name="Impermeabilizante_concreto_de_3000_P.S.I." localSheetId="5">#REF!</definedName>
    <definedName name="Impermeabilizante_concreto_de_3000_P.S.I." localSheetId="8">#REF!</definedName>
    <definedName name="Impermeabilizante_concreto_de_3000_P.S.I." localSheetId="9">#REF!</definedName>
    <definedName name="Impermeabilizante_concreto_de_3000_P.S.I.">#REF!</definedName>
    <definedName name="Impermeabilizante_mortero_1_3" localSheetId="7">#REF!</definedName>
    <definedName name="Impermeabilizante_mortero_1_3" localSheetId="5">#REF!</definedName>
    <definedName name="Impermeabilizante_mortero_1_3" localSheetId="8">#REF!</definedName>
    <definedName name="Impermeabilizante_mortero_1_3" localSheetId="9">#REF!</definedName>
    <definedName name="Impermeabilizante_mortero_1_3">#REF!</definedName>
    <definedName name="Impermeabilizante_mortero_1_4" localSheetId="7">#REF!</definedName>
    <definedName name="Impermeabilizante_mortero_1_4" localSheetId="5">#REF!</definedName>
    <definedName name="Impermeabilizante_mortero_1_4" localSheetId="8">#REF!</definedName>
    <definedName name="Impermeabilizante_mortero_1_4" localSheetId="9">#REF!</definedName>
    <definedName name="Impermeabilizante_mortero_1_4">#REF!</definedName>
    <definedName name="Incremento_Fluido_3000_psi" localSheetId="7">#REF!</definedName>
    <definedName name="Incremento_Fluido_3000_psi" localSheetId="5">#REF!</definedName>
    <definedName name="Incremento_Fluido_3000_psi" localSheetId="8">#REF!</definedName>
    <definedName name="Incremento_Fluido_3000_psi" localSheetId="9">#REF!</definedName>
    <definedName name="Incremento_Fluido_3000_psi">#REF!</definedName>
    <definedName name="instalacion_lavamanos" localSheetId="7">#REF!</definedName>
    <definedName name="instalacion_lavamanos" localSheetId="5">#REF!</definedName>
    <definedName name="instalacion_lavamanos" localSheetId="8">#REF!</definedName>
    <definedName name="instalacion_lavamanos" localSheetId="9">#REF!</definedName>
    <definedName name="instalacion_lavamanos">#REF!</definedName>
    <definedName name="instalacion_lavaplatos" localSheetId="7">#REF!</definedName>
    <definedName name="instalacion_lavaplatos" localSheetId="5">#REF!</definedName>
    <definedName name="instalacion_lavaplatos" localSheetId="8">#REF!</definedName>
    <definedName name="instalacion_lavaplatos" localSheetId="9">#REF!</definedName>
    <definedName name="instalacion_lavaplatos">#REF!</definedName>
    <definedName name="instalacion_sanitario" localSheetId="7">#REF!</definedName>
    <definedName name="instalacion_sanitario" localSheetId="5">#REF!</definedName>
    <definedName name="instalacion_sanitario" localSheetId="8">#REF!</definedName>
    <definedName name="instalacion_sanitario" localSheetId="9">#REF!</definedName>
    <definedName name="instalacion_sanitario">#REF!</definedName>
    <definedName name="Instalación_y_dotación" localSheetId="7">#REF!</definedName>
    <definedName name="Instalación_y_dotación" localSheetId="5">#REF!</definedName>
    <definedName name="Instalación_y_dotación" localSheetId="8">#REF!</definedName>
    <definedName name="Instalación_y_dotación" localSheetId="9">#REF!</definedName>
    <definedName name="Instalación_y_dotación">#REF!</definedName>
    <definedName name="ITEM1" localSheetId="7">#REF!</definedName>
    <definedName name="ITEM1" localSheetId="5">#REF!</definedName>
    <definedName name="ITEM1" localSheetId="8">#REF!</definedName>
    <definedName name="ITEM1" localSheetId="9">#REF!</definedName>
    <definedName name="ITEM1">#REF!</definedName>
    <definedName name="ITEM2" localSheetId="7">#REF!</definedName>
    <definedName name="ITEM2" localSheetId="5">#REF!</definedName>
    <definedName name="ITEM2" localSheetId="8">#REF!</definedName>
    <definedName name="ITEM2" localSheetId="9">#REF!</definedName>
    <definedName name="ITEM2">#REF!</definedName>
    <definedName name="item210.3" localSheetId="7">#REF!</definedName>
    <definedName name="item210.3" localSheetId="5">#REF!</definedName>
    <definedName name="item210.3" localSheetId="8">#REF!</definedName>
    <definedName name="item210.3" localSheetId="9">#REF!</definedName>
    <definedName name="item210.3">#REF!</definedName>
    <definedName name="item230.1" localSheetId="7">#REF!</definedName>
    <definedName name="item230.1" localSheetId="5">#REF!</definedName>
    <definedName name="item230.1" localSheetId="8">#REF!</definedName>
    <definedName name="item230.1" localSheetId="9">#REF!</definedName>
    <definedName name="item230.1">#REF!</definedName>
    <definedName name="ITEM3" localSheetId="7">#REF!</definedName>
    <definedName name="ITEM3" localSheetId="5">#REF!</definedName>
    <definedName name="ITEM3" localSheetId="8">#REF!</definedName>
    <definedName name="ITEM3" localSheetId="9">#REF!</definedName>
    <definedName name="ITEM3">#REF!</definedName>
    <definedName name="item310" localSheetId="7">#REF!</definedName>
    <definedName name="item310" localSheetId="5">#REF!</definedName>
    <definedName name="item310" localSheetId="8">#REF!</definedName>
    <definedName name="item310" localSheetId="9">#REF!</definedName>
    <definedName name="item310">#REF!</definedName>
    <definedName name="item320.2" localSheetId="7">#REF!</definedName>
    <definedName name="item320.2" localSheetId="5">#REF!</definedName>
    <definedName name="item320.2" localSheetId="8">#REF!</definedName>
    <definedName name="item320.2" localSheetId="9">#REF!</definedName>
    <definedName name="item320.2">#REF!</definedName>
    <definedName name="item330.1" localSheetId="7">#REF!</definedName>
    <definedName name="item330.1" localSheetId="5">#REF!</definedName>
    <definedName name="item330.1" localSheetId="8">#REF!</definedName>
    <definedName name="item330.1" localSheetId="9">#REF!</definedName>
    <definedName name="item330.1">#REF!</definedName>
    <definedName name="item420" localSheetId="7">#REF!</definedName>
    <definedName name="item420" localSheetId="5">#REF!</definedName>
    <definedName name="item420" localSheetId="8">#REF!</definedName>
    <definedName name="item420" localSheetId="9">#REF!</definedName>
    <definedName name="item420">#REF!</definedName>
    <definedName name="item450.2P" localSheetId="7">#REF!</definedName>
    <definedName name="item450.2P" localSheetId="5">#REF!</definedName>
    <definedName name="item450.2P" localSheetId="8">#REF!</definedName>
    <definedName name="item450.2P" localSheetId="9">#REF!</definedName>
    <definedName name="item450.2P">#REF!</definedName>
    <definedName name="item600.1" localSheetId="7">#REF!</definedName>
    <definedName name="item600.1" localSheetId="5">#REF!</definedName>
    <definedName name="item600.1" localSheetId="8">#REF!</definedName>
    <definedName name="item600.1" localSheetId="9">#REF!</definedName>
    <definedName name="item600.1">#REF!</definedName>
    <definedName name="item610.1" localSheetId="7">#REF!</definedName>
    <definedName name="item610.1" localSheetId="5">#REF!</definedName>
    <definedName name="item610.1" localSheetId="8">#REF!</definedName>
    <definedName name="item610.1" localSheetId="9">#REF!</definedName>
    <definedName name="item610.1">#REF!</definedName>
    <definedName name="item610.2" localSheetId="7">#REF!</definedName>
    <definedName name="item610.2" localSheetId="5">#REF!</definedName>
    <definedName name="item610.2" localSheetId="8">#REF!</definedName>
    <definedName name="item610.2" localSheetId="9">#REF!</definedName>
    <definedName name="item610.2">#REF!</definedName>
    <definedName name="item630.4" localSheetId="7">#REF!</definedName>
    <definedName name="item630.4" localSheetId="5">#REF!</definedName>
    <definedName name="item630.4" localSheetId="8">#REF!</definedName>
    <definedName name="item630.4" localSheetId="9">#REF!</definedName>
    <definedName name="item630.4">#REF!</definedName>
    <definedName name="item630.6" localSheetId="7">#REF!</definedName>
    <definedName name="item630.6" localSheetId="5">#REF!</definedName>
    <definedName name="item630.6" localSheetId="8">#REF!</definedName>
    <definedName name="item630.6" localSheetId="9">#REF!</definedName>
    <definedName name="item630.6">#REF!</definedName>
    <definedName name="item630.7" localSheetId="7">#REF!</definedName>
    <definedName name="item630.7" localSheetId="5">#REF!</definedName>
    <definedName name="item630.7" localSheetId="8">#REF!</definedName>
    <definedName name="item630.7" localSheetId="9">#REF!</definedName>
    <definedName name="item630.7">#REF!</definedName>
    <definedName name="item640.3" localSheetId="7">#REF!</definedName>
    <definedName name="item640.3" localSheetId="5">#REF!</definedName>
    <definedName name="item640.3" localSheetId="8">#REF!</definedName>
    <definedName name="item640.3" localSheetId="9">#REF!</definedName>
    <definedName name="item640.3">#REF!</definedName>
    <definedName name="item661" localSheetId="7">#REF!</definedName>
    <definedName name="item661" localSheetId="5">#REF!</definedName>
    <definedName name="item661" localSheetId="8">#REF!</definedName>
    <definedName name="item661" localSheetId="9">#REF!</definedName>
    <definedName name="item661">#REF!</definedName>
    <definedName name="item671" localSheetId="7">#REF!</definedName>
    <definedName name="item671" localSheetId="5">#REF!</definedName>
    <definedName name="item671" localSheetId="8">#REF!</definedName>
    <definedName name="item671" localSheetId="9">#REF!</definedName>
    <definedName name="item671">#REF!</definedName>
    <definedName name="item673.1" localSheetId="7">#REF!</definedName>
    <definedName name="item673.1" localSheetId="5">#REF!</definedName>
    <definedName name="item673.1" localSheetId="8">#REF!</definedName>
    <definedName name="item673.1" localSheetId="9">#REF!</definedName>
    <definedName name="item673.1">#REF!</definedName>
    <definedName name="item673.3" localSheetId="7">#REF!</definedName>
    <definedName name="item673.3" localSheetId="5">#REF!</definedName>
    <definedName name="item673.3" localSheetId="8">#REF!</definedName>
    <definedName name="item673.3" localSheetId="9">#REF!</definedName>
    <definedName name="item673.3">#REF!</definedName>
    <definedName name="item681" localSheetId="7">#REF!</definedName>
    <definedName name="item681" localSheetId="5">#REF!</definedName>
    <definedName name="item681" localSheetId="8">#REF!</definedName>
    <definedName name="item681" localSheetId="9">#REF!</definedName>
    <definedName name="item681">#REF!</definedName>
    <definedName name="item700.1" localSheetId="7">#REF!</definedName>
    <definedName name="item700.1" localSheetId="5">#REF!</definedName>
    <definedName name="item700.1" localSheetId="8">#REF!</definedName>
    <definedName name="item700.1" localSheetId="9">#REF!</definedName>
    <definedName name="item700.1">#REF!</definedName>
    <definedName name="item710.1" localSheetId="7">#REF!</definedName>
    <definedName name="item710.1" localSheetId="5">#REF!</definedName>
    <definedName name="item710.1" localSheetId="8">#REF!</definedName>
    <definedName name="item710.1" localSheetId="9">#REF!</definedName>
    <definedName name="item710.1">#REF!</definedName>
    <definedName name="item710.2" localSheetId="7">#REF!</definedName>
    <definedName name="item710.2" localSheetId="5">#REF!</definedName>
    <definedName name="item710.2" localSheetId="8">#REF!</definedName>
    <definedName name="item710.2" localSheetId="9">#REF!</definedName>
    <definedName name="item710.2">#REF!</definedName>
    <definedName name="item730.1" localSheetId="7">#REF!</definedName>
    <definedName name="item730.1" localSheetId="5">#REF!</definedName>
    <definedName name="item730.1" localSheetId="8">#REF!</definedName>
    <definedName name="item730.1" localSheetId="9">#REF!</definedName>
    <definedName name="item730.1">#REF!</definedName>
    <definedName name="item730.2" localSheetId="7">#REF!</definedName>
    <definedName name="item730.2" localSheetId="5">#REF!</definedName>
    <definedName name="item730.2" localSheetId="8">#REF!</definedName>
    <definedName name="item730.2" localSheetId="9">#REF!</definedName>
    <definedName name="item730.2">#REF!</definedName>
    <definedName name="item730.2.4" localSheetId="7">#REF!</definedName>
    <definedName name="item730.2.4" localSheetId="5">#REF!</definedName>
    <definedName name="item730.2.4" localSheetId="8">#REF!</definedName>
    <definedName name="item730.2.4" localSheetId="9">#REF!</definedName>
    <definedName name="item730.2.4">#REF!</definedName>
    <definedName name="item900.2" localSheetId="7">#REF!</definedName>
    <definedName name="item900.2" localSheetId="5">#REF!</definedName>
    <definedName name="item900.2" localSheetId="8">#REF!</definedName>
    <definedName name="item900.2" localSheetId="9">#REF!</definedName>
    <definedName name="item900.2">#REF!</definedName>
    <definedName name="Jardines" localSheetId="7">#REF!</definedName>
    <definedName name="Jardines" localSheetId="5">#REF!</definedName>
    <definedName name="Jardines" localSheetId="8">#REF!</definedName>
    <definedName name="Jardines" localSheetId="9">#REF!</definedName>
    <definedName name="Jardines">#REF!</definedName>
    <definedName name="Juego_de_incrustaciones_acuacer" localSheetId="7">#REF!</definedName>
    <definedName name="Juego_de_incrustaciones_acuacer" localSheetId="5">#REF!</definedName>
    <definedName name="Juego_de_incrustaciones_acuacer" localSheetId="8">#REF!</definedName>
    <definedName name="Juego_de_incrustaciones_acuacer" localSheetId="9">#REF!</definedName>
    <definedName name="Juego_de_incrustaciones_acuacer">#REF!</definedName>
    <definedName name="Juego_de_incrustaciones_en_color_blanco" localSheetId="7">#REF!</definedName>
    <definedName name="Juego_de_incrustaciones_en_color_blanco" localSheetId="5">#REF!</definedName>
    <definedName name="Juego_de_incrustaciones_en_color_blanco" localSheetId="8">#REF!</definedName>
    <definedName name="Juego_de_incrustaciones_en_color_blanco" localSheetId="9">#REF!</definedName>
    <definedName name="Juego_de_incrustaciones_en_color_blanco">#REF!</definedName>
    <definedName name="Juegos_infantiles_según_catálogo_I.D.R.D." localSheetId="7">#REF!</definedName>
    <definedName name="Juegos_infantiles_según_catálogo_I.D.R.D." localSheetId="5">#REF!</definedName>
    <definedName name="Juegos_infantiles_según_catálogo_I.D.R.D." localSheetId="8">#REF!</definedName>
    <definedName name="Juegos_infantiles_según_catálogo_I.D.R.D." localSheetId="9">#REF!</definedName>
    <definedName name="Juegos_infantiles_según_catálogo_I.D.R.D.">#REF!</definedName>
    <definedName name="k" localSheetId="7">#REF!</definedName>
    <definedName name="k" localSheetId="5">#REF!</definedName>
    <definedName name="k" localSheetId="8">#REF!</definedName>
    <definedName name="k" localSheetId="9">#REF!</definedName>
    <definedName name="k">#REF!</definedName>
    <definedName name="K0F1" localSheetId="7">#REF!</definedName>
    <definedName name="K0F1" localSheetId="5">#REF!</definedName>
    <definedName name="K0F1" localSheetId="8">#REF!</definedName>
    <definedName name="K0F1" localSheetId="9">#REF!</definedName>
    <definedName name="K0F1">#REF!</definedName>
    <definedName name="K0F2" localSheetId="7">#REF!</definedName>
    <definedName name="K0F2" localSheetId="5">#REF!</definedName>
    <definedName name="K0F2" localSheetId="8">#REF!</definedName>
    <definedName name="K0F2" localSheetId="9">#REF!</definedName>
    <definedName name="K0F2">#REF!</definedName>
    <definedName name="K10ALO" localSheetId="7">#REF!</definedName>
    <definedName name="K10ALO" localSheetId="5">#REF!</definedName>
    <definedName name="K10ALO" localSheetId="8">#REF!</definedName>
    <definedName name="K10ALO" localSheetId="9">#REF!</definedName>
    <definedName name="K10ALO">#REF!</definedName>
    <definedName name="K11ALO" localSheetId="7">#REF!</definedName>
    <definedName name="K11ALO" localSheetId="5">#REF!</definedName>
    <definedName name="K11ALO" localSheetId="8">#REF!</definedName>
    <definedName name="K11ALO" localSheetId="9">#REF!</definedName>
    <definedName name="K11ALO">#REF!</definedName>
    <definedName name="K1F1" localSheetId="7">#REF!</definedName>
    <definedName name="K1F1" localSheetId="5">#REF!</definedName>
    <definedName name="K1F1" localSheetId="8">#REF!</definedName>
    <definedName name="K1F1" localSheetId="9">#REF!</definedName>
    <definedName name="K1F1">#REF!</definedName>
    <definedName name="K1F2" localSheetId="7">#REF!</definedName>
    <definedName name="K1F2" localSheetId="5">#REF!</definedName>
    <definedName name="K1F2" localSheetId="8">#REF!</definedName>
    <definedName name="K1F2" localSheetId="9">#REF!</definedName>
    <definedName name="K1F2">#REF!</definedName>
    <definedName name="K2F1" localSheetId="7">#REF!</definedName>
    <definedName name="K2F1" localSheetId="5">#REF!</definedName>
    <definedName name="K2F1" localSheetId="8">#REF!</definedName>
    <definedName name="K2F1" localSheetId="9">#REF!</definedName>
    <definedName name="K2F1">#REF!</definedName>
    <definedName name="K2F2" localSheetId="7">#REF!</definedName>
    <definedName name="K2F2" localSheetId="5">#REF!</definedName>
    <definedName name="K2F2" localSheetId="8">#REF!</definedName>
    <definedName name="K2F2" localSheetId="9">#REF!</definedName>
    <definedName name="K2F2">#REF!</definedName>
    <definedName name="K3F1" localSheetId="7">#REF!</definedName>
    <definedName name="K3F1" localSheetId="5">#REF!</definedName>
    <definedName name="K3F1" localSheetId="8">#REF!</definedName>
    <definedName name="K3F1" localSheetId="9">#REF!</definedName>
    <definedName name="K3F1">#REF!</definedName>
    <definedName name="K3F2" localSheetId="7">#REF!</definedName>
    <definedName name="K3F2" localSheetId="5">#REF!</definedName>
    <definedName name="K3F2" localSheetId="8">#REF!</definedName>
    <definedName name="K3F2" localSheetId="9">#REF!</definedName>
    <definedName name="K3F2">#REF!</definedName>
    <definedName name="K4F1" localSheetId="7">#REF!</definedName>
    <definedName name="K4F1" localSheetId="5">#REF!</definedName>
    <definedName name="K4F1" localSheetId="8">#REF!</definedName>
    <definedName name="K4F1" localSheetId="9">#REF!</definedName>
    <definedName name="K4F1">#REF!</definedName>
    <definedName name="K4F2" localSheetId="7">#REF!</definedName>
    <definedName name="K4F2" localSheetId="5">#REF!</definedName>
    <definedName name="K4F2" localSheetId="8">#REF!</definedName>
    <definedName name="K4F2" localSheetId="9">#REF!</definedName>
    <definedName name="K4F2">#REF!</definedName>
    <definedName name="K5F1" localSheetId="7">#REF!</definedName>
    <definedName name="K5F1" localSheetId="5">#REF!</definedName>
    <definedName name="K5F1" localSheetId="8">#REF!</definedName>
    <definedName name="K5F1" localSheetId="9">#REF!</definedName>
    <definedName name="K5F1">#REF!</definedName>
    <definedName name="K5F2" localSheetId="7">#REF!</definedName>
    <definedName name="K5F2" localSheetId="5">#REF!</definedName>
    <definedName name="K5F2" localSheetId="8">#REF!</definedName>
    <definedName name="K5F2" localSheetId="9">#REF!</definedName>
    <definedName name="K5F2">#REF!</definedName>
    <definedName name="K6F1" localSheetId="7">#REF!</definedName>
    <definedName name="K6F1" localSheetId="5">#REF!</definedName>
    <definedName name="K6F1" localSheetId="8">#REF!</definedName>
    <definedName name="K6F1" localSheetId="9">#REF!</definedName>
    <definedName name="K6F1">#REF!</definedName>
    <definedName name="K6F2" localSheetId="7">#REF!</definedName>
    <definedName name="K6F2" localSheetId="5">#REF!</definedName>
    <definedName name="K6F2" localSheetId="8">#REF!</definedName>
    <definedName name="K6F2" localSheetId="9">#REF!</definedName>
    <definedName name="K6F2">#REF!</definedName>
    <definedName name="K7F1" localSheetId="7">#REF!</definedName>
    <definedName name="K7F1" localSheetId="5">#REF!</definedName>
    <definedName name="K7F1" localSheetId="8">#REF!</definedName>
    <definedName name="K7F1" localSheetId="9">#REF!</definedName>
    <definedName name="K7F1">#REF!</definedName>
    <definedName name="K7F2" localSheetId="7">#REF!</definedName>
    <definedName name="K7F2" localSheetId="5">#REF!</definedName>
    <definedName name="K7F2" localSheetId="8">#REF!</definedName>
    <definedName name="K7F2" localSheetId="9">#REF!</definedName>
    <definedName name="K7F2">#REF!</definedName>
    <definedName name="K8ALO" localSheetId="7">#REF!</definedName>
    <definedName name="K8ALO" localSheetId="5">#REF!</definedName>
    <definedName name="K8ALO" localSheetId="8">#REF!</definedName>
    <definedName name="K8ALO" localSheetId="9">#REF!</definedName>
    <definedName name="K8ALO">#REF!</definedName>
    <definedName name="K8F1" localSheetId="7">#REF!</definedName>
    <definedName name="K8F1" localSheetId="5">#REF!</definedName>
    <definedName name="K8F1" localSheetId="8">#REF!</definedName>
    <definedName name="K8F1" localSheetId="9">#REF!</definedName>
    <definedName name="K8F1">#REF!</definedName>
    <definedName name="K8F2" localSheetId="7">#REF!</definedName>
    <definedName name="K8F2" localSheetId="5">#REF!</definedName>
    <definedName name="K8F2" localSheetId="8">#REF!</definedName>
    <definedName name="K8F2" localSheetId="9">#REF!</definedName>
    <definedName name="K8F2">#REF!</definedName>
    <definedName name="K9ALO" localSheetId="7">#REF!</definedName>
    <definedName name="K9ALO" localSheetId="5">#REF!</definedName>
    <definedName name="K9ALO" localSheetId="8">#REF!</definedName>
    <definedName name="K9ALO" localSheetId="9">#REF!</definedName>
    <definedName name="K9ALO">#REF!</definedName>
    <definedName name="KO" localSheetId="7" hidden="1">#REF!</definedName>
    <definedName name="KO" localSheetId="5" hidden="1">#REF!</definedName>
    <definedName name="KO" localSheetId="8" hidden="1">#REF!</definedName>
    <definedName name="KO" localSheetId="9" hidden="1">#REF!</definedName>
    <definedName name="KO" hidden="1">#REF!</definedName>
    <definedName name="Ladrillo_cuarto_x_26_tono_natural_rustico" localSheetId="7">#REF!</definedName>
    <definedName name="Ladrillo_cuarto_x_26_tono_natural_rustico" localSheetId="5">#REF!</definedName>
    <definedName name="Ladrillo_cuarto_x_26_tono_natural_rustico" localSheetId="8">#REF!</definedName>
    <definedName name="Ladrillo_cuarto_x_26_tono_natural_rustico" localSheetId="9">#REF!</definedName>
    <definedName name="Ladrillo_cuarto_x_26_tono_natural_rustico">#REF!</definedName>
    <definedName name="Ladrillo_Jamba_Doble_Coral_Moore" localSheetId="7">#REF!</definedName>
    <definedName name="Ladrillo_Jamba_Doble_Coral_Moore" localSheetId="5">#REF!</definedName>
    <definedName name="Ladrillo_Jamba_Doble_Coral_Moore" localSheetId="8">#REF!</definedName>
    <definedName name="Ladrillo_Jamba_Doble_Coral_Moore" localSheetId="9">#REF!</definedName>
    <definedName name="Ladrillo_Jamba_Doble_Coral_Moore">#REF!</definedName>
    <definedName name="Ladrillo_Portante_Trefilado_14__15x30x10" localSheetId="7">#REF!</definedName>
    <definedName name="Ladrillo_Portante_Trefilado_14__15x30x10" localSheetId="5">#REF!</definedName>
    <definedName name="Ladrillo_Portante_Trefilado_14__15x30x10" localSheetId="8">#REF!</definedName>
    <definedName name="Ladrillo_Portante_Trefilado_14__15x30x10" localSheetId="9">#REF!</definedName>
    <definedName name="Ladrillo_Portante_Trefilado_14__15x30x10">#REF!</definedName>
    <definedName name="Ladrillo_prensado_fino_santafe" localSheetId="7">#REF!</definedName>
    <definedName name="Ladrillo_prensado_fino_santafe" localSheetId="5">#REF!</definedName>
    <definedName name="Ladrillo_prensado_fino_santafe" localSheetId="8">#REF!</definedName>
    <definedName name="Ladrillo_prensado_fino_santafe" localSheetId="9">#REF!</definedName>
    <definedName name="Ladrillo_prensado_fino_santafe">#REF!</definedName>
    <definedName name="Ladrillo_tablon_natural_1_4___26___6_Tono_natural." localSheetId="7">#REF!</definedName>
    <definedName name="Ladrillo_tablon_natural_1_4___26___6_Tono_natural." localSheetId="5">#REF!</definedName>
    <definedName name="Ladrillo_tablon_natural_1_4___26___6_Tono_natural." localSheetId="8">#REF!</definedName>
    <definedName name="Ladrillo_tablon_natural_1_4___26___6_Tono_natural." localSheetId="9">#REF!</definedName>
    <definedName name="Ladrillo_tablon_natural_1_4___26___6_Tono_natural.">#REF!</definedName>
    <definedName name="Ladrillo_tolete_comun" localSheetId="7">#REF!</definedName>
    <definedName name="Ladrillo_tolete_comun" localSheetId="5">#REF!</definedName>
    <definedName name="Ladrillo_tolete_comun" localSheetId="8">#REF!</definedName>
    <definedName name="Ladrillo_tolete_comun" localSheetId="9">#REF!</definedName>
    <definedName name="Ladrillo_tolete_comun">#REF!</definedName>
    <definedName name="Ladrillo_Tolete_Recocido" localSheetId="7">#REF!</definedName>
    <definedName name="Ladrillo_Tolete_Recocido" localSheetId="5">#REF!</definedName>
    <definedName name="Ladrillo_Tolete_Recocido" localSheetId="8">#REF!</definedName>
    <definedName name="Ladrillo_Tolete_Recocido" localSheetId="9">#REF!</definedName>
    <definedName name="Ladrillo_Tolete_Recocido">#REF!</definedName>
    <definedName name="Lámina_cold_rolled_cal_18" localSheetId="7">#REF!</definedName>
    <definedName name="Lámina_cold_rolled_cal_18" localSheetId="5">#REF!</definedName>
    <definedName name="Lámina_cold_rolled_cal_18" localSheetId="8">#REF!</definedName>
    <definedName name="Lámina_cold_rolled_cal_18" localSheetId="9">#REF!</definedName>
    <definedName name="Lámina_cold_rolled_cal_18">#REF!</definedName>
    <definedName name="Lamina_HR_6mm" localSheetId="7">#REF!</definedName>
    <definedName name="Lamina_HR_6mm" localSheetId="5">#REF!</definedName>
    <definedName name="Lamina_HR_6mm" localSheetId="8">#REF!</definedName>
    <definedName name="Lamina_HR_6mm" localSheetId="9">#REF!</definedName>
    <definedName name="Lamina_HR_6mm">#REF!</definedName>
    <definedName name="lamina_identificacion" localSheetId="7">#REF!</definedName>
    <definedName name="lamina_identificacion" localSheetId="5">#REF!</definedName>
    <definedName name="lamina_identificacion" localSheetId="8">#REF!</definedName>
    <definedName name="lamina_identificacion" localSheetId="9">#REF!</definedName>
    <definedName name="lamina_identificacion">#REF!</definedName>
    <definedName name="Lavamanos_de_sobre_poner_Corona" localSheetId="7">#REF!</definedName>
    <definedName name="Lavamanos_de_sobre_poner_Corona" localSheetId="5">#REF!</definedName>
    <definedName name="Lavamanos_de_sobre_poner_Corona" localSheetId="8">#REF!</definedName>
    <definedName name="Lavamanos_de_sobre_poner_Corona" localSheetId="9">#REF!</definedName>
    <definedName name="Lavamanos_de_sobre_poner_Corona">#REF!</definedName>
    <definedName name="Lavamanos_de_sobreponer_en_acero_inoxidable." localSheetId="7">#REF!</definedName>
    <definedName name="Lavamanos_de_sobreponer_en_acero_inoxidable." localSheetId="5">#REF!</definedName>
    <definedName name="Lavamanos_de_sobreponer_en_acero_inoxidable." localSheetId="8">#REF!</definedName>
    <definedName name="Lavamanos_de_sobreponer_en_acero_inoxidable." localSheetId="9">#REF!</definedName>
    <definedName name="Lavamanos_de_sobreponer_en_acero_inoxidable.">#REF!</definedName>
    <definedName name="Lavamanos_de_Sobreponer_Ref._07349" localSheetId="7">#REF!</definedName>
    <definedName name="Lavamanos_de_Sobreponer_Ref._07349" localSheetId="5">#REF!</definedName>
    <definedName name="Lavamanos_de_Sobreponer_Ref._07349" localSheetId="8">#REF!</definedName>
    <definedName name="Lavamanos_de_Sobreponer_Ref._07349" localSheetId="9">#REF!</definedName>
    <definedName name="Lavamanos_de_Sobreponer_Ref._07349">#REF!</definedName>
    <definedName name="Lavaplatos_Bar_Redondo_Ref._0556_999" localSheetId="7">#REF!</definedName>
    <definedName name="Lavaplatos_Bar_Redondo_Ref._0556_999" localSheetId="5">#REF!</definedName>
    <definedName name="Lavaplatos_Bar_Redondo_Ref._0556_999" localSheetId="8">#REF!</definedName>
    <definedName name="Lavaplatos_Bar_Redondo_Ref._0556_999" localSheetId="9">#REF!</definedName>
    <definedName name="Lavaplatos_Bar_Redondo_Ref._0556_999">#REF!</definedName>
    <definedName name="LG">LEN([2]PPTO!$F1)</definedName>
    <definedName name="Lija" localSheetId="7">#REF!</definedName>
    <definedName name="Lija" localSheetId="5">#REF!</definedName>
    <definedName name="Lija" localSheetId="8">#REF!</definedName>
    <definedName name="Lija" localSheetId="9">#REF!</definedName>
    <definedName name="Lija">#REF!</definedName>
    <definedName name="Listón_1.5x3x3" localSheetId="7">#REF!</definedName>
    <definedName name="Listón_1.5x3x3" localSheetId="5">#REF!</definedName>
    <definedName name="Listón_1.5x3x3" localSheetId="8">#REF!</definedName>
    <definedName name="Listón_1.5x3x3" localSheetId="9">#REF!</definedName>
    <definedName name="Listón_1.5x3x3">#REF!</definedName>
    <definedName name="Listón_M.H._Guayacán" localSheetId="7">#REF!</definedName>
    <definedName name="Listón_M.H._Guayacán" localSheetId="5">#REF!</definedName>
    <definedName name="Listón_M.H._Guayacán" localSheetId="8">#REF!</definedName>
    <definedName name="Listón_M.H._Guayacán" localSheetId="9">#REF!</definedName>
    <definedName name="Listón_M.H._Guayacán">#REF!</definedName>
    <definedName name="Llave_automatica_Ref._71100_000_000" localSheetId="7">#REF!</definedName>
    <definedName name="Llave_automatica_Ref._71100_000_000" localSheetId="5">#REF!</definedName>
    <definedName name="Llave_automatica_Ref._71100_000_000" localSheetId="8">#REF!</definedName>
    <definedName name="Llave_automatica_Ref._71100_000_000" localSheetId="9">#REF!</definedName>
    <definedName name="Llave_automatica_Ref._71100_000_000">#REF!</definedName>
    <definedName name="Llave_Manguera" localSheetId="7">#REF!</definedName>
    <definedName name="Llave_Manguera" localSheetId="5">#REF!</definedName>
    <definedName name="Llave_Manguera" localSheetId="8">#REF!</definedName>
    <definedName name="Llave_Manguera" localSheetId="9">#REF!</definedName>
    <definedName name="Llave_Manguera">#REF!</definedName>
    <definedName name="Luminaria_Artistica_Riel_2.43_m__6_Proyectores_Incand._de_100_W._120_V." localSheetId="7">#REF!</definedName>
    <definedName name="Luminaria_Artistica_Riel_2.43_m__6_Proyectores_Incand._de_100_W._120_V." localSheetId="5">#REF!</definedName>
    <definedName name="Luminaria_Artistica_Riel_2.43_m__6_Proyectores_Incand._de_100_W._120_V." localSheetId="8">#REF!</definedName>
    <definedName name="Luminaria_Artistica_Riel_2.43_m__6_Proyectores_Incand._de_100_W._120_V." localSheetId="9">#REF!</definedName>
    <definedName name="Luminaria_Artistica_Riel_2.43_m__6_Proyectores_Incand._de_100_W._120_V.">#REF!</definedName>
    <definedName name="Luminaria_Cerrada_Tipo_AP_de_Sodio_de_150_W._220_V.__Incluye_Fotocelda" localSheetId="7">#REF!</definedName>
    <definedName name="Luminaria_Cerrada_Tipo_AP_de_Sodio_de_150_W._220_V.__Incluye_Fotocelda" localSheetId="5">#REF!</definedName>
    <definedName name="Luminaria_Cerrada_Tipo_AP_de_Sodio_de_150_W._220_V.__Incluye_Fotocelda" localSheetId="8">#REF!</definedName>
    <definedName name="Luminaria_Cerrada_Tipo_AP_de_Sodio_de_150_W._220_V.__Incluye_Fotocelda" localSheetId="9">#REF!</definedName>
    <definedName name="Luminaria_Cerrada_Tipo_AP_de_Sodio_de_150_W._220_V.__Incluye_Fotocelda">#REF!</definedName>
    <definedName name="Luminaria_Cerrada_Tipo_AP_de_Sodio_de_250_W._220_V." localSheetId="7">#REF!</definedName>
    <definedName name="Luminaria_Cerrada_Tipo_AP_de_Sodio_de_250_W._220_V." localSheetId="5">#REF!</definedName>
    <definedName name="Luminaria_Cerrada_Tipo_AP_de_Sodio_de_250_W._220_V." localSheetId="8">#REF!</definedName>
    <definedName name="Luminaria_Cerrada_Tipo_AP_de_Sodio_de_250_W._220_V." localSheetId="9">#REF!</definedName>
    <definedName name="Luminaria_Cerrada_Tipo_AP_de_Sodio_de_250_W._220_V.">#REF!</definedName>
    <definedName name="Luminaria_Hermetica_de_Piso_Grado_IP65_de_90_W._120_V." localSheetId="7">#REF!</definedName>
    <definedName name="Luminaria_Hermetica_de_Piso_Grado_IP65_de_90_W._120_V." localSheetId="5">#REF!</definedName>
    <definedName name="Luminaria_Hermetica_de_Piso_Grado_IP65_de_90_W._120_V." localSheetId="8">#REF!</definedName>
    <definedName name="Luminaria_Hermetica_de_Piso_Grado_IP65_de_90_W._120_V." localSheetId="9">#REF!</definedName>
    <definedName name="Luminaria_Hermetica_de_Piso_Grado_IP65_de_90_W._120_V.">#REF!</definedName>
    <definedName name="Luminaria_Industrial_Metal_Halide_de_250_W._220_V." localSheetId="7">#REF!</definedName>
    <definedName name="Luminaria_Industrial_Metal_Halide_de_250_W._220_V." localSheetId="5">#REF!</definedName>
    <definedName name="Luminaria_Industrial_Metal_Halide_de_250_W._220_V." localSheetId="8">#REF!</definedName>
    <definedName name="Luminaria_Industrial_Metal_Halide_de_250_W._220_V." localSheetId="9">#REF!</definedName>
    <definedName name="Luminaria_Industrial_Metal_Halide_de_250_W._220_V.">#REF!</definedName>
    <definedName name="Luminaria_Tipo_Wall_Pack_de_70_W._220_V." localSheetId="7">#REF!</definedName>
    <definedName name="Luminaria_Tipo_Wall_Pack_de_70_W._220_V." localSheetId="5">#REF!</definedName>
    <definedName name="Luminaria_Tipo_Wall_Pack_de_70_W._220_V." localSheetId="8">#REF!</definedName>
    <definedName name="Luminaria_Tipo_Wall_Pack_de_70_W._220_V." localSheetId="9">#REF!</definedName>
    <definedName name="Luminaria_Tipo_Wall_Pack_de_70_W._220_V.">#REF!</definedName>
    <definedName name="Luminarias_Fluorescentes_Sistema_Modular_de_2x32_W__120_V__Tipo_T_8" localSheetId="7">#REF!</definedName>
    <definedName name="Luminarias_Fluorescentes_Sistema_Modular_de_2x32_W__120_V__Tipo_T_8" localSheetId="5">#REF!</definedName>
    <definedName name="Luminarias_Fluorescentes_Sistema_Modular_de_2x32_W__120_V__Tipo_T_8" localSheetId="8">#REF!</definedName>
    <definedName name="Luminarias_Fluorescentes_Sistema_Modular_de_2x32_W__120_V__Tipo_T_8" localSheetId="9">#REF!</definedName>
    <definedName name="Luminarias_Fluorescentes_Sistema_Modular_de_2x32_W__120_V__Tipo_T_8">#REF!</definedName>
    <definedName name="Luminarias_Fluorescentes_Tipo_Industrial_de_2x32_W__120_V__Tipo_T_8" localSheetId="7">#REF!</definedName>
    <definedName name="Luminarias_Fluorescentes_Tipo_Industrial_de_2x32_W__120_V__Tipo_T_8" localSheetId="5">#REF!</definedName>
    <definedName name="Luminarias_Fluorescentes_Tipo_Industrial_de_2x32_W__120_V__Tipo_T_8" localSheetId="8">#REF!</definedName>
    <definedName name="Luminarias_Fluorescentes_Tipo_Industrial_de_2x32_W__120_V__Tipo_T_8" localSheetId="9">#REF!</definedName>
    <definedName name="Luminarias_Fluorescentes_Tipo_Industrial_de_2x32_W__120_V__Tipo_T_8">#REF!</definedName>
    <definedName name="Luminarias_Fluorescentes_Tubos_en__U__de_2x32_W__120_V__Tipo_T_8" localSheetId="7">#REF!</definedName>
    <definedName name="Luminarias_Fluorescentes_Tubos_en__U__de_2x32_W__120_V__Tipo_T_8" localSheetId="5">#REF!</definedName>
    <definedName name="Luminarias_Fluorescentes_Tubos_en__U__de_2x32_W__120_V__Tipo_T_8" localSheetId="8">#REF!</definedName>
    <definedName name="Luminarias_Fluorescentes_Tubos_en__U__de_2x32_W__120_V__Tipo_T_8" localSheetId="9">#REF!</definedName>
    <definedName name="Luminarias_Fluorescentes_Tubos_en__U__de_2x32_W__120_V__Tipo_T_8">#REF!</definedName>
    <definedName name="M.D.O._Alistado_de_Pisos" localSheetId="7">#REF!</definedName>
    <definedName name="M.D.O._Alistado_de_Pisos" localSheetId="5">#REF!</definedName>
    <definedName name="M.D.O._Alistado_de_Pisos" localSheetId="8">#REF!</definedName>
    <definedName name="M.D.O._Alistado_de_Pisos" localSheetId="9">#REF!</definedName>
    <definedName name="M.D.O._Alistado_de_Pisos">#REF!</definedName>
    <definedName name="M.D.O._Aseo_Durnate_la_Obra" localSheetId="7">#REF!</definedName>
    <definedName name="M.D.O._Aseo_Durnate_la_Obra" localSheetId="5">#REF!</definedName>
    <definedName name="M.D.O._Aseo_Durnate_la_Obra" localSheetId="8">#REF!</definedName>
    <definedName name="M.D.O._Aseo_Durnate_la_Obra" localSheetId="9">#REF!</definedName>
    <definedName name="M.D.O._Aseo_Durnate_la_Obra">#REF!</definedName>
    <definedName name="M.D.O._Aseo_Final" localSheetId="7">#REF!</definedName>
    <definedName name="M.D.O._Aseo_Final" localSheetId="5">#REF!</definedName>
    <definedName name="M.D.O._Aseo_Final" localSheetId="8">#REF!</definedName>
    <definedName name="M.D.O._Aseo_Final" localSheetId="9">#REF!</definedName>
    <definedName name="M.D.O._Aseo_Final">#REF!</definedName>
    <definedName name="M.D.O._Cargue_Volqueta" localSheetId="7">#REF!</definedName>
    <definedName name="M.D.O._Cargue_Volqueta" localSheetId="5">#REF!</definedName>
    <definedName name="M.D.O._Cargue_Volqueta" localSheetId="8">#REF!</definedName>
    <definedName name="M.D.O._Cargue_Volqueta" localSheetId="9">#REF!</definedName>
    <definedName name="M.D.O._Cargue_Volqueta">#REF!</definedName>
    <definedName name="M.D.O._Chazos_en_Madera" localSheetId="7">#REF!</definedName>
    <definedName name="M.D.O._Chazos_en_Madera" localSheetId="5">#REF!</definedName>
    <definedName name="M.D.O._Chazos_en_Madera" localSheetId="8">#REF!</definedName>
    <definedName name="M.D.O._Chazos_en_Madera" localSheetId="9">#REF!</definedName>
    <definedName name="M.D.O._Chazos_en_Madera">#REF!</definedName>
    <definedName name="M.D.O._Demolicion_Muro" localSheetId="7">#REF!</definedName>
    <definedName name="M.D.O._Demolicion_Muro" localSheetId="5">#REF!</definedName>
    <definedName name="M.D.O._Demolicion_Muro" localSheetId="8">#REF!</definedName>
    <definedName name="M.D.O._Demolicion_Muro" localSheetId="9">#REF!</definedName>
    <definedName name="M.D.O._Demolicion_Muro">#REF!</definedName>
    <definedName name="M.D.O._Enchape_Ceramica" localSheetId="7">#REF!</definedName>
    <definedName name="M.D.O._Enchape_Ceramica" localSheetId="5">#REF!</definedName>
    <definedName name="M.D.O._Enchape_Ceramica" localSheetId="8">#REF!</definedName>
    <definedName name="M.D.O._Enchape_Ceramica" localSheetId="9">#REF!</definedName>
    <definedName name="M.D.O._Enchape_Ceramica">#REF!</definedName>
    <definedName name="M.D.O._Instalacion_Alfombra" localSheetId="7">#REF!</definedName>
    <definedName name="M.D.O._Instalacion_Alfombra" localSheetId="5">#REF!</definedName>
    <definedName name="M.D.O._Instalacion_Alfombra" localSheetId="8">#REF!</definedName>
    <definedName name="M.D.O._Instalacion_Alfombra" localSheetId="9">#REF!</definedName>
    <definedName name="M.D.O._Instalacion_Alfombra">#REF!</definedName>
    <definedName name="M.D.O._Instalacion_Cieloraso" localSheetId="7">#REF!</definedName>
    <definedName name="M.D.O._Instalacion_Cieloraso" localSheetId="5">#REF!</definedName>
    <definedName name="M.D.O._Instalacion_Cieloraso" localSheetId="8">#REF!</definedName>
    <definedName name="M.D.O._Instalacion_Cieloraso" localSheetId="9">#REF!</definedName>
    <definedName name="M.D.O._Instalacion_Cieloraso">#REF!</definedName>
    <definedName name="M.D.O._Instalacion_Granito" localSheetId="7">#REF!</definedName>
    <definedName name="M.D.O._Instalacion_Granito" localSheetId="5">#REF!</definedName>
    <definedName name="M.D.O._Instalacion_Granito" localSheetId="8">#REF!</definedName>
    <definedName name="M.D.O._Instalacion_Granito" localSheetId="9">#REF!</definedName>
    <definedName name="M.D.O._Instalacion_Granito">#REF!</definedName>
    <definedName name="M.D.O._Instalacion_Zocalo_en_Granito" localSheetId="7">#REF!</definedName>
    <definedName name="M.D.O._Instalacion_Zocalo_en_Granito" localSheetId="5">#REF!</definedName>
    <definedName name="M.D.O._Instalacion_Zocalo_en_Granito" localSheetId="8">#REF!</definedName>
    <definedName name="M.D.O._Instalacion_Zocalo_en_Granito" localSheetId="9">#REF!</definedName>
    <definedName name="M.D.O._Instalacion_Zocalo_en_Granito">#REF!</definedName>
    <definedName name="M.D.O._Pañete_Liso_Muros" localSheetId="7">#REF!</definedName>
    <definedName name="M.D.O._Pañete_Liso_Muros" localSheetId="5">#REF!</definedName>
    <definedName name="M.D.O._Pañete_Liso_Muros" localSheetId="8">#REF!</definedName>
    <definedName name="M.D.O._Pañete_Liso_Muros" localSheetId="9">#REF!</definedName>
    <definedName name="M.D.O._Pañete_Liso_Muros">#REF!</definedName>
    <definedName name="M.D.O._Preparacion_Grouting" localSheetId="7">#REF!</definedName>
    <definedName name="M.D.O._Preparacion_Grouting" localSheetId="5">#REF!</definedName>
    <definedName name="M.D.O._Preparacion_Grouting" localSheetId="8">#REF!</definedName>
    <definedName name="M.D.O._Preparacion_Grouting" localSheetId="9">#REF!</definedName>
    <definedName name="M.D.O._Preparacion_Grouting">#REF!</definedName>
    <definedName name="M.D.O._Preparacion_Mortero" localSheetId="7">#REF!</definedName>
    <definedName name="M.D.O._Preparacion_Mortero" localSheetId="5">#REF!</definedName>
    <definedName name="M.D.O._Preparacion_Mortero" localSheetId="8">#REF!</definedName>
    <definedName name="M.D.O._Preparacion_Mortero" localSheetId="9">#REF!</definedName>
    <definedName name="M.D.O._Preparacion_Mortero">#REF!</definedName>
    <definedName name="M.D.O._Replanteo" localSheetId="7">#REF!</definedName>
    <definedName name="M.D.O._Replanteo" localSheetId="5">#REF!</definedName>
    <definedName name="M.D.O._Replanteo" localSheetId="8">#REF!</definedName>
    <definedName name="M.D.O._Replanteo" localSheetId="9">#REF!</definedName>
    <definedName name="M.D.O._Replanteo">#REF!</definedName>
    <definedName name="M.D.O._Trasciego_de_Escombros" localSheetId="7">#REF!</definedName>
    <definedName name="M.D.O._Trasciego_de_Escombros" localSheetId="5">#REF!</definedName>
    <definedName name="M.D.O._Trasciego_de_Escombros" localSheetId="8">#REF!</definedName>
    <definedName name="M.D.O._Trasciego_de_Escombros" localSheetId="9">#REF!</definedName>
    <definedName name="M.D.O._Trasciego_de_Escombros">#REF!</definedName>
    <definedName name="M.D.O._Vinilo_Estuco" localSheetId="7">#REF!</definedName>
    <definedName name="M.D.O._Vinilo_Estuco" localSheetId="5">#REF!</definedName>
    <definedName name="M.D.O._Vinilo_Estuco" localSheetId="8">#REF!</definedName>
    <definedName name="M.D.O._Vinilo_Estuco" localSheetId="9">#REF!</definedName>
    <definedName name="M.D.O._Vinilo_Estuco">#REF!</definedName>
    <definedName name="Macetas" localSheetId="7">#REF!</definedName>
    <definedName name="Macetas" localSheetId="5">#REF!</definedName>
    <definedName name="Macetas" localSheetId="8">#REF!</definedName>
    <definedName name="Macetas" localSheetId="9">#REF!</definedName>
    <definedName name="Macetas">#REF!</definedName>
    <definedName name="Madera_teca_suministro__instalacion__pulida_y_lacada" localSheetId="7">#REF!</definedName>
    <definedName name="Madera_teca_suministro__instalacion__pulida_y_lacada" localSheetId="5">#REF!</definedName>
    <definedName name="Madera_teca_suministro__instalacion__pulida_y_lacada" localSheetId="8">#REF!</definedName>
    <definedName name="Madera_teca_suministro__instalacion__pulida_y_lacada" localSheetId="9">#REF!</definedName>
    <definedName name="Madera_teca_suministro__instalacion__pulida_y_lacada">#REF!</definedName>
    <definedName name="Magnolio_1.50_m" localSheetId="7">#REF!</definedName>
    <definedName name="Magnolio_1.50_m" localSheetId="5">#REF!</definedName>
    <definedName name="Magnolio_1.50_m" localSheetId="8">#REF!</definedName>
    <definedName name="Magnolio_1.50_m" localSheetId="9">#REF!</definedName>
    <definedName name="Magnolio_1.50_m">#REF!</definedName>
    <definedName name="Malla_electrosoldada_Q_3.1" localSheetId="7">#REF!</definedName>
    <definedName name="Malla_electrosoldada_Q_3.1" localSheetId="5">#REF!</definedName>
    <definedName name="Malla_electrosoldada_Q_3.1" localSheetId="8">#REF!</definedName>
    <definedName name="Malla_electrosoldada_Q_3.1" localSheetId="9">#REF!</definedName>
    <definedName name="Malla_electrosoldada_Q_3.1">#REF!</definedName>
    <definedName name="Malla_eslabonada" localSheetId="7">#REF!</definedName>
    <definedName name="Malla_eslabonada" localSheetId="5">#REF!</definedName>
    <definedName name="Malla_eslabonada" localSheetId="8">#REF!</definedName>
    <definedName name="Malla_eslabonada" localSheetId="9">#REF!</definedName>
    <definedName name="Malla_eslabonada">#REF!</definedName>
    <definedName name="Malla_IMT_30_Cal_12_e_2mm" localSheetId="7">#REF!</definedName>
    <definedName name="Malla_IMT_30_Cal_12_e_2mm" localSheetId="5">#REF!</definedName>
    <definedName name="Malla_IMT_30_Cal_12_e_2mm" localSheetId="8">#REF!</definedName>
    <definedName name="Malla_IMT_30_Cal_12_e_2mm" localSheetId="9">#REF!</definedName>
    <definedName name="Malla_IMT_30_Cal_12_e_2mm">#REF!</definedName>
    <definedName name="Mallas_electrosoldadas_M___063" localSheetId="7">#REF!</definedName>
    <definedName name="Mallas_electrosoldadas_M___063" localSheetId="5">#REF!</definedName>
    <definedName name="Mallas_electrosoldadas_M___063" localSheetId="8">#REF!</definedName>
    <definedName name="Mallas_electrosoldadas_M___063" localSheetId="9">#REF!</definedName>
    <definedName name="Mallas_electrosoldadas_M___063">#REF!</definedName>
    <definedName name="Manguera_para_Agua_1_2" localSheetId="7">#REF!</definedName>
    <definedName name="Manguera_para_Agua_1_2" localSheetId="5">#REF!</definedName>
    <definedName name="Manguera_para_Agua_1_2" localSheetId="8">#REF!</definedName>
    <definedName name="Manguera_para_Agua_1_2" localSheetId="9">#REF!</definedName>
    <definedName name="Manguera_para_Agua_1_2">#REF!</definedName>
    <definedName name="Manguera_para_Niveles_3_8" localSheetId="7">#REF!</definedName>
    <definedName name="Manguera_para_Niveles_3_8" localSheetId="5">#REF!</definedName>
    <definedName name="Manguera_para_Niveles_3_8" localSheetId="8">#REF!</definedName>
    <definedName name="Manguera_para_Niveles_3_8" localSheetId="9">#REF!</definedName>
    <definedName name="Manguera_para_Niveles_3_8">#REF!</definedName>
    <definedName name="Mano_de_Obra_AA" localSheetId="7">#REF!</definedName>
    <definedName name="Mano_de_Obra_AA" localSheetId="5">#REF!</definedName>
    <definedName name="Mano_de_Obra_AA" localSheetId="8">#REF!</definedName>
    <definedName name="Mano_de_Obra_AA" localSheetId="9">#REF!</definedName>
    <definedName name="Mano_de_Obra_AA">#REF!</definedName>
    <definedName name="Mano_de_Obra_BB" localSheetId="7">#REF!</definedName>
    <definedName name="Mano_de_Obra_BB" localSheetId="5">#REF!</definedName>
    <definedName name="Mano_de_Obra_BB" localSheetId="8">#REF!</definedName>
    <definedName name="Mano_de_Obra_BB" localSheetId="9">#REF!</definedName>
    <definedName name="Mano_de_Obra_BB">#REF!</definedName>
    <definedName name="Mano_de_Obra_CC" localSheetId="7">#REF!</definedName>
    <definedName name="Mano_de_Obra_CC" localSheetId="5">#REF!</definedName>
    <definedName name="Mano_de_Obra_CC" localSheetId="8">#REF!</definedName>
    <definedName name="Mano_de_Obra_CC" localSheetId="9">#REF!</definedName>
    <definedName name="Mano_de_Obra_CC">#REF!</definedName>
    <definedName name="Mano_de_Obra_DD" localSheetId="7">#REF!</definedName>
    <definedName name="Mano_de_Obra_DD" localSheetId="5">#REF!</definedName>
    <definedName name="Mano_de_Obra_DD" localSheetId="8">#REF!</definedName>
    <definedName name="Mano_de_Obra_DD" localSheetId="9">#REF!</definedName>
    <definedName name="Mano_de_Obra_DD">#REF!</definedName>
    <definedName name="Mano_de_Oso_80_cm." localSheetId="7">#REF!</definedName>
    <definedName name="Mano_de_Oso_80_cm." localSheetId="5">#REF!</definedName>
    <definedName name="Mano_de_Oso_80_cm." localSheetId="8">#REF!</definedName>
    <definedName name="Mano_de_Oso_80_cm." localSheetId="9">#REF!</definedName>
    <definedName name="Mano_de_Oso_80_cm.">#REF!</definedName>
    <definedName name="MANOBRA">[7]CUADRILLAS!$A$11:$H$1000</definedName>
    <definedName name="Manto_Fiber_GLass_600_XT" localSheetId="7">#REF!</definedName>
    <definedName name="Manto_Fiber_GLass_600_XT" localSheetId="5">#REF!</definedName>
    <definedName name="Manto_Fiber_GLass_600_XT" localSheetId="8">#REF!</definedName>
    <definedName name="Manto_Fiber_GLass_600_XT" localSheetId="9">#REF!</definedName>
    <definedName name="Manto_Fiber_GLass_600_XT">#REF!</definedName>
    <definedName name="Manual_de_Operación_y_Mantenimiento" localSheetId="7">#REF!</definedName>
    <definedName name="Manual_de_Operación_y_Mantenimiento" localSheetId="5">#REF!</definedName>
    <definedName name="Manual_de_Operación_y_Mantenimiento" localSheetId="8">#REF!</definedName>
    <definedName name="Manual_de_Operación_y_Mantenimiento" localSheetId="9">#REF!</definedName>
    <definedName name="Manual_de_Operación_y_Mantenimiento">#REF!</definedName>
    <definedName name="Marco_en_Lamina_Cal._18_2.10x1.50_P_13" localSheetId="7">#REF!</definedName>
    <definedName name="Marco_en_Lamina_Cal._18_2.10x1.50_P_13" localSheetId="5">#REF!</definedName>
    <definedName name="Marco_en_Lamina_Cal._18_2.10x1.50_P_13" localSheetId="8">#REF!</definedName>
    <definedName name="Marco_en_Lamina_Cal._18_2.10x1.50_P_13" localSheetId="9">#REF!</definedName>
    <definedName name="Marco_en_Lamina_Cal._18_2.10x1.50_P_13">#REF!</definedName>
    <definedName name="Marco_en_Lamina_Cal._18_2.10x75_P_9" localSheetId="7">#REF!</definedName>
    <definedName name="Marco_en_Lamina_Cal._18_2.10x75_P_9" localSheetId="5">#REF!</definedName>
    <definedName name="Marco_en_Lamina_Cal._18_2.10x75_P_9" localSheetId="8">#REF!</definedName>
    <definedName name="Marco_en_Lamina_Cal._18_2.10x75_P_9" localSheetId="9">#REF!</definedName>
    <definedName name="Marco_en_Lamina_Cal._18_2.10x75_P_9">#REF!</definedName>
    <definedName name="Marco_en_Lamina_Cal._18_2.10x90_P_7" localSheetId="7">#REF!</definedName>
    <definedName name="Marco_en_Lamina_Cal._18_2.10x90_P_7" localSheetId="5">#REF!</definedName>
    <definedName name="Marco_en_Lamina_Cal._18_2.10x90_P_7" localSheetId="8">#REF!</definedName>
    <definedName name="Marco_en_Lamina_Cal._18_2.10x90_P_7" localSheetId="9">#REF!</definedName>
    <definedName name="Marco_en_Lamina_Cal._18_2.10x90_P_7">#REF!</definedName>
    <definedName name="Marco_en_Lamina_Cal._18_2.25x90_P_6" localSheetId="7">#REF!</definedName>
    <definedName name="Marco_en_Lamina_Cal._18_2.25x90_P_6" localSheetId="5">#REF!</definedName>
    <definedName name="Marco_en_Lamina_Cal._18_2.25x90_P_6" localSheetId="8">#REF!</definedName>
    <definedName name="Marco_en_Lamina_Cal._18_2.25x90_P_6" localSheetId="9">#REF!</definedName>
    <definedName name="Marco_en_Lamina_Cal._18_2.25x90_P_6">#REF!</definedName>
    <definedName name="Marco_en_Lamina_Cal._18_2.40x4.80__Corrediza__P_16" localSheetId="7">#REF!</definedName>
    <definedName name="Marco_en_Lamina_Cal._18_2.40x4.80__Corrediza__P_16" localSheetId="5">#REF!</definedName>
    <definedName name="Marco_en_Lamina_Cal._18_2.40x4.80__Corrediza__P_16" localSheetId="8">#REF!</definedName>
    <definedName name="Marco_en_Lamina_Cal._18_2.40x4.80__Corrediza__P_16" localSheetId="9">#REF!</definedName>
    <definedName name="Marco_en_Lamina_Cal._18_2.40x4.80__Corrediza__P_16">#REF!</definedName>
    <definedName name="Marco_para_Segueta" localSheetId="7">#REF!</definedName>
    <definedName name="Marco_para_Segueta" localSheetId="5">#REF!</definedName>
    <definedName name="Marco_para_Segueta" localSheetId="8">#REF!</definedName>
    <definedName name="Marco_para_Segueta" localSheetId="9">#REF!</definedName>
    <definedName name="Marco_para_Segueta">#REF!</definedName>
    <definedName name="Marco_tapa_caja_de_inspeccion_ORNAMENTACION." localSheetId="7">#REF!</definedName>
    <definedName name="Marco_tapa_caja_de_inspeccion_ORNAMENTACION." localSheetId="5">#REF!</definedName>
    <definedName name="Marco_tapa_caja_de_inspeccion_ORNAMENTACION." localSheetId="8">#REF!</definedName>
    <definedName name="Marco_tapa_caja_de_inspeccion_ORNAMENTACION." localSheetId="9">#REF!</definedName>
    <definedName name="Marco_tapa_caja_de_inspeccion_ORNAMENTACION.">#REF!</definedName>
    <definedName name="Marcos_en_concreto_visto_para_ventana_de_correr_7.5_X_30_cm." localSheetId="7">#REF!</definedName>
    <definedName name="Marcos_en_concreto_visto_para_ventana_de_correr_7.5_X_30_cm." localSheetId="5">#REF!</definedName>
    <definedName name="Marcos_en_concreto_visto_para_ventana_de_correr_7.5_X_30_cm." localSheetId="8">#REF!</definedName>
    <definedName name="Marcos_en_concreto_visto_para_ventana_de_correr_7.5_X_30_cm." localSheetId="9">#REF!</definedName>
    <definedName name="Marcos_en_concreto_visto_para_ventana_de_correr_7.5_X_30_cm.">#REF!</definedName>
    <definedName name="Marmolina" localSheetId="7">#REF!</definedName>
    <definedName name="Marmolina" localSheetId="5">#REF!</definedName>
    <definedName name="Marmolina" localSheetId="8">#REF!</definedName>
    <definedName name="Marmolina" localSheetId="9">#REF!</definedName>
    <definedName name="Marmolina">#REF!</definedName>
    <definedName name="Marquesinas_en_lamina_puntos_fijos" localSheetId="7">#REF!</definedName>
    <definedName name="Marquesinas_en_lamina_puntos_fijos" localSheetId="5">#REF!</definedName>
    <definedName name="Marquesinas_en_lamina_puntos_fijos" localSheetId="8">#REF!</definedName>
    <definedName name="Marquesinas_en_lamina_puntos_fijos" localSheetId="9">#REF!</definedName>
    <definedName name="Marquesinas_en_lamina_puntos_fijos">#REF!</definedName>
    <definedName name="MAT" localSheetId="7">#REF!</definedName>
    <definedName name="MAT" localSheetId="5">#REF!</definedName>
    <definedName name="MAT" localSheetId="8">#REF!</definedName>
    <definedName name="MAT" localSheetId="9">#REF!</definedName>
    <definedName name="MAT">#REF!</definedName>
    <definedName name="MAT_P">#N/A</definedName>
    <definedName name="MATERIALES">[4]Materiales!$B$19:$J$2977</definedName>
    <definedName name="matriz" localSheetId="7">'[8]Calculo Puntaje'!#REF!</definedName>
    <definedName name="matriz" localSheetId="5">'[8]Calculo Puntaje'!#REF!</definedName>
    <definedName name="matriz" localSheetId="8">'[8]Calculo Puntaje'!#REF!</definedName>
    <definedName name="matriz" localSheetId="9">'[8]Calculo Puntaje'!#REF!</definedName>
    <definedName name="matriz">'[8]Calculo Puntaje'!#REF!</definedName>
    <definedName name="MAUL">#N/A</definedName>
    <definedName name="MBAT">#N/A</definedName>
    <definedName name="MCIR">#N/A</definedName>
    <definedName name="Mecheros_Bunsen" localSheetId="7">#REF!</definedName>
    <definedName name="Mecheros_Bunsen" localSheetId="5">#REF!</definedName>
    <definedName name="Mecheros_Bunsen" localSheetId="8">#REF!</definedName>
    <definedName name="Mecheros_Bunsen" localSheetId="9">#REF!</definedName>
    <definedName name="Mecheros_Bunsen">#REF!</definedName>
    <definedName name="Medidores__Domestico__2" localSheetId="7">#REF!</definedName>
    <definedName name="Medidores__Domestico__2" localSheetId="5">#REF!</definedName>
    <definedName name="Medidores__Domestico__2" localSheetId="8">#REF!</definedName>
    <definedName name="Medidores__Domestico__2" localSheetId="9">#REF!</definedName>
    <definedName name="Medidores__Domestico__2">#REF!</definedName>
    <definedName name="Medidores__Incendio__1_1_2" localSheetId="7">#REF!</definedName>
    <definedName name="Medidores__Incendio__1_1_2" localSheetId="5">#REF!</definedName>
    <definedName name="Medidores__Incendio__1_1_2" localSheetId="8">#REF!</definedName>
    <definedName name="Medidores__Incendio__1_1_2" localSheetId="9">#REF!</definedName>
    <definedName name="Medidores__Incendio__1_1_2">#REF!</definedName>
    <definedName name="MESC">#N/A</definedName>
    <definedName name="Mesones_de_atención_en_granito_color_gris_jaspe." localSheetId="7">#REF!</definedName>
    <definedName name="Mesones_de_atención_en_granito_color_gris_jaspe." localSheetId="5">#REF!</definedName>
    <definedName name="Mesones_de_atención_en_granito_color_gris_jaspe." localSheetId="8">#REF!</definedName>
    <definedName name="Mesones_de_atención_en_granito_color_gris_jaspe." localSheetId="9">#REF!</definedName>
    <definedName name="Mesones_de_atención_en_granito_color_gris_jaspe.">#REF!</definedName>
    <definedName name="Metal_Deck_Cal_22" localSheetId="7">#REF!</definedName>
    <definedName name="Metal_Deck_Cal_22" localSheetId="5">#REF!</definedName>
    <definedName name="Metal_Deck_Cal_22" localSheetId="8">#REF!</definedName>
    <definedName name="Metal_Deck_Cal_22" localSheetId="9">#REF!</definedName>
    <definedName name="Metal_Deck_Cal_22">#REF!</definedName>
    <definedName name="Mineral" localSheetId="7">#REF!</definedName>
    <definedName name="Mineral" localSheetId="5">#REF!</definedName>
    <definedName name="Mineral" localSheetId="8">#REF!</definedName>
    <definedName name="Mineral" localSheetId="9">#REF!</definedName>
    <definedName name="Mineral">#REF!</definedName>
    <definedName name="MLAB">#N/A</definedName>
    <definedName name="MO_P">#N/A</definedName>
    <definedName name="Mortero_1___3" localSheetId="7">#REF!</definedName>
    <definedName name="Mortero_1___3" localSheetId="5">#REF!</definedName>
    <definedName name="Mortero_1___3" localSheetId="8">#REF!</definedName>
    <definedName name="Mortero_1___3" localSheetId="9">#REF!</definedName>
    <definedName name="Mortero_1___3">#REF!</definedName>
    <definedName name="Mortero_1_3_impermeabilizado" localSheetId="7">#REF!</definedName>
    <definedName name="Mortero_1_3_impermeabilizado" localSheetId="5">#REF!</definedName>
    <definedName name="Mortero_1_3_impermeabilizado" localSheetId="8">#REF!</definedName>
    <definedName name="Mortero_1_3_impermeabilizado" localSheetId="9">#REF!</definedName>
    <definedName name="Mortero_1_3_impermeabilizado">#REF!</definedName>
    <definedName name="Mortero_1_4" localSheetId="7">#REF!</definedName>
    <definedName name="Mortero_1_4" localSheetId="5">#REF!</definedName>
    <definedName name="Mortero_1_4" localSheetId="8">#REF!</definedName>
    <definedName name="Mortero_1_4" localSheetId="9">#REF!</definedName>
    <definedName name="Mortero_1_4">#REF!</definedName>
    <definedName name="Mortero_a_granel_con_silo_puesto_en_obra__1_3_de_4000_P.S.I." localSheetId="7">#REF!</definedName>
    <definedName name="Mortero_a_granel_con_silo_puesto_en_obra__1_3_de_4000_P.S.I." localSheetId="5">#REF!</definedName>
    <definedName name="Mortero_a_granel_con_silo_puesto_en_obra__1_3_de_4000_P.S.I." localSheetId="8">#REF!</definedName>
    <definedName name="Mortero_a_granel_con_silo_puesto_en_obra__1_3_de_4000_P.S.I." localSheetId="9">#REF!</definedName>
    <definedName name="Mortero_a_granel_con_silo_puesto_en_obra__1_3_de_4000_P.S.I.">#REF!</definedName>
    <definedName name="Mortero_a_granel_con_silo_puesto_en_obra__1_4_de_3000_P.S.I." localSheetId="7">#REF!</definedName>
    <definedName name="Mortero_a_granel_con_silo_puesto_en_obra__1_4_de_3000_P.S.I." localSheetId="5">#REF!</definedName>
    <definedName name="Mortero_a_granel_con_silo_puesto_en_obra__1_4_de_3000_P.S.I." localSheetId="8">#REF!</definedName>
    <definedName name="Mortero_a_granel_con_silo_puesto_en_obra__1_4_de_3000_P.S.I." localSheetId="9">#REF!</definedName>
    <definedName name="Mortero_a_granel_con_silo_puesto_en_obra__1_4_de_3000_P.S.I.">#REF!</definedName>
    <definedName name="Mortero_a_granel_con_silo_puesto_en_obra__1_5_de_2000_P.S.I." localSheetId="7">#REF!</definedName>
    <definedName name="Mortero_a_granel_con_silo_puesto_en_obra__1_5_de_2000_P.S.I." localSheetId="5">#REF!</definedName>
    <definedName name="Mortero_a_granel_con_silo_puesto_en_obra__1_5_de_2000_P.S.I." localSheetId="8">#REF!</definedName>
    <definedName name="Mortero_a_granel_con_silo_puesto_en_obra__1_5_de_2000_P.S.I." localSheetId="9">#REF!</definedName>
    <definedName name="Mortero_a_granel_con_silo_puesto_en_obra__1_5_de_2000_P.S.I.">#REF!</definedName>
    <definedName name="Mortero_impermeabilizado_1_4" localSheetId="7">#REF!</definedName>
    <definedName name="Mortero_impermeabilizado_1_4" localSheetId="5">#REF!</definedName>
    <definedName name="Mortero_impermeabilizado_1_4" localSheetId="8">#REF!</definedName>
    <definedName name="Mortero_impermeabilizado_1_4" localSheetId="9">#REF!</definedName>
    <definedName name="Mortero_impermeabilizado_1_4">#REF!</definedName>
    <definedName name="Nevera" localSheetId="7">#REF!</definedName>
    <definedName name="Nevera" localSheetId="5">#REF!</definedName>
    <definedName name="Nevera" localSheetId="8">#REF!</definedName>
    <definedName name="Nevera" localSheetId="9">#REF!</definedName>
    <definedName name="Nevera">#REF!</definedName>
    <definedName name="Niple_Pasamuros_en_Tuberia_y_Lamina_de_Acero_1" localSheetId="7">#REF!</definedName>
    <definedName name="Niple_Pasamuros_en_Tuberia_y_Lamina_de_Acero_1" localSheetId="5">#REF!</definedName>
    <definedName name="Niple_Pasamuros_en_Tuberia_y_Lamina_de_Acero_1" localSheetId="8">#REF!</definedName>
    <definedName name="Niple_Pasamuros_en_Tuberia_y_Lamina_de_Acero_1" localSheetId="9">#REF!</definedName>
    <definedName name="Niple_Pasamuros_en_Tuberia_y_Lamina_de_Acero_1">#REF!</definedName>
    <definedName name="Niple_Pasamuros_en_Tuberia_y_Lamina_de_Acero_1_1_2" localSheetId="7">#REF!</definedName>
    <definedName name="Niple_Pasamuros_en_Tuberia_y_Lamina_de_Acero_1_1_2" localSheetId="5">#REF!</definedName>
    <definedName name="Niple_Pasamuros_en_Tuberia_y_Lamina_de_Acero_1_1_2" localSheetId="8">#REF!</definedName>
    <definedName name="Niple_Pasamuros_en_Tuberia_y_Lamina_de_Acero_1_1_2" localSheetId="9">#REF!</definedName>
    <definedName name="Niple_Pasamuros_en_Tuberia_y_Lamina_de_Acero_1_1_2">#REF!</definedName>
    <definedName name="Niple_Pasamuros_en_Tuberia_y_Lamina_de_Acero_12" localSheetId="7">#REF!</definedName>
    <definedName name="Niple_Pasamuros_en_Tuberia_y_Lamina_de_Acero_12" localSheetId="5">#REF!</definedName>
    <definedName name="Niple_Pasamuros_en_Tuberia_y_Lamina_de_Acero_12" localSheetId="8">#REF!</definedName>
    <definedName name="Niple_Pasamuros_en_Tuberia_y_Lamina_de_Acero_12" localSheetId="9">#REF!</definedName>
    <definedName name="Niple_Pasamuros_en_Tuberia_y_Lamina_de_Acero_12">#REF!</definedName>
    <definedName name="Niple_Pasamuros_en_Tuberia_y_Lamina_de_Acero_14" localSheetId="7">#REF!</definedName>
    <definedName name="Niple_Pasamuros_en_Tuberia_y_Lamina_de_Acero_14" localSheetId="5">#REF!</definedName>
    <definedName name="Niple_Pasamuros_en_Tuberia_y_Lamina_de_Acero_14" localSheetId="8">#REF!</definedName>
    <definedName name="Niple_Pasamuros_en_Tuberia_y_Lamina_de_Acero_14" localSheetId="9">#REF!</definedName>
    <definedName name="Niple_Pasamuros_en_Tuberia_y_Lamina_de_Acero_14">#REF!</definedName>
    <definedName name="Niple_Pasamuros_en_Tuberia_y_Lamina_de_Acero_2" localSheetId="7">#REF!</definedName>
    <definedName name="Niple_Pasamuros_en_Tuberia_y_Lamina_de_Acero_2" localSheetId="5">#REF!</definedName>
    <definedName name="Niple_Pasamuros_en_Tuberia_y_Lamina_de_Acero_2" localSheetId="8">#REF!</definedName>
    <definedName name="Niple_Pasamuros_en_Tuberia_y_Lamina_de_Acero_2" localSheetId="9">#REF!</definedName>
    <definedName name="Niple_Pasamuros_en_Tuberia_y_Lamina_de_Acero_2">#REF!</definedName>
    <definedName name="Niple_Pasamuros_en_Tuberia_y_Lamina_de_Acero_3" localSheetId="7">#REF!</definedName>
    <definedName name="Niple_Pasamuros_en_Tuberia_y_Lamina_de_Acero_3" localSheetId="5">#REF!</definedName>
    <definedName name="Niple_Pasamuros_en_Tuberia_y_Lamina_de_Acero_3" localSheetId="8">#REF!</definedName>
    <definedName name="Niple_Pasamuros_en_Tuberia_y_Lamina_de_Acero_3" localSheetId="9">#REF!</definedName>
    <definedName name="Niple_Pasamuros_en_Tuberia_y_Lamina_de_Acero_3">#REF!</definedName>
    <definedName name="NUMERO" localSheetId="7">#REF!</definedName>
    <definedName name="NUMERO" localSheetId="5">#REF!</definedName>
    <definedName name="NUMERO" localSheetId="8">#REF!</definedName>
    <definedName name="NUMERO" localSheetId="9">#REF!</definedName>
    <definedName name="NUMERO">#REF!</definedName>
    <definedName name="NUX">IF(MATCH(MAX([2]APU!$I1:$L1),[2]APU!$I1:$L1,0)=2,1,IF(MATCH(MAX([2]APU!$I1:$L1),[2]APU!$I1:$L1,0)=1,6,IF(MATCH(MAX([2]APU!$I1:$L1),[2]APU!$I1:$L1,0)=3,2,4)))</definedName>
    <definedName name="OBJETO.CONTRATO">[5]VARIABLES!$C$8</definedName>
    <definedName name="Oficial" localSheetId="7">#REF!</definedName>
    <definedName name="Oficial" localSheetId="5">#REF!</definedName>
    <definedName name="Oficial" localSheetId="8">#REF!</definedName>
    <definedName name="Oficial" localSheetId="9">#REF!</definedName>
    <definedName name="Oficial">#REF!</definedName>
    <definedName name="Organizador_de_Cables_de_Puenteo" localSheetId="7">#REF!</definedName>
    <definedName name="Organizador_de_Cables_de_Puenteo" localSheetId="5">#REF!</definedName>
    <definedName name="Organizador_de_Cables_de_Puenteo" localSheetId="8">#REF!</definedName>
    <definedName name="Organizador_de_Cables_de_Puenteo" localSheetId="9">#REF!</definedName>
    <definedName name="Organizador_de_Cables_de_Puenteo">#REF!</definedName>
    <definedName name="Orinal_Mediano_Ref._08860" localSheetId="7">#REF!</definedName>
    <definedName name="Orinal_Mediano_Ref._08860" localSheetId="5">#REF!</definedName>
    <definedName name="Orinal_Mediano_Ref._08860" localSheetId="8">#REF!</definedName>
    <definedName name="Orinal_Mediano_Ref._08860" localSheetId="9">#REF!</definedName>
    <definedName name="Orinal_Mediano_Ref._08860">#REF!</definedName>
    <definedName name="P_1___2.7x4.55___Plano_de_Detalle_No._A_170" localSheetId="7">#REF!</definedName>
    <definedName name="P_1___2.7x4.55___Plano_de_Detalle_No._A_170" localSheetId="5">#REF!</definedName>
    <definedName name="P_1___2.7x4.55___Plano_de_Detalle_No._A_170" localSheetId="8">#REF!</definedName>
    <definedName name="P_1___2.7x4.55___Plano_de_Detalle_No._A_170" localSheetId="9">#REF!</definedName>
    <definedName name="P_1___2.7x4.55___Plano_de_Detalle_No._A_170">#REF!</definedName>
    <definedName name="P_2___2.7x4.8___Plano_de_Detalle_No._A_170" localSheetId="7">#REF!</definedName>
    <definedName name="P_2___2.7x4.8___Plano_de_Detalle_No._A_170" localSheetId="5">#REF!</definedName>
    <definedName name="P_2___2.7x4.8___Plano_de_Detalle_No._A_170" localSheetId="8">#REF!</definedName>
    <definedName name="P_2___2.7x4.8___Plano_de_Detalle_No._A_170" localSheetId="9">#REF!</definedName>
    <definedName name="P_2___2.7x4.8___Plano_de_Detalle_No._A_170">#REF!</definedName>
    <definedName name="P_2´___2.2x4.8___Plano_de_Detalle_No._A_171" localSheetId="7">#REF!</definedName>
    <definedName name="P_2´___2.2x4.8___Plano_de_Detalle_No._A_171" localSheetId="5">#REF!</definedName>
    <definedName name="P_2´___2.2x4.8___Plano_de_Detalle_No._A_171" localSheetId="8">#REF!</definedName>
    <definedName name="P_2´___2.2x4.8___Plano_de_Detalle_No._A_171" localSheetId="9">#REF!</definedName>
    <definedName name="P_2´___2.2x4.8___Plano_de_Detalle_No._A_171">#REF!</definedName>
    <definedName name="P_3___2.7x1.05___Plano_de_Detalle_No._A_170" localSheetId="7">#REF!</definedName>
    <definedName name="P_3___2.7x1.05___Plano_de_Detalle_No._A_170" localSheetId="5">#REF!</definedName>
    <definedName name="P_3___2.7x1.05___Plano_de_Detalle_No._A_170" localSheetId="8">#REF!</definedName>
    <definedName name="P_3___2.7x1.05___Plano_de_Detalle_No._A_170" localSheetId="9">#REF!</definedName>
    <definedName name="P_3___2.7x1.05___Plano_de_Detalle_No._A_170">#REF!</definedName>
    <definedName name="P_4___2.7x1.5___Plano_de_Detalle_No._A_170" localSheetId="7">#REF!</definedName>
    <definedName name="P_4___2.7x1.5___Plano_de_Detalle_No._A_170" localSheetId="5">#REF!</definedName>
    <definedName name="P_4___2.7x1.5___Plano_de_Detalle_No._A_170" localSheetId="8">#REF!</definedName>
    <definedName name="P_4___2.7x1.5___Plano_de_Detalle_No._A_170" localSheetId="9">#REF!</definedName>
    <definedName name="P_4___2.7x1.5___Plano_de_Detalle_No._A_170">#REF!</definedName>
    <definedName name="P_5___2.7x4.2___Plano_de_Detalle_No._A_171" localSheetId="7">#REF!</definedName>
    <definedName name="P_5___2.7x4.2___Plano_de_Detalle_No._A_171" localSheetId="5">#REF!</definedName>
    <definedName name="P_5___2.7x4.2___Plano_de_Detalle_No._A_171" localSheetId="8">#REF!</definedName>
    <definedName name="P_5___2.7x4.2___Plano_de_Detalle_No._A_171" localSheetId="9">#REF!</definedName>
    <definedName name="P_5___2.7x4.2___Plano_de_Detalle_No._A_171">#REF!</definedName>
    <definedName name="P_7´___2.7x0.9___Plano_de_Detalle_No._A_172" localSheetId="7">#REF!</definedName>
    <definedName name="P_7´___2.7x0.9___Plano_de_Detalle_No._A_172" localSheetId="5">#REF!</definedName>
    <definedName name="P_7´___2.7x0.9___Plano_de_Detalle_No._A_172" localSheetId="8">#REF!</definedName>
    <definedName name="P_7´___2.7x0.9___Plano_de_Detalle_No._A_172" localSheetId="9">#REF!</definedName>
    <definedName name="P_7´___2.7x0.9___Plano_de_Detalle_No._A_172">#REF!</definedName>
    <definedName name="Pabmeril_Pliego_9_x11" localSheetId="7">#REF!</definedName>
    <definedName name="Pabmeril_Pliego_9_x11" localSheetId="5">#REF!</definedName>
    <definedName name="Pabmeril_Pliego_9_x11" localSheetId="8">#REF!</definedName>
    <definedName name="Pabmeril_Pliego_9_x11" localSheetId="9">#REF!</definedName>
    <definedName name="Pabmeril_Pliego_9_x11">#REF!</definedName>
    <definedName name="Palas" localSheetId="7">#REF!</definedName>
    <definedName name="Palas" localSheetId="5">#REF!</definedName>
    <definedName name="Palas" localSheetId="8">#REF!</definedName>
    <definedName name="Palas" localSheetId="9">#REF!</definedName>
    <definedName name="Palas">#REF!</definedName>
    <definedName name="Papelera_AI_Ref._CA_08R" localSheetId="7">#REF!</definedName>
    <definedName name="Papelera_AI_Ref._CA_08R" localSheetId="5">#REF!</definedName>
    <definedName name="Papelera_AI_Ref._CA_08R" localSheetId="8">#REF!</definedName>
    <definedName name="Papelera_AI_Ref._CA_08R" localSheetId="9">#REF!</definedName>
    <definedName name="Papelera_AI_Ref._CA_08R">#REF!</definedName>
    <definedName name="Paral_Telescópico_2_2_m" localSheetId="7">#REF!</definedName>
    <definedName name="Paral_Telescópico_2_2_m" localSheetId="5">#REF!</definedName>
    <definedName name="Paral_Telescópico_2_2_m" localSheetId="8">#REF!</definedName>
    <definedName name="Paral_Telescópico_2_2_m" localSheetId="9">#REF!</definedName>
    <definedName name="Paral_Telescópico_2_2_m">#REF!</definedName>
    <definedName name="Paral_Telescópico_2_4" localSheetId="7">#REF!</definedName>
    <definedName name="Paral_Telescópico_2_4" localSheetId="5">#REF!</definedName>
    <definedName name="Paral_Telescópico_2_4" localSheetId="8">#REF!</definedName>
    <definedName name="Paral_Telescópico_2_4" localSheetId="9">#REF!</definedName>
    <definedName name="Paral_Telescópico_2_4">#REF!</definedName>
    <definedName name="Parales_estrcuturales_para_presiana_Luxalon" localSheetId="7">#REF!</definedName>
    <definedName name="Parales_estrcuturales_para_presiana_Luxalon" localSheetId="5">#REF!</definedName>
    <definedName name="Parales_estrcuturales_para_presiana_Luxalon" localSheetId="8">#REF!</definedName>
    <definedName name="Parales_estrcuturales_para_presiana_Luxalon" localSheetId="9">#REF!</definedName>
    <definedName name="Parales_estrcuturales_para_presiana_Luxalon">#REF!</definedName>
    <definedName name="Pararayos_Ionizante__Incluye_Bajante_y_Pozo_de_Tierra" localSheetId="7">#REF!</definedName>
    <definedName name="Pararayos_Ionizante__Incluye_Bajante_y_Pozo_de_Tierra" localSheetId="5">#REF!</definedName>
    <definedName name="Pararayos_Ionizante__Incluye_Bajante_y_Pozo_de_Tierra" localSheetId="8">#REF!</definedName>
    <definedName name="Pararayos_Ionizante__Incluye_Bajante_y_Pozo_de_Tierra" localSheetId="9">#REF!</definedName>
    <definedName name="Pararayos_Ionizante__Incluye_Bajante_y_Pozo_de_Tierra">#REF!</definedName>
    <definedName name="Pared_en_Dry_Wall_E.10_CM" localSheetId="7">#REF!</definedName>
    <definedName name="Pared_en_Dry_Wall_E.10_CM" localSheetId="5">#REF!</definedName>
    <definedName name="Pared_en_Dry_Wall_E.10_CM" localSheetId="8">#REF!</definedName>
    <definedName name="Pared_en_Dry_Wall_E.10_CM" localSheetId="9">#REF!</definedName>
    <definedName name="Pared_en_Dry_Wall_E.10_CM">#REF!</definedName>
    <definedName name="Pared_en_sistema_dray_wall_e_0.15" localSheetId="7">#REF!</definedName>
    <definedName name="Pared_en_sistema_dray_wall_e_0.15" localSheetId="5">#REF!</definedName>
    <definedName name="Pared_en_sistema_dray_wall_e_0.15" localSheetId="8">#REF!</definedName>
    <definedName name="Pared_en_sistema_dray_wall_e_0.15" localSheetId="9">#REF!</definedName>
    <definedName name="Pared_en_sistema_dray_wall_e_0.15">#REF!</definedName>
    <definedName name="Pasos_escalera_nariz__L__especial_de_Moore_o_similar__tono_coral" localSheetId="7">#REF!</definedName>
    <definedName name="Pasos_escalera_nariz__L__especial_de_Moore_o_similar__tono_coral" localSheetId="5">#REF!</definedName>
    <definedName name="Pasos_escalera_nariz__L__especial_de_Moore_o_similar__tono_coral" localSheetId="8">#REF!</definedName>
    <definedName name="Pasos_escalera_nariz__L__especial_de_Moore_o_similar__tono_coral" localSheetId="9">#REF!</definedName>
    <definedName name="Pasos_escalera_nariz__L__especial_de_Moore_o_similar__tono_coral">#REF!</definedName>
    <definedName name="Patch_Panel_de_16_Puertos_RJ_45_Cat._5E" localSheetId="7">#REF!</definedName>
    <definedName name="Patch_Panel_de_16_Puertos_RJ_45_Cat._5E" localSheetId="5">#REF!</definedName>
    <definedName name="Patch_Panel_de_16_Puertos_RJ_45_Cat._5E" localSheetId="8">#REF!</definedName>
    <definedName name="Patch_Panel_de_16_Puertos_RJ_45_Cat._5E" localSheetId="9">#REF!</definedName>
    <definedName name="Patch_Panel_de_16_Puertos_RJ_45_Cat._5E">#REF!</definedName>
    <definedName name="Patch_Panel_de_32_Puertos_RJ_45_Cat._5E" localSheetId="7">#REF!</definedName>
    <definedName name="Patch_Panel_de_32_Puertos_RJ_45_Cat._5E" localSheetId="5">#REF!</definedName>
    <definedName name="Patch_Panel_de_32_Puertos_RJ_45_Cat._5E" localSheetId="8">#REF!</definedName>
    <definedName name="Patch_Panel_de_32_Puertos_RJ_45_Cat._5E" localSheetId="9">#REF!</definedName>
    <definedName name="Patch_Panel_de_32_Puertos_RJ_45_Cat._5E">#REF!</definedName>
    <definedName name="PB">ROUND(VLOOKUP([2]PPTO!$F1,[2]APU!$G$1:$H$65536,2,FALSE),0)</definedName>
    <definedName name="Pegacor" localSheetId="7">#REF!</definedName>
    <definedName name="Pegacor" localSheetId="5">#REF!</definedName>
    <definedName name="Pegacor" localSheetId="8">#REF!</definedName>
    <definedName name="Pegacor" localSheetId="9">#REF!</definedName>
    <definedName name="Pegacor">#REF!</definedName>
    <definedName name="Pegante_Colbón" localSheetId="7">#REF!</definedName>
    <definedName name="Pegante_Colbón" localSheetId="5">#REF!</definedName>
    <definedName name="Pegante_Colbón" localSheetId="8">#REF!</definedName>
    <definedName name="Pegante_Colbón" localSheetId="9">#REF!</definedName>
    <definedName name="Pegante_Colbón">#REF!</definedName>
    <definedName name="Percha_en_AI_Doble_Ref._FB_5502" localSheetId="7">#REF!</definedName>
    <definedName name="Percha_en_AI_Doble_Ref._FB_5502" localSheetId="5">#REF!</definedName>
    <definedName name="Percha_en_AI_Doble_Ref._FB_5502" localSheetId="8">#REF!</definedName>
    <definedName name="Percha_en_AI_Doble_Ref._FB_5502" localSheetId="9">#REF!</definedName>
    <definedName name="Percha_en_AI_Doble_Ref._FB_5502">#REF!</definedName>
    <definedName name="Persianas_Luxalon_Cortasol_84RLSL5" localSheetId="7">#REF!</definedName>
    <definedName name="Persianas_Luxalon_Cortasol_84RLSL5" localSheetId="5">#REF!</definedName>
    <definedName name="Persianas_Luxalon_Cortasol_84RLSL5" localSheetId="8">#REF!</definedName>
    <definedName name="Persianas_Luxalon_Cortasol_84RLSL5" localSheetId="9">#REF!</definedName>
    <definedName name="Persianas_Luxalon_Cortasol_84RLSL5">#REF!</definedName>
    <definedName name="Piedra_Media_Zonga" localSheetId="7">#REF!</definedName>
    <definedName name="Piedra_Media_Zonga" localSheetId="5">#REF!</definedName>
    <definedName name="Piedra_Media_Zonga" localSheetId="8">#REF!</definedName>
    <definedName name="Piedra_Media_Zonga" localSheetId="9">#REF!</definedName>
    <definedName name="Piedra_Media_Zonga">#REF!</definedName>
    <definedName name="Pintura_blanca_para_trafico" localSheetId="7">#REF!</definedName>
    <definedName name="Pintura_blanca_para_trafico" localSheetId="5">#REF!</definedName>
    <definedName name="Pintura_blanca_para_trafico" localSheetId="8">#REF!</definedName>
    <definedName name="Pintura_blanca_para_trafico" localSheetId="9">#REF!</definedName>
    <definedName name="Pintura_blanca_para_trafico">#REF!</definedName>
    <definedName name="Pintura_electrostática" localSheetId="7">#REF!</definedName>
    <definedName name="Pintura_electrostática" localSheetId="5">#REF!</definedName>
    <definedName name="Pintura_electrostática" localSheetId="8">#REF!</definedName>
    <definedName name="Pintura_electrostática" localSheetId="9">#REF!</definedName>
    <definedName name="Pintura_electrostática">#REF!</definedName>
    <definedName name="Piso_olimpia_base_20___20" localSheetId="7">#REF!</definedName>
    <definedName name="Piso_olimpia_base_20___20" localSheetId="5">#REF!</definedName>
    <definedName name="Piso_olimpia_base_20___20" localSheetId="8">#REF!</definedName>
    <definedName name="Piso_olimpia_base_20___20" localSheetId="9">#REF!</definedName>
    <definedName name="Piso_olimpia_base_20___20">#REF!</definedName>
    <definedName name="Plancha" localSheetId="7">#REF!</definedName>
    <definedName name="Plancha" localSheetId="5">#REF!</definedName>
    <definedName name="Plancha" localSheetId="8">#REF!</definedName>
    <definedName name="Plancha" localSheetId="9">#REF!</definedName>
    <definedName name="Plancha">#REF!</definedName>
    <definedName name="Planchón_Ordinario_3_M" localSheetId="7">#REF!</definedName>
    <definedName name="Planchón_Ordinario_3_M" localSheetId="5">#REF!</definedName>
    <definedName name="Planchón_Ordinario_3_M" localSheetId="8">#REF!</definedName>
    <definedName name="Planchón_Ordinario_3_M" localSheetId="9">#REF!</definedName>
    <definedName name="Planchón_Ordinario_3_M">#REF!</definedName>
    <definedName name="Planos_Record" localSheetId="7">#REF!</definedName>
    <definedName name="Planos_Record" localSheetId="5">#REF!</definedName>
    <definedName name="Planos_Record" localSheetId="8">#REF!</definedName>
    <definedName name="Planos_Record" localSheetId="9">#REF!</definedName>
    <definedName name="Planos_Record">#REF!</definedName>
    <definedName name="Planta_Telefonica_Digital_de_10_Lineas_Troncales_20_Extensiones_y_5_Directos" localSheetId="7">#REF!</definedName>
    <definedName name="Planta_Telefonica_Digital_de_10_Lineas_Troncales_20_Extensiones_y_5_Directos" localSheetId="5">#REF!</definedName>
    <definedName name="Planta_Telefonica_Digital_de_10_Lineas_Troncales_20_Extensiones_y_5_Directos" localSheetId="8">#REF!</definedName>
    <definedName name="Planta_Telefonica_Digital_de_10_Lineas_Troncales_20_Extensiones_y_5_Directos" localSheetId="9">#REF!</definedName>
    <definedName name="Planta_Telefonica_Digital_de_10_Lineas_Troncales_20_Extensiones_y_5_Directos">#REF!</definedName>
    <definedName name="Plaquetas_en_concreto_0_40_x_0_40_tipo_IDU" localSheetId="7">#REF!</definedName>
    <definedName name="Plaquetas_en_concreto_0_40_x_0_40_tipo_IDU" localSheetId="5">#REF!</definedName>
    <definedName name="Plaquetas_en_concreto_0_40_x_0_40_tipo_IDU" localSheetId="8">#REF!</definedName>
    <definedName name="Plaquetas_en_concreto_0_40_x_0_40_tipo_IDU" localSheetId="9">#REF!</definedName>
    <definedName name="Plaquetas_en_concreto_0_40_x_0_40_tipo_IDU">#REF!</definedName>
    <definedName name="Platina_hierro_1_2__x_1_8" localSheetId="7">#REF!</definedName>
    <definedName name="Platina_hierro_1_2__x_1_8" localSheetId="5">#REF!</definedName>
    <definedName name="Platina_hierro_1_2__x_1_8" localSheetId="8">#REF!</definedName>
    <definedName name="Platina_hierro_1_2__x_1_8" localSheetId="9">#REF!</definedName>
    <definedName name="Platina_hierro_1_2__x_1_8">#REF!</definedName>
    <definedName name="Poceta_en_acero_inoxidable_tipo_SOCODA" localSheetId="7">#REF!</definedName>
    <definedName name="Poceta_en_acero_inoxidable_tipo_SOCODA" localSheetId="5">#REF!</definedName>
    <definedName name="Poceta_en_acero_inoxidable_tipo_SOCODA" localSheetId="8">#REF!</definedName>
    <definedName name="Poceta_en_acero_inoxidable_tipo_SOCODA" localSheetId="9">#REF!</definedName>
    <definedName name="Poceta_en_acero_inoxidable_tipo_SOCODA">#REF!</definedName>
    <definedName name="Pocetas_en_granito_lavado_blanco_Huila_grano_1." localSheetId="7">#REF!</definedName>
    <definedName name="Pocetas_en_granito_lavado_blanco_Huila_grano_1." localSheetId="5">#REF!</definedName>
    <definedName name="Pocetas_en_granito_lavado_blanco_Huila_grano_1." localSheetId="8">#REF!</definedName>
    <definedName name="Pocetas_en_granito_lavado_blanco_Huila_grano_1." localSheetId="9">#REF!</definedName>
    <definedName name="Pocetas_en_granito_lavado_blanco_Huila_grano_1.">#REF!</definedName>
    <definedName name="Porcelanato_Gris_Dolphin_Ref." localSheetId="7">#REF!</definedName>
    <definedName name="Porcelanato_Gris_Dolphin_Ref." localSheetId="5">#REF!</definedName>
    <definedName name="Porcelanato_Gris_Dolphin_Ref." localSheetId="8">#REF!</definedName>
    <definedName name="Porcelanato_Gris_Dolphin_Ref." localSheetId="9">#REF!</definedName>
    <definedName name="Porcelanato_Gris_Dolphin_Ref.">#REF!</definedName>
    <definedName name="Porta_candado_simple_3_." localSheetId="7">#REF!</definedName>
    <definedName name="Porta_candado_simple_3_." localSheetId="5">#REF!</definedName>
    <definedName name="Porta_candado_simple_3_." localSheetId="8">#REF!</definedName>
    <definedName name="Porta_candado_simple_3_." localSheetId="9">#REF!</definedName>
    <definedName name="Porta_candado_simple_3_.">#REF!</definedName>
    <definedName name="Porta_Papel_Doble_con_Tapa_Ref._B_288" localSheetId="7">#REF!</definedName>
    <definedName name="Porta_Papel_Doble_con_Tapa_Ref._B_288" localSheetId="5">#REF!</definedName>
    <definedName name="Porta_Papel_Doble_con_Tapa_Ref._B_288" localSheetId="8">#REF!</definedName>
    <definedName name="Porta_Papel_Doble_con_Tapa_Ref._B_288" localSheetId="9">#REF!</definedName>
    <definedName name="Porta_Papel_Doble_con_Tapa_Ref._B_288">#REF!</definedName>
    <definedName name="PrestacionesSeguridadOtrosFMMin" localSheetId="7">#REF!</definedName>
    <definedName name="PrestacionesSeguridadOtrosFMMin" localSheetId="5">#REF!</definedName>
    <definedName name="PrestacionesSeguridadOtrosFMMin" localSheetId="8">#REF!</definedName>
    <definedName name="PrestacionesSeguridadOtrosFMMin" localSheetId="9">#REF!</definedName>
    <definedName name="PrestacionesSeguridadOtrosFMMin">#REF!</definedName>
    <definedName name="PRESUPUESTO">[3]PRESUPUESTO!$B$6:$L$2024</definedName>
    <definedName name="Puentes_metalicos_Según_Diseño" localSheetId="7">#REF!</definedName>
    <definedName name="Puentes_metalicos_Según_Diseño" localSheetId="5">#REF!</definedName>
    <definedName name="Puentes_metalicos_Según_Diseño" localSheetId="8">#REF!</definedName>
    <definedName name="Puentes_metalicos_Según_Diseño" localSheetId="9">#REF!</definedName>
    <definedName name="Puentes_metalicos_Según_Diseño">#REF!</definedName>
    <definedName name="Puerta_en_Lamina_Cal._18_2.10x60__Incluye_marco_y_Rejilla__P_10" localSheetId="7">#REF!</definedName>
    <definedName name="Puerta_en_Lamina_Cal._18_2.10x60__Incluye_marco_y_Rejilla__P_10" localSheetId="5">#REF!</definedName>
    <definedName name="Puerta_en_Lamina_Cal._18_2.10x60__Incluye_marco_y_Rejilla__P_10" localSheetId="8">#REF!</definedName>
    <definedName name="Puerta_en_Lamina_Cal._18_2.10x60__Incluye_marco_y_Rejilla__P_10" localSheetId="9">#REF!</definedName>
    <definedName name="Puerta_en_Lamina_Cal._18_2.10x60__Incluye_marco_y_Rejilla__P_10">#REF!</definedName>
    <definedName name="Puerta_en_Lamina_Cal._18_2.10x75__Incluye_marco_y_Rejilla__P_8" localSheetId="7">#REF!</definedName>
    <definedName name="Puerta_en_Lamina_Cal._18_2.10x75__Incluye_marco_y_Rejilla__P_8" localSheetId="5">#REF!</definedName>
    <definedName name="Puerta_en_Lamina_Cal._18_2.10x75__Incluye_marco_y_Rejilla__P_8" localSheetId="8">#REF!</definedName>
    <definedName name="Puerta_en_Lamina_Cal._18_2.10x75__Incluye_marco_y_Rejilla__P_8" localSheetId="9">#REF!</definedName>
    <definedName name="Puerta_en_Lamina_Cal._18_2.10x75__Incluye_marco_y_Rejilla__P_8">#REF!</definedName>
    <definedName name="Puerta_en_Lamina_Cal._18_2.10x90__Incluye_marco_y_Rejilla__P_6´" localSheetId="7">#REF!</definedName>
    <definedName name="Puerta_en_Lamina_Cal._18_2.10x90__Incluye_marco_y_Rejilla__P_6´" localSheetId="5">#REF!</definedName>
    <definedName name="Puerta_en_Lamina_Cal._18_2.10x90__Incluye_marco_y_Rejilla__P_6´" localSheetId="8">#REF!</definedName>
    <definedName name="Puerta_en_Lamina_Cal._18_2.10x90__Incluye_marco_y_Rejilla__P_6´" localSheetId="9">#REF!</definedName>
    <definedName name="Puerta_en_Lamina_Cal._18_2.10x90__Incluye_marco_y_Rejilla__P_6´">#REF!</definedName>
    <definedName name="Puerta_en_Lamina_Cal._18_2.70x1.50__Incluye_marco_y_Rejilla__2_Hojas_P_12" localSheetId="7">#REF!</definedName>
    <definedName name="Puerta_en_Lamina_Cal._18_2.70x1.50__Incluye_marco_y_Rejilla__2_Hojas_P_12" localSheetId="5">#REF!</definedName>
    <definedName name="Puerta_en_Lamina_Cal._18_2.70x1.50__Incluye_marco_y_Rejilla__2_Hojas_P_12" localSheetId="8">#REF!</definedName>
    <definedName name="Puerta_en_Lamina_Cal._18_2.70x1.50__Incluye_marco_y_Rejilla__2_Hojas_P_12" localSheetId="9">#REF!</definedName>
    <definedName name="Puerta_en_Lamina_Cal._18_2.70x1.50__Incluye_marco_y_Rejilla__2_Hojas_P_12">#REF!</definedName>
    <definedName name="Puerta_marco_y_hoja" localSheetId="7">#REF!</definedName>
    <definedName name="Puerta_marco_y_hoja" localSheetId="5">#REF!</definedName>
    <definedName name="Puerta_marco_y_hoja" localSheetId="8">#REF!</definedName>
    <definedName name="Puerta_marco_y_hoja" localSheetId="9">#REF!</definedName>
    <definedName name="Puerta_marco_y_hoja">#REF!</definedName>
    <definedName name="Puesta_a_Tierra_Subestacion_Según_N._CODENSA_CTS_523_2" localSheetId="7">#REF!</definedName>
    <definedName name="Puesta_a_Tierra_Subestacion_Según_N._CODENSA_CTS_523_2" localSheetId="5">#REF!</definedName>
    <definedName name="Puesta_a_Tierra_Subestacion_Según_N._CODENSA_CTS_523_2" localSheetId="8">#REF!</definedName>
    <definedName name="Puesta_a_Tierra_Subestacion_Según_N._CODENSA_CTS_523_2" localSheetId="9">#REF!</definedName>
    <definedName name="Puesta_a_Tierra_Subestacion_Según_N._CODENSA_CTS_523_2">#REF!</definedName>
    <definedName name="Puesta_a_Tierra_T_GEN_3__3_Varillas_CW_5_8_x2.44_m" localSheetId="7">#REF!</definedName>
    <definedName name="Puesta_a_Tierra_T_GEN_3__3_Varillas_CW_5_8_x2.44_m" localSheetId="5">#REF!</definedName>
    <definedName name="Puesta_a_Tierra_T_GEN_3__3_Varillas_CW_5_8_x2.44_m" localSheetId="8">#REF!</definedName>
    <definedName name="Puesta_a_Tierra_T_GEN_3__3_Varillas_CW_5_8_x2.44_m" localSheetId="9">#REF!</definedName>
    <definedName name="Puesta_a_Tierra_T_GEN_3__3_Varillas_CW_5_8_x2.44_m">#REF!</definedName>
    <definedName name="Pulida_pisos_en_granito" localSheetId="7">#REF!</definedName>
    <definedName name="Pulida_pisos_en_granito" localSheetId="5">#REF!</definedName>
    <definedName name="Pulida_pisos_en_granito" localSheetId="8">#REF!</definedName>
    <definedName name="Pulida_pisos_en_granito" localSheetId="9">#REF!</definedName>
    <definedName name="Pulida_pisos_en_granito">#REF!</definedName>
    <definedName name="Punteros" localSheetId="7">#REF!</definedName>
    <definedName name="Punteros" localSheetId="5">#REF!</definedName>
    <definedName name="Punteros" localSheetId="8">#REF!</definedName>
    <definedName name="Punteros" localSheetId="9">#REF!</definedName>
    <definedName name="Punteros">#REF!</definedName>
    <definedName name="Puntilla_acerada_1.5" localSheetId="7">#REF!</definedName>
    <definedName name="Puntilla_acerada_1.5" localSheetId="5">#REF!</definedName>
    <definedName name="Puntilla_acerada_1.5" localSheetId="8">#REF!</definedName>
    <definedName name="Puntilla_acerada_1.5" localSheetId="9">#REF!</definedName>
    <definedName name="Puntilla_acerada_1.5">#REF!</definedName>
    <definedName name="Puntilla_con_Cabeza_1" localSheetId="7">#REF!</definedName>
    <definedName name="Puntilla_con_Cabeza_1" localSheetId="5">#REF!</definedName>
    <definedName name="Puntilla_con_Cabeza_1" localSheetId="8">#REF!</definedName>
    <definedName name="Puntilla_con_Cabeza_1" localSheetId="9">#REF!</definedName>
    <definedName name="Puntilla_con_Cabeza_1">#REF!</definedName>
    <definedName name="Puntilla_con_Cabeza_2" localSheetId="7">#REF!</definedName>
    <definedName name="Puntilla_con_Cabeza_2" localSheetId="5">#REF!</definedName>
    <definedName name="Puntilla_con_Cabeza_2" localSheetId="8">#REF!</definedName>
    <definedName name="Puntilla_con_Cabeza_2" localSheetId="9">#REF!</definedName>
    <definedName name="Puntilla_con_Cabeza_2">#REF!</definedName>
    <definedName name="Puntilla_sin_Cabeza_1" localSheetId="7">#REF!</definedName>
    <definedName name="Puntilla_sin_Cabeza_1" localSheetId="5">#REF!</definedName>
    <definedName name="Puntilla_sin_Cabeza_1" localSheetId="8">#REF!</definedName>
    <definedName name="Puntilla_sin_Cabeza_1" localSheetId="9">#REF!</definedName>
    <definedName name="Puntilla_sin_Cabeza_1">#REF!</definedName>
    <definedName name="PV_1___2.15x2.25___Plano_de_Detalle_No._A_168" localSheetId="7">#REF!</definedName>
    <definedName name="PV_1___2.15x2.25___Plano_de_Detalle_No._A_168" localSheetId="5">#REF!</definedName>
    <definedName name="PV_1___2.15x2.25___Plano_de_Detalle_No._A_168" localSheetId="8">#REF!</definedName>
    <definedName name="PV_1___2.15x2.25___Plano_de_Detalle_No._A_168" localSheetId="9">#REF!</definedName>
    <definedName name="PV_1___2.15x2.25___Plano_de_Detalle_No._A_168">#REF!</definedName>
    <definedName name="PV_2___2.15x2.1___Plano_de_Detalle_No._A_168" localSheetId="7">#REF!</definedName>
    <definedName name="PV_2___2.15x2.1___Plano_de_Detalle_No._A_168" localSheetId="5">#REF!</definedName>
    <definedName name="PV_2___2.15x2.1___Plano_de_Detalle_No._A_168" localSheetId="8">#REF!</definedName>
    <definedName name="PV_2___2.15x2.1___Plano_de_Detalle_No._A_168" localSheetId="9">#REF!</definedName>
    <definedName name="PV_2___2.15x2.1___Plano_de_Detalle_No._A_168">#REF!</definedName>
    <definedName name="PV_2´___2.15x2.175___Plano_de_Detalle_No._A_168" localSheetId="7">#REF!</definedName>
    <definedName name="PV_2´___2.15x2.175___Plano_de_Detalle_No._A_168" localSheetId="5">#REF!</definedName>
    <definedName name="PV_2´___2.15x2.175___Plano_de_Detalle_No._A_168" localSheetId="8">#REF!</definedName>
    <definedName name="PV_2´___2.15x2.175___Plano_de_Detalle_No._A_168" localSheetId="9">#REF!</definedName>
    <definedName name="PV_2´___2.15x2.175___Plano_de_Detalle_No._A_168">#REF!</definedName>
    <definedName name="PV_3___2.7x2.25___Plano_de_Detalle_No._A_168" localSheetId="7">#REF!</definedName>
    <definedName name="PV_3___2.7x2.25___Plano_de_Detalle_No._A_168" localSheetId="5">#REF!</definedName>
    <definedName name="PV_3___2.7x2.25___Plano_de_Detalle_No._A_168" localSheetId="8">#REF!</definedName>
    <definedName name="PV_3___2.7x2.25___Plano_de_Detalle_No._A_168" localSheetId="9">#REF!</definedName>
    <definedName name="PV_3___2.7x2.25___Plano_de_Detalle_No._A_168">#REF!</definedName>
    <definedName name="PV_4___2.7x6.6___Plano_de_Detalle_No._A_168" localSheetId="7">#REF!</definedName>
    <definedName name="PV_4___2.7x6.6___Plano_de_Detalle_No._A_168" localSheetId="5">#REF!</definedName>
    <definedName name="PV_4___2.7x6.6___Plano_de_Detalle_No._A_168" localSheetId="8">#REF!</definedName>
    <definedName name="PV_4___2.7x6.6___Plano_de_Detalle_No._A_168" localSheetId="9">#REF!</definedName>
    <definedName name="PV_4___2.7x6.6___Plano_de_Detalle_No._A_168">#REF!</definedName>
    <definedName name="PV_5___2.7x6.75___Plano_de_Detalle_No._A_169" localSheetId="7">#REF!</definedName>
    <definedName name="PV_5___2.7x6.75___Plano_de_Detalle_No._A_169" localSheetId="5">#REF!</definedName>
    <definedName name="PV_5___2.7x6.75___Plano_de_Detalle_No._A_169" localSheetId="8">#REF!</definedName>
    <definedName name="PV_5___2.7x6.75___Plano_de_Detalle_No._A_169" localSheetId="9">#REF!</definedName>
    <definedName name="PV_5___2.7x6.75___Plano_de_Detalle_No._A_169">#REF!</definedName>
    <definedName name="PVZ">VLOOKUP([2]PPTO!$F1,[2]APU!$G$1:$H$65536,2,FALSE)</definedName>
    <definedName name="Recebo_común" localSheetId="7">#REF!</definedName>
    <definedName name="Recebo_común" localSheetId="5">#REF!</definedName>
    <definedName name="Recebo_común" localSheetId="8">#REF!</definedName>
    <definedName name="Recebo_común" localSheetId="9">#REF!</definedName>
    <definedName name="Recebo_común">#REF!</definedName>
    <definedName name="registro_aparatos" localSheetId="7">#REF!</definedName>
    <definedName name="registro_aparatos" localSheetId="5">#REF!</definedName>
    <definedName name="registro_aparatos" localSheetId="8">#REF!</definedName>
    <definedName name="registro_aparatos" localSheetId="9">#REF!</definedName>
    <definedName name="registro_aparatos">#REF!</definedName>
    <definedName name="Registro_Toya_3_4" localSheetId="7">#REF!</definedName>
    <definedName name="Registro_Toya_3_4" localSheetId="5">#REF!</definedName>
    <definedName name="Registro_Toya_3_4" localSheetId="8">#REF!</definedName>
    <definedName name="Registro_Toya_3_4" localSheetId="9">#REF!</definedName>
    <definedName name="Registro_Toya_3_4">#REF!</definedName>
    <definedName name="Regulador_Trifasico_de_1_KVA" localSheetId="7">#REF!</definedName>
    <definedName name="Regulador_Trifasico_de_1_KVA" localSheetId="5">#REF!</definedName>
    <definedName name="Regulador_Trifasico_de_1_KVA" localSheetId="8">#REF!</definedName>
    <definedName name="Regulador_Trifasico_de_1_KVA" localSheetId="9">#REF!</definedName>
    <definedName name="Regulador_Trifasico_de_1_KVA">#REF!</definedName>
    <definedName name="Regulador_Trifasico_de_20_KVA" localSheetId="7">#REF!</definedName>
    <definedName name="Regulador_Trifasico_de_20_KVA" localSheetId="5">#REF!</definedName>
    <definedName name="Regulador_Trifasico_de_20_KVA" localSheetId="8">#REF!</definedName>
    <definedName name="Regulador_Trifasico_de_20_KVA" localSheetId="9">#REF!</definedName>
    <definedName name="Regulador_Trifasico_de_20_KVA">#REF!</definedName>
    <definedName name="Regulador_Trifasico_de_9_KVA" localSheetId="7">#REF!</definedName>
    <definedName name="Regulador_Trifasico_de_9_KVA" localSheetId="5">#REF!</definedName>
    <definedName name="Regulador_Trifasico_de_9_KVA" localSheetId="8">#REF!</definedName>
    <definedName name="Regulador_Trifasico_de_9_KVA" localSheetId="9">#REF!</definedName>
    <definedName name="Regulador_Trifasico_de_9_KVA">#REF!</definedName>
    <definedName name="Rejilla_sifón_S_4.5_x_3.5" localSheetId="7">#REF!</definedName>
    <definedName name="Rejilla_sifón_S_4.5_x_3.5" localSheetId="5">#REF!</definedName>
    <definedName name="Rejilla_sifón_S_4.5_x_3.5" localSheetId="8">#REF!</definedName>
    <definedName name="Rejilla_sifón_S_4.5_x_3.5" localSheetId="9">#REF!</definedName>
    <definedName name="Rejilla_sifón_S_4.5_x_3.5">#REF!</definedName>
    <definedName name="Rejilla_sosco" localSheetId="7">#REF!</definedName>
    <definedName name="Rejilla_sosco" localSheetId="5">#REF!</definedName>
    <definedName name="Rejilla_sosco" localSheetId="8">#REF!</definedName>
    <definedName name="Rejilla_sosco" localSheetId="9">#REF!</definedName>
    <definedName name="Rejilla_sosco">#REF!</definedName>
    <definedName name="Rejillas_prefabricadas_baños_y_circulaciones_0_10___0_15" localSheetId="7">#REF!</definedName>
    <definedName name="Rejillas_prefabricadas_baños_y_circulaciones_0_10___0_15" localSheetId="5">#REF!</definedName>
    <definedName name="Rejillas_prefabricadas_baños_y_circulaciones_0_10___0_15" localSheetId="8">#REF!</definedName>
    <definedName name="Rejillas_prefabricadas_baños_y_circulaciones_0_10___0_15" localSheetId="9">#REF!</definedName>
    <definedName name="Rejillas_prefabricadas_baños_y_circulaciones_0_10___0_15">#REF!</definedName>
    <definedName name="Remate_y_o_bordillo_cubiertas_0_10___0_20" localSheetId="7">#REF!</definedName>
    <definedName name="Remate_y_o_bordillo_cubiertas_0_10___0_20" localSheetId="5">#REF!</definedName>
    <definedName name="Remate_y_o_bordillo_cubiertas_0_10___0_20" localSheetId="8">#REF!</definedName>
    <definedName name="Remate_y_o_bordillo_cubiertas_0_10___0_20" localSheetId="9">#REF!</definedName>
    <definedName name="Remate_y_o_bordillo_cubiertas_0_10___0_20">#REF!</definedName>
    <definedName name="Remates_Laterales_y_Superiores_en_Aluzinc" localSheetId="7">#REF!</definedName>
    <definedName name="Remates_Laterales_y_Superiores_en_Aluzinc" localSheetId="5">#REF!</definedName>
    <definedName name="Remates_Laterales_y_Superiores_en_Aluzinc" localSheetId="8">#REF!</definedName>
    <definedName name="Remates_Laterales_y_Superiores_en_Aluzinc" localSheetId="9">#REF!</definedName>
    <definedName name="Remates_Laterales_y_Superiores_en_Aluzinc">#REF!</definedName>
    <definedName name="Remates_sillares_ventanas" localSheetId="7">#REF!</definedName>
    <definedName name="Remates_sillares_ventanas" localSheetId="5">#REF!</definedName>
    <definedName name="Remates_sillares_ventanas" localSheetId="8">#REF!</definedName>
    <definedName name="Remates_sillares_ventanas" localSheetId="9">#REF!</definedName>
    <definedName name="Remates_sillares_ventanas">#REF!</definedName>
    <definedName name="REP.CONTRATANTE">[5]VARIABLES!$C$11</definedName>
    <definedName name="REP.CONTRATISTA">[5]VARIABLES!$C$10</definedName>
    <definedName name="Reparaciones_en_PVC_A.LL._2" localSheetId="7">#REF!</definedName>
    <definedName name="Reparaciones_en_PVC_A.LL._2" localSheetId="5">#REF!</definedName>
    <definedName name="Reparaciones_en_PVC_A.LL._2" localSheetId="8">#REF!</definedName>
    <definedName name="Reparaciones_en_PVC_A.LL._2" localSheetId="9">#REF!</definedName>
    <definedName name="Reparaciones_en_PVC_A.LL._2">#REF!</definedName>
    <definedName name="Reparaciones_en_PVC_A.LL._3" localSheetId="7">#REF!</definedName>
    <definedName name="Reparaciones_en_PVC_A.LL._3" localSheetId="5">#REF!</definedName>
    <definedName name="Reparaciones_en_PVC_A.LL._3" localSheetId="8">#REF!</definedName>
    <definedName name="Reparaciones_en_PVC_A.LL._3" localSheetId="9">#REF!</definedName>
    <definedName name="Reparaciones_en_PVC_A.LL._3">#REF!</definedName>
    <definedName name="Reparaciones_en_PVC_A.LL._4" localSheetId="7">#REF!</definedName>
    <definedName name="Reparaciones_en_PVC_A.LL._4" localSheetId="5">#REF!</definedName>
    <definedName name="Reparaciones_en_PVC_A.LL._4" localSheetId="8">#REF!</definedName>
    <definedName name="Reparaciones_en_PVC_A.LL._4" localSheetId="9">#REF!</definedName>
    <definedName name="Reparaciones_en_PVC_A.LL._4">#REF!</definedName>
    <definedName name="Reparaciones_en_PVC_P_1" localSheetId="7">#REF!</definedName>
    <definedName name="Reparaciones_en_PVC_P_1" localSheetId="5">#REF!</definedName>
    <definedName name="Reparaciones_en_PVC_P_1" localSheetId="8">#REF!</definedName>
    <definedName name="Reparaciones_en_PVC_P_1" localSheetId="9">#REF!</definedName>
    <definedName name="Reparaciones_en_PVC_P_1">#REF!</definedName>
    <definedName name="Reparaciones_en_PVC_P_1_1_2" localSheetId="7">#REF!</definedName>
    <definedName name="Reparaciones_en_PVC_P_1_1_2" localSheetId="5">#REF!</definedName>
    <definedName name="Reparaciones_en_PVC_P_1_1_2" localSheetId="8">#REF!</definedName>
    <definedName name="Reparaciones_en_PVC_P_1_1_2" localSheetId="9">#REF!</definedName>
    <definedName name="Reparaciones_en_PVC_P_1_1_2">#REF!</definedName>
    <definedName name="Reparaciones_en_PVC_P_1_1_4" localSheetId="7">#REF!</definedName>
    <definedName name="Reparaciones_en_PVC_P_1_1_4" localSheetId="5">#REF!</definedName>
    <definedName name="Reparaciones_en_PVC_P_1_1_4" localSheetId="8">#REF!</definedName>
    <definedName name="Reparaciones_en_PVC_P_1_1_4" localSheetId="9">#REF!</definedName>
    <definedName name="Reparaciones_en_PVC_P_1_1_4">#REF!</definedName>
    <definedName name="Reparaciones_en_PVC_P_1_2" localSheetId="7">#REF!</definedName>
    <definedName name="Reparaciones_en_PVC_P_1_2" localSheetId="5">#REF!</definedName>
    <definedName name="Reparaciones_en_PVC_P_1_2" localSheetId="8">#REF!</definedName>
    <definedName name="Reparaciones_en_PVC_P_1_2" localSheetId="9">#REF!</definedName>
    <definedName name="Reparaciones_en_PVC_P_1_2">#REF!</definedName>
    <definedName name="Reparaciones_en_PVC_P_3_4" localSheetId="7">#REF!</definedName>
    <definedName name="Reparaciones_en_PVC_P_3_4" localSheetId="5">#REF!</definedName>
    <definedName name="Reparaciones_en_PVC_P_3_4" localSheetId="8">#REF!</definedName>
    <definedName name="Reparaciones_en_PVC_P_3_4" localSheetId="9">#REF!</definedName>
    <definedName name="Reparaciones_en_PVC_P_3_4">#REF!</definedName>
    <definedName name="Reparaciones_en_PVC_S_2" localSheetId="7">#REF!</definedName>
    <definedName name="Reparaciones_en_PVC_S_2" localSheetId="5">#REF!</definedName>
    <definedName name="Reparaciones_en_PVC_S_2" localSheetId="8">#REF!</definedName>
    <definedName name="Reparaciones_en_PVC_S_2" localSheetId="9">#REF!</definedName>
    <definedName name="Reparaciones_en_PVC_S_2">#REF!</definedName>
    <definedName name="Reparaciones_en_PVC_S_3" localSheetId="7">#REF!</definedName>
    <definedName name="Reparaciones_en_PVC_S_3" localSheetId="5">#REF!</definedName>
    <definedName name="Reparaciones_en_PVC_S_3" localSheetId="8">#REF!</definedName>
    <definedName name="Reparaciones_en_PVC_S_3" localSheetId="9">#REF!</definedName>
    <definedName name="Reparaciones_en_PVC_S_3">#REF!</definedName>
    <definedName name="Reparaciones_en_PVC_S_4" localSheetId="7">#REF!</definedName>
    <definedName name="Reparaciones_en_PVC_S_4" localSheetId="5">#REF!</definedName>
    <definedName name="Reparaciones_en_PVC_S_4" localSheetId="8">#REF!</definedName>
    <definedName name="Reparaciones_en_PVC_S_4" localSheetId="9">#REF!</definedName>
    <definedName name="Reparaciones_en_PVC_S_4">#REF!</definedName>
    <definedName name="Repisa_Ordinario" localSheetId="7">#REF!</definedName>
    <definedName name="Repisa_Ordinario" localSheetId="5">#REF!</definedName>
    <definedName name="Repisa_Ordinario" localSheetId="8">#REF!</definedName>
    <definedName name="Repisa_Ordinario" localSheetId="9">#REF!</definedName>
    <definedName name="Repisa_Ordinario">#REF!</definedName>
    <definedName name="Retro_excavadora" localSheetId="7">#REF!</definedName>
    <definedName name="Retro_excavadora" localSheetId="5">#REF!</definedName>
    <definedName name="Retro_excavadora" localSheetId="8">#REF!</definedName>
    <definedName name="Retro_excavadora" localSheetId="9">#REF!</definedName>
    <definedName name="Retro_excavadora">#REF!</definedName>
    <definedName name="SA">SUMIF([2]PPTO!$B$1:$B$65536,[2]PPTO!$B2,[2]PPTO!A$1:A$65536)</definedName>
    <definedName name="Salida_de_Barrera_Fotoelectrica" localSheetId="7">#REF!</definedName>
    <definedName name="Salida_de_Barrera_Fotoelectrica" localSheetId="5">#REF!</definedName>
    <definedName name="Salida_de_Barrera_Fotoelectrica" localSheetId="8">#REF!</definedName>
    <definedName name="Salida_de_Barrera_Fotoelectrica" localSheetId="9">#REF!</definedName>
    <definedName name="Salida_de_Barrera_Fotoelectrica">#REF!</definedName>
    <definedName name="Salida_de_Datos_1XRJ45__Cat_5___Incluye_toma_cajas__Faceplate_y_Accesorios" localSheetId="7">#REF!</definedName>
    <definedName name="Salida_de_Datos_1XRJ45__Cat_5___Incluye_toma_cajas__Faceplate_y_Accesorios" localSheetId="5">#REF!</definedName>
    <definedName name="Salida_de_Datos_1XRJ45__Cat_5___Incluye_toma_cajas__Faceplate_y_Accesorios" localSheetId="8">#REF!</definedName>
    <definedName name="Salida_de_Datos_1XRJ45__Cat_5___Incluye_toma_cajas__Faceplate_y_Accesorios" localSheetId="9">#REF!</definedName>
    <definedName name="Salida_de_Datos_1XRJ45__Cat_5___Incluye_toma_cajas__Faceplate_y_Accesorios">#REF!</definedName>
    <definedName name="Salida_de_Sensor_de_Movimiento" localSheetId="7">#REF!</definedName>
    <definedName name="Salida_de_Sensor_de_Movimiento" localSheetId="5">#REF!</definedName>
    <definedName name="Salida_de_Sensor_de_Movimiento" localSheetId="8">#REF!</definedName>
    <definedName name="Salida_de_Sensor_de_Movimiento" localSheetId="9">#REF!</definedName>
    <definedName name="Salida_de_Sensor_de_Movimiento">#REF!</definedName>
    <definedName name="Salida_de_Sonido__Incluye_Toma__Cajas_y_Conductor_para_Sonido" localSheetId="7">#REF!</definedName>
    <definedName name="Salida_de_Sonido__Incluye_Toma__Cajas_y_Conductor_para_Sonido" localSheetId="5">#REF!</definedName>
    <definedName name="Salida_de_Sonido__Incluye_Toma__Cajas_y_Conductor_para_Sonido" localSheetId="8">#REF!</definedName>
    <definedName name="Salida_de_Sonido__Incluye_Toma__Cajas_y_Conductor_para_Sonido" localSheetId="9">#REF!</definedName>
    <definedName name="Salida_de_Sonido__Incluye_Toma__Cajas_y_Conductor_para_Sonido">#REF!</definedName>
    <definedName name="Salida_de_Toma_Telefonica_Plug_Americano_Doble_RJ45_4_Hilos" localSheetId="7">#REF!</definedName>
    <definedName name="Salida_de_Toma_Telefonica_Plug_Americano_Doble_RJ45_4_Hilos" localSheetId="5">#REF!</definedName>
    <definedName name="Salida_de_Toma_Telefonica_Plug_Americano_Doble_RJ45_4_Hilos" localSheetId="8">#REF!</definedName>
    <definedName name="Salida_de_Toma_Telefonica_Plug_Americano_Doble_RJ45_4_Hilos" localSheetId="9">#REF!</definedName>
    <definedName name="Salida_de_Toma_Telefonica_Plug_Americano_Doble_RJ45_4_Hilos">#REF!</definedName>
    <definedName name="Salida_para_Microfono__Incluye_Toma__Cajas_y_Conductor_para_Sonido" localSheetId="7">#REF!</definedName>
    <definedName name="Salida_para_Microfono__Incluye_Toma__Cajas_y_Conductor_para_Sonido" localSheetId="5">#REF!</definedName>
    <definedName name="Salida_para_Microfono__Incluye_Toma__Cajas_y_Conductor_para_Sonido" localSheetId="8">#REF!</definedName>
    <definedName name="Salida_para_Microfono__Incluye_Toma__Cajas_y_Conductor_para_Sonido" localSheetId="9">#REF!</definedName>
    <definedName name="Salida_para_Microfono__Incluye_Toma__Cajas_y_Conductor_para_Sonido">#REF!</definedName>
    <definedName name="Salidas_de_Alumbrado_en_Tuberia_PVC" localSheetId="7">#REF!</definedName>
    <definedName name="Salidas_de_Alumbrado_en_Tuberia_PVC" localSheetId="5">#REF!</definedName>
    <definedName name="Salidas_de_Alumbrado_en_Tuberia_PVC" localSheetId="8">#REF!</definedName>
    <definedName name="Salidas_de_Alumbrado_en_Tuberia_PVC" localSheetId="9">#REF!</definedName>
    <definedName name="Salidas_de_Alumbrado_en_Tuberia_PVC">#REF!</definedName>
    <definedName name="Salidas_de_Alumbrado_Luminarias_Tipo_Wall_Pack__y_Metal_Halide_en_T._PVC" localSheetId="7">#REF!</definedName>
    <definedName name="Salidas_de_Alumbrado_Luminarias_Tipo_Wall_Pack__y_Metal_Halide_en_T._PVC" localSheetId="5">#REF!</definedName>
    <definedName name="Salidas_de_Alumbrado_Luminarias_Tipo_Wall_Pack__y_Metal_Halide_en_T._PVC" localSheetId="8">#REF!</definedName>
    <definedName name="Salidas_de_Alumbrado_Luminarias_Tipo_Wall_Pack__y_Metal_Halide_en_T._PVC" localSheetId="9">#REF!</definedName>
    <definedName name="Salidas_de_Alumbrado_Luminarias_Tipo_Wall_Pack__y_Metal_Halide_en_T._PVC">#REF!</definedName>
    <definedName name="Salidas_de_Tomacorriente_Monofasicas_Normales_15_A__120_V__5_15R" localSheetId="7">#REF!</definedName>
    <definedName name="Salidas_de_Tomacorriente_Monofasicas_Normales_15_A__120_V__5_15R" localSheetId="5">#REF!</definedName>
    <definedName name="Salidas_de_Tomacorriente_Monofasicas_Normales_15_A__120_V__5_15R" localSheetId="8">#REF!</definedName>
    <definedName name="Salidas_de_Tomacorriente_Monofasicas_Normales_15_A__120_V__5_15R" localSheetId="9">#REF!</definedName>
    <definedName name="Salidas_de_Tomacorriente_Monofasicas_Normales_15_A__120_V__5_15R">#REF!</definedName>
    <definedName name="Salidas_de_Tomacorriente_Monofasicas_Reguladas_15_A__120_V__5_15R" localSheetId="7">#REF!</definedName>
    <definedName name="Salidas_de_Tomacorriente_Monofasicas_Reguladas_15_A__120_V__5_15R" localSheetId="5">#REF!</definedName>
    <definedName name="Salidas_de_Tomacorriente_Monofasicas_Reguladas_15_A__120_V__5_15R" localSheetId="8">#REF!</definedName>
    <definedName name="Salidas_de_Tomacorriente_Monofasicas_Reguladas_15_A__120_V__5_15R" localSheetId="9">#REF!</definedName>
    <definedName name="Salidas_de_Tomacorriente_Monofasicas_Reguladas_15_A__120_V__5_15R">#REF!</definedName>
    <definedName name="Salidas_de_Tomacorriente_Trifasica_30_A__220_V" localSheetId="7">#REF!</definedName>
    <definedName name="Salidas_de_Tomacorriente_Trifasica_30_A__220_V" localSheetId="5">#REF!</definedName>
    <definedName name="Salidas_de_Tomacorriente_Trifasica_30_A__220_V" localSheetId="8">#REF!</definedName>
    <definedName name="Salidas_de_Tomacorriente_Trifasica_30_A__220_V" localSheetId="9">#REF!</definedName>
    <definedName name="Salidas_de_Tomacorriente_Trifasica_30_A__220_V">#REF!</definedName>
    <definedName name="Salidas_de_TV__Incluye_Toma_y_Cajas" localSheetId="7">#REF!</definedName>
    <definedName name="Salidas_de_TV__Incluye_Toma_y_Cajas" localSheetId="5">#REF!</definedName>
    <definedName name="Salidas_de_TV__Incluye_Toma_y_Cajas" localSheetId="8">#REF!</definedName>
    <definedName name="Salidas_de_TV__Incluye_Toma_y_Cajas" localSheetId="9">#REF!</definedName>
    <definedName name="Salidas_de_TV__Incluye_Toma_y_Cajas">#REF!</definedName>
    <definedName name="Sangregado_2.00_m" localSheetId="7">#REF!</definedName>
    <definedName name="Sangregado_2.00_m" localSheetId="5">#REF!</definedName>
    <definedName name="Sangregado_2.00_m" localSheetId="8">#REF!</definedName>
    <definedName name="Sangregado_2.00_m" localSheetId="9">#REF!</definedName>
    <definedName name="Sangregado_2.00_m">#REF!</definedName>
    <definedName name="Sanitario_de_fluxometro_blanco_Corona." localSheetId="7">#REF!</definedName>
    <definedName name="Sanitario_de_fluxometro_blanco_Corona." localSheetId="5">#REF!</definedName>
    <definedName name="Sanitario_de_fluxometro_blanco_Corona." localSheetId="8">#REF!</definedName>
    <definedName name="Sanitario_de_fluxometro_blanco_Corona." localSheetId="9">#REF!</definedName>
    <definedName name="Sanitario_de_fluxometro_blanco_Corona.">#REF!</definedName>
    <definedName name="sanitario_porcelana_blanco" localSheetId="7">#REF!</definedName>
    <definedName name="sanitario_porcelana_blanco" localSheetId="5">#REF!</definedName>
    <definedName name="sanitario_porcelana_blanco" localSheetId="8">#REF!</definedName>
    <definedName name="sanitario_porcelana_blanco" localSheetId="9">#REF!</definedName>
    <definedName name="sanitario_porcelana_blanco">#REF!</definedName>
    <definedName name="Sanitario_Stilo_Ref._30535_100" localSheetId="7">#REF!</definedName>
    <definedName name="Sanitario_Stilo_Ref._30535_100" localSheetId="5">#REF!</definedName>
    <definedName name="Sanitario_Stilo_Ref._30535_100" localSheetId="8">#REF!</definedName>
    <definedName name="Sanitario_Stilo_Ref._30535_100" localSheetId="9">#REF!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7">#REF!</definedName>
    <definedName name="Seccionador_de_Maniobras_de_17.5_KV_630_A" localSheetId="5">#REF!</definedName>
    <definedName name="Seccionador_de_Maniobras_de_17.5_KV_630_A" localSheetId="8">#REF!</definedName>
    <definedName name="Seccionador_de_Maniobras_de_17.5_KV_630_A" localSheetId="9">#REF!</definedName>
    <definedName name="Seccionador_de_Maniobras_de_17.5_KV_630_A">#REF!</definedName>
    <definedName name="Seguetas" localSheetId="7">#REF!</definedName>
    <definedName name="Seguetas" localSheetId="5">#REF!</definedName>
    <definedName name="Seguetas" localSheetId="8">#REF!</definedName>
    <definedName name="Seguetas" localSheetId="9">#REF!</definedName>
    <definedName name="Seguetas">#REF!</definedName>
    <definedName name="Servicio_de_Volqueta" localSheetId="7">#REF!</definedName>
    <definedName name="Servicio_de_Volqueta" localSheetId="5">#REF!</definedName>
    <definedName name="Servicio_de_Volqueta" localSheetId="8">#REF!</definedName>
    <definedName name="Servicio_de_Volqueta" localSheetId="9">#REF!</definedName>
    <definedName name="Servicio_de_Volqueta">#REF!</definedName>
    <definedName name="Siembra_por_Unidad" localSheetId="7">#REF!</definedName>
    <definedName name="Siembra_por_Unidad" localSheetId="5">#REF!</definedName>
    <definedName name="Siembra_por_Unidad" localSheetId="8">#REF!</definedName>
    <definedName name="Siembra_por_Unidad" localSheetId="9">#REF!</definedName>
    <definedName name="Siembra_por_Unidad">#REF!</definedName>
    <definedName name="Sifón_c_x_c_sanitario_2" localSheetId="7">#REF!</definedName>
    <definedName name="Sifón_c_x_c_sanitario_2" localSheetId="5">#REF!</definedName>
    <definedName name="Sifón_c_x_c_sanitario_2" localSheetId="8">#REF!</definedName>
    <definedName name="Sifón_c_x_c_sanitario_2" localSheetId="9">#REF!</definedName>
    <definedName name="Sifón_c_x_c_sanitario_2">#REF!</definedName>
    <definedName name="Sifón_c_x_c_sanitario_3" localSheetId="7">#REF!</definedName>
    <definedName name="Sifón_c_x_c_sanitario_3" localSheetId="5">#REF!</definedName>
    <definedName name="Sifón_c_x_c_sanitario_3" localSheetId="8">#REF!</definedName>
    <definedName name="Sifón_c_x_c_sanitario_3" localSheetId="9">#REF!</definedName>
    <definedName name="Sifón_c_x_c_sanitario_3">#REF!</definedName>
    <definedName name="Sifón_c_x_c_sanitario_4" localSheetId="7">#REF!</definedName>
    <definedName name="Sifón_c_x_c_sanitario_4" localSheetId="5">#REF!</definedName>
    <definedName name="Sifón_c_x_c_sanitario_4" localSheetId="8">#REF!</definedName>
    <definedName name="Sifón_c_x_c_sanitario_4" localSheetId="9">#REF!</definedName>
    <definedName name="Sifón_c_x_c_sanitario_4">#REF!</definedName>
    <definedName name="Sifón_c_x_c_sanitario_6" localSheetId="7">#REF!</definedName>
    <definedName name="Sifón_c_x_c_sanitario_6" localSheetId="5">#REF!</definedName>
    <definedName name="Sifón_c_x_c_sanitario_6" localSheetId="8">#REF!</definedName>
    <definedName name="Sifón_c_x_c_sanitario_6" localSheetId="9">#REF!</definedName>
    <definedName name="Sifón_c_x_c_sanitario_6">#REF!</definedName>
    <definedName name="Sifon_en_P_Ref._93510_000_000" localSheetId="7">#REF!</definedName>
    <definedName name="Sifon_en_P_Ref._93510_000_000" localSheetId="5">#REF!</definedName>
    <definedName name="Sifon_en_P_Ref._93510_000_000" localSheetId="8">#REF!</definedName>
    <definedName name="Sifon_en_P_Ref._93510_000_000" localSheetId="9">#REF!</definedName>
    <definedName name="Sifon_en_P_Ref._93510_000_000">#REF!</definedName>
    <definedName name="Sifón_sanitario_P.V.C._3" localSheetId="7">#REF!</definedName>
    <definedName name="Sifón_sanitario_P.V.C._3" localSheetId="5">#REF!</definedName>
    <definedName name="Sifón_sanitario_P.V.C._3" localSheetId="8">#REF!</definedName>
    <definedName name="Sifón_sanitario_P.V.C._3" localSheetId="9">#REF!</definedName>
    <definedName name="Sifón_sanitario_P.V.C._3">#REF!</definedName>
    <definedName name="sifones_cromados" localSheetId="7">#REF!</definedName>
    <definedName name="sifones_cromados" localSheetId="5">#REF!</definedName>
    <definedName name="sifones_cromados" localSheetId="8">#REF!</definedName>
    <definedName name="sifones_cromados" localSheetId="9">#REF!</definedName>
    <definedName name="sifones_cromados">#REF!</definedName>
    <definedName name="Sika_impermeabilizante_integral" localSheetId="7">#REF!</definedName>
    <definedName name="Sika_impermeabilizante_integral" localSheetId="5">#REF!</definedName>
    <definedName name="Sika_impermeabilizante_integral" localSheetId="8">#REF!</definedName>
    <definedName name="Sika_impermeabilizante_integral" localSheetId="9">#REF!</definedName>
    <definedName name="Sika_impermeabilizante_integral">#REF!</definedName>
    <definedName name="Sika_transparente" localSheetId="7">#REF!</definedName>
    <definedName name="Sika_transparente" localSheetId="5">#REF!</definedName>
    <definedName name="Sika_transparente" localSheetId="8">#REF!</definedName>
    <definedName name="Sika_transparente" localSheetId="9">#REF!</definedName>
    <definedName name="Sika_transparente">#REF!</definedName>
    <definedName name="Silletería_Tandem." localSheetId="7">#REF!</definedName>
    <definedName name="Silletería_Tandem." localSheetId="5">#REF!</definedName>
    <definedName name="Silletería_Tandem." localSheetId="8">#REF!</definedName>
    <definedName name="Silletería_Tandem." localSheetId="9">#REF!</definedName>
    <definedName name="Silletería_Tandem.">#REF!</definedName>
    <definedName name="Soldadura_de_estaño_para_cobre" localSheetId="7">#REF!</definedName>
    <definedName name="Soldadura_de_estaño_para_cobre" localSheetId="5">#REF!</definedName>
    <definedName name="Soldadura_de_estaño_para_cobre" localSheetId="8">#REF!</definedName>
    <definedName name="Soldadura_de_estaño_para_cobre" localSheetId="9">#REF!</definedName>
    <definedName name="Soldadura_de_estaño_para_cobre">#REF!</definedName>
    <definedName name="Soldadura_eléctrica_004___323" localSheetId="7">#REF!</definedName>
    <definedName name="Soldadura_eléctrica_004___323" localSheetId="5">#REF!</definedName>
    <definedName name="Soldadura_eléctrica_004___323" localSheetId="8">#REF!</definedName>
    <definedName name="Soldadura_eléctrica_004___323" localSheetId="9">#REF!</definedName>
    <definedName name="Soldadura_eléctrica_004___323">#REF!</definedName>
    <definedName name="Soldadura_estaño_para_cobre" localSheetId="7">#REF!</definedName>
    <definedName name="Soldadura_estaño_para_cobre" localSheetId="5">#REF!</definedName>
    <definedName name="Soldadura_estaño_para_cobre" localSheetId="8">#REF!</definedName>
    <definedName name="Soldadura_estaño_para_cobre" localSheetId="9">#REF!</definedName>
    <definedName name="Soldadura_estaño_para_cobre">#REF!</definedName>
    <definedName name="Soldadura_liquida_P.V.C._3_4" localSheetId="7">#REF!</definedName>
    <definedName name="Soldadura_liquida_P.V.C._3_4" localSheetId="5">#REF!</definedName>
    <definedName name="Soldadura_liquida_P.V.C._3_4" localSheetId="8">#REF!</definedName>
    <definedName name="Soldadura_liquida_P.V.C._3_4" localSheetId="9">#REF!</definedName>
    <definedName name="Soldadura_liquida_P.V.C._3_4">#REF!</definedName>
    <definedName name="Soldadura_P.V.C._liquida_1_4" localSheetId="7">#REF!</definedName>
    <definedName name="Soldadura_P.V.C._liquida_1_4" localSheetId="5">#REF!</definedName>
    <definedName name="Soldadura_P.V.C._liquida_1_4" localSheetId="8">#REF!</definedName>
    <definedName name="Soldadura_P.V.C._liquida_1_4" localSheetId="9">#REF!</definedName>
    <definedName name="Soldadura_P.V.C._liquida_1_4">#REF!</definedName>
    <definedName name="Soldadura_SP___13_1_8" localSheetId="7">#REF!</definedName>
    <definedName name="Soldadura_SP___13_1_8" localSheetId="5">#REF!</definedName>
    <definedName name="Soldadura_SP___13_1_8" localSheetId="8">#REF!</definedName>
    <definedName name="Soldadura_SP___13_1_8" localSheetId="9">#REF!</definedName>
    <definedName name="Soldadura_SP___13_1_8">#REF!</definedName>
    <definedName name="Soporte_Colgante_Tipo_Clevis_de_1_2__a_1_1_2" localSheetId="7">#REF!</definedName>
    <definedName name="Soporte_Colgante_Tipo_Clevis_de_1_2__a_1_1_2" localSheetId="5">#REF!</definedName>
    <definedName name="Soporte_Colgante_Tipo_Clevis_de_1_2__a_1_1_2" localSheetId="8">#REF!</definedName>
    <definedName name="Soporte_Colgante_Tipo_Clevis_de_1_2__a_1_1_2" localSheetId="9">#REF!</definedName>
    <definedName name="Soporte_Colgante_Tipo_Clevis_de_1_2__a_1_1_2">#REF!</definedName>
    <definedName name="Soporte_Colgante_Tipo_Clevis_de_2__a_4" localSheetId="7">#REF!</definedName>
    <definedName name="Soporte_Colgante_Tipo_Clevis_de_2__a_4" localSheetId="5">#REF!</definedName>
    <definedName name="Soporte_Colgante_Tipo_Clevis_de_2__a_4" localSheetId="8">#REF!</definedName>
    <definedName name="Soporte_Colgante_Tipo_Clevis_de_2__a_4" localSheetId="9">#REF!</definedName>
    <definedName name="Soporte_Colgante_Tipo_Clevis_de_2__a_4">#REF!</definedName>
    <definedName name="Soporte_Colgante_Tipo_Clevis_de_6" localSheetId="7">#REF!</definedName>
    <definedName name="Soporte_Colgante_Tipo_Clevis_de_6" localSheetId="5">#REF!</definedName>
    <definedName name="Soporte_Colgante_Tipo_Clevis_de_6" localSheetId="8">#REF!</definedName>
    <definedName name="Soporte_Colgante_Tipo_Clevis_de_6" localSheetId="9">#REF!</definedName>
    <definedName name="Soporte_Colgante_Tipo_Clevis_de_6">#REF!</definedName>
    <definedName name="Sprinkler_PENDENT_57_y_68_grados" localSheetId="7">#REF!</definedName>
    <definedName name="Sprinkler_PENDENT_57_y_68_grados" localSheetId="5">#REF!</definedName>
    <definedName name="Sprinkler_PENDENT_57_y_68_grados" localSheetId="8">#REF!</definedName>
    <definedName name="Sprinkler_PENDENT_57_y_68_grados" localSheetId="9">#REF!</definedName>
    <definedName name="Sprinkler_PENDENT_57_y_68_grados">#REF!</definedName>
    <definedName name="SS" localSheetId="7">#REF!</definedName>
    <definedName name="SS" localSheetId="5">#REF!</definedName>
    <definedName name="SS" localSheetId="8">#REF!</definedName>
    <definedName name="SS" localSheetId="9">#REF!</definedName>
    <definedName name="SS">#REF!</definedName>
    <definedName name="Strip_Telefonico_de_30_Pares__Caja_Metalica_de_50x50x20_cm." localSheetId="7">#REF!</definedName>
    <definedName name="Strip_Telefonico_de_30_Pares__Caja_Metalica_de_50x50x20_cm." localSheetId="5">#REF!</definedName>
    <definedName name="Strip_Telefonico_de_30_Pares__Caja_Metalica_de_50x50x20_cm." localSheetId="8">#REF!</definedName>
    <definedName name="Strip_Telefonico_de_30_Pares__Caja_Metalica_de_50x50x20_cm." localSheetId="9">#REF!</definedName>
    <definedName name="Strip_Telefonico_de_30_Pares__Caja_Metalica_de_50x50x20_cm.">#REF!</definedName>
    <definedName name="Sub_Contrato_a_Todo_Costo_Alfombra" localSheetId="7">#REF!</definedName>
    <definedName name="Sub_Contrato_a_Todo_Costo_Alfombra" localSheetId="5">#REF!</definedName>
    <definedName name="Sub_Contrato_a_Todo_Costo_Alfombra" localSheetId="8">#REF!</definedName>
    <definedName name="Sub_Contrato_a_Todo_Costo_Alfombra" localSheetId="9">#REF!</definedName>
    <definedName name="Sub_Contrato_a_Todo_Costo_Alfombra">#REF!</definedName>
    <definedName name="Sub_Contrato_a_Todo_Costo_Cielo_Raso" localSheetId="7">#REF!</definedName>
    <definedName name="Sub_Contrato_a_Todo_Costo_Cielo_Raso" localSheetId="5">#REF!</definedName>
    <definedName name="Sub_Contrato_a_Todo_Costo_Cielo_Raso" localSheetId="8">#REF!</definedName>
    <definedName name="Sub_Contrato_a_Todo_Costo_Cielo_Raso" localSheetId="9">#REF!</definedName>
    <definedName name="Sub_Contrato_a_Todo_Costo_Cielo_Raso">#REF!</definedName>
    <definedName name="Subestacion_Tipo_Pedestal_225_Kva__11400_208_120V_60Hz_D_Y5_N._CTS_523" localSheetId="7">#REF!</definedName>
    <definedName name="Subestacion_Tipo_Pedestal_225_Kva__11400_208_120V_60Hz_D_Y5_N._CTS_523" localSheetId="5">#REF!</definedName>
    <definedName name="Subestacion_Tipo_Pedestal_225_Kva__11400_208_120V_60Hz_D_Y5_N._CTS_523" localSheetId="8">#REF!</definedName>
    <definedName name="Subestacion_Tipo_Pedestal_225_Kva__11400_208_120V_60Hz_D_Y5_N._CTS_523" localSheetId="9">#REF!</definedName>
    <definedName name="Subestacion_Tipo_Pedestal_225_Kva__11400_208_120V_60Hz_D_Y5_N._CTS_523">#REF!</definedName>
    <definedName name="Suministro__Transporte__Instalacion_Canalizacion_de_80x40__N._CODENSA" localSheetId="7">#REF!</definedName>
    <definedName name="Suministro__Transporte__Instalacion_Canalizacion_de_80x40__N._CODENSA" localSheetId="5">#REF!</definedName>
    <definedName name="Suministro__Transporte__Instalacion_Canalizacion_de_80x40__N._CODENSA" localSheetId="8">#REF!</definedName>
    <definedName name="Suministro__Transporte__Instalacion_Canalizacion_de_80x40__N._CODENSA" localSheetId="9">#REF!</definedName>
    <definedName name="Suministro__Transporte__Instalacion_Canalizacion_de_80x40__N._CODENSA">#REF!</definedName>
    <definedName name="Suministro__Transporte_e_Instalacion_de_Postes_de_Concreto_12_m_Tipo_AP" localSheetId="7">#REF!</definedName>
    <definedName name="Suministro__Transporte_e_Instalacion_de_Postes_de_Concreto_12_m_Tipo_AP" localSheetId="5">#REF!</definedName>
    <definedName name="Suministro__Transporte_e_Instalacion_de_Postes_de_Concreto_12_m_Tipo_AP" localSheetId="8">#REF!</definedName>
    <definedName name="Suministro__Transporte_e_Instalacion_de_Postes_de_Concreto_12_m_Tipo_AP" localSheetId="9">#REF!</definedName>
    <definedName name="Suministro__Transporte_e_Instalacion_de_Postes_de_Concreto_12_m_Tipo_AP">#REF!</definedName>
    <definedName name="Suministro__Transporte_e_Instalacion_de_Postes_Metalicos_de_9_m" localSheetId="7">#REF!</definedName>
    <definedName name="Suministro__Transporte_e_Instalacion_de_Postes_Metalicos_de_9_m" localSheetId="5">#REF!</definedName>
    <definedName name="Suministro__Transporte_e_Instalacion_de_Postes_Metalicos_de_9_m" localSheetId="8">#REF!</definedName>
    <definedName name="Suministro__Transporte_e_Instalacion_de_Postes_Metalicos_de_9_m" localSheetId="9">#REF!</definedName>
    <definedName name="Suministro__Transporte_e_Instalacion_de_Postes_Metalicos_de_9_m">#REF!</definedName>
    <definedName name="Tabla_burra_30" localSheetId="7">#REF!</definedName>
    <definedName name="Tabla_burra_30" localSheetId="5">#REF!</definedName>
    <definedName name="Tabla_burra_30" localSheetId="8">#REF!</definedName>
    <definedName name="Tabla_burra_30" localSheetId="9">#REF!</definedName>
    <definedName name="Tabla_burra_30">#REF!</definedName>
    <definedName name="Tabla_Burra_Cedro_Macho_28_cm." localSheetId="7">#REF!</definedName>
    <definedName name="Tabla_Burra_Cedro_Macho_28_cm." localSheetId="5">#REF!</definedName>
    <definedName name="Tabla_Burra_Cedro_Macho_28_cm." localSheetId="8">#REF!</definedName>
    <definedName name="Tabla_Burra_Cedro_Macho_28_cm." localSheetId="9">#REF!</definedName>
    <definedName name="Tabla_Burra_Cedro_Macho_28_cm.">#REF!</definedName>
    <definedName name="Tabla_Burra_Ordinario_25" localSheetId="7">#REF!</definedName>
    <definedName name="Tabla_Burra_Ordinario_25" localSheetId="5">#REF!</definedName>
    <definedName name="Tabla_Burra_Ordinario_25" localSheetId="8">#REF!</definedName>
    <definedName name="Tabla_Burra_Ordinario_25" localSheetId="9">#REF!</definedName>
    <definedName name="Tabla_Burra_Ordinario_25">#REF!</definedName>
    <definedName name="tabla_chapa_10" localSheetId="7">#REF!</definedName>
    <definedName name="tabla_chapa_10" localSheetId="5">#REF!</definedName>
    <definedName name="tabla_chapa_10" localSheetId="8">#REF!</definedName>
    <definedName name="tabla_chapa_10" localSheetId="9">#REF!</definedName>
    <definedName name="tabla_chapa_10">#REF!</definedName>
    <definedName name="Tabla_chapa_ordinario_30_cm." localSheetId="7">#REF!</definedName>
    <definedName name="Tabla_chapa_ordinario_30_cm." localSheetId="5">#REF!</definedName>
    <definedName name="Tabla_chapa_ordinario_30_cm." localSheetId="8">#REF!</definedName>
    <definedName name="Tabla_chapa_ordinario_30_cm." localSheetId="9">#REF!</definedName>
    <definedName name="Tabla_chapa_ordinario_30_cm.">#REF!</definedName>
    <definedName name="Tablero_Control_Alumbrado_1_contactores_Trifasicos_20A__3_interruptores_de_codillo_15A" localSheetId="7">#REF!</definedName>
    <definedName name="Tablero_Control_Alumbrado_1_contactores_Trifasicos_20A__3_interruptores_de_codillo_15A" localSheetId="5">#REF!</definedName>
    <definedName name="Tablero_Control_Alumbrado_1_contactores_Trifasicos_20A__3_interruptores_de_codillo_15A" localSheetId="8">#REF!</definedName>
    <definedName name="Tablero_Control_Alumbrado_1_contactores_Trifasicos_20A__3_interruptores_de_codillo_15A" localSheetId="9">#REF!</definedName>
    <definedName name="Tablero_Control_Alumbrado_1_contactores_Trifasicos_20A__3_interruptores_de_codillo_15A">#REF!</definedName>
    <definedName name="Tablero_Control_Alumbrado_10_contactores_Trifasicos_20A" localSheetId="7">#REF!</definedName>
    <definedName name="Tablero_Control_Alumbrado_10_contactores_Trifasicos_20A" localSheetId="5">#REF!</definedName>
    <definedName name="Tablero_Control_Alumbrado_10_contactores_Trifasicos_20A" localSheetId="8">#REF!</definedName>
    <definedName name="Tablero_Control_Alumbrado_10_contactores_Trifasicos_20A" localSheetId="9">#REF!</definedName>
    <definedName name="Tablero_Control_Alumbrado_10_contactores_Trifasicos_20A">#REF!</definedName>
    <definedName name="Tablero_Control_Alumbrado_10_contactores_Trifasicos_20A__16_interruptores_de_codillo_15A" localSheetId="7">#REF!</definedName>
    <definedName name="Tablero_Control_Alumbrado_10_contactores_Trifasicos_20A__16_interruptores_de_codillo_15A" localSheetId="5">#REF!</definedName>
    <definedName name="Tablero_Control_Alumbrado_10_contactores_Trifasicos_20A__16_interruptores_de_codillo_15A" localSheetId="8">#REF!</definedName>
    <definedName name="Tablero_Control_Alumbrado_10_contactores_Trifasicos_20A__16_interruptores_de_codillo_15A" localSheetId="9">#REF!</definedName>
    <definedName name="Tablero_Control_Alumbrado_10_contactores_Trifasicos_20A__16_interruptores_de_codillo_15A">#REF!</definedName>
    <definedName name="Tablero_Control_Alumbrado_2_contactores_Trifasicos_20A__5_interruptores_de_codillo_15A" localSheetId="7">#REF!</definedName>
    <definedName name="Tablero_Control_Alumbrado_2_contactores_Trifasicos_20A__5_interruptores_de_codillo_15A" localSheetId="5">#REF!</definedName>
    <definedName name="Tablero_Control_Alumbrado_2_contactores_Trifasicos_20A__5_interruptores_de_codillo_15A" localSheetId="8">#REF!</definedName>
    <definedName name="Tablero_Control_Alumbrado_2_contactores_Trifasicos_20A__5_interruptores_de_codillo_15A" localSheetId="9">#REF!</definedName>
    <definedName name="Tablero_Control_Alumbrado_2_contactores_Trifasicos_20A__5_interruptores_de_codillo_15A">#REF!</definedName>
    <definedName name="Tablero_Control_Alumbrado_6_contactores_Trifasicos_20A__7_interruptores_de_codillo_15A" localSheetId="7">#REF!</definedName>
    <definedName name="Tablero_Control_Alumbrado_6_contactores_Trifasicos_20A__7_interruptores_de_codillo_15A" localSheetId="5">#REF!</definedName>
    <definedName name="Tablero_Control_Alumbrado_6_contactores_Trifasicos_20A__7_interruptores_de_codillo_15A" localSheetId="8">#REF!</definedName>
    <definedName name="Tablero_Control_Alumbrado_6_contactores_Trifasicos_20A__7_interruptores_de_codillo_15A" localSheetId="9">#REF!</definedName>
    <definedName name="Tablero_Control_Alumbrado_6_contactores_Trifasicos_20A__7_interruptores_de_codillo_15A">#REF!</definedName>
    <definedName name="Tablero_Control_Alumbrado_7_contactores_Trifasicos_20A__8_interruptores_de_codillo_15A" localSheetId="7">#REF!</definedName>
    <definedName name="Tablero_Control_Alumbrado_7_contactores_Trifasicos_20A__8_interruptores_de_codillo_15A" localSheetId="5">#REF!</definedName>
    <definedName name="Tablero_Control_Alumbrado_7_contactores_Trifasicos_20A__8_interruptores_de_codillo_15A" localSheetId="8">#REF!</definedName>
    <definedName name="Tablero_Control_Alumbrado_7_contactores_Trifasicos_20A__8_interruptores_de_codillo_15A" localSheetId="9">#REF!</definedName>
    <definedName name="Tablero_Control_Alumbrado_7_contactores_Trifasicos_20A__8_interruptores_de_codillo_15A">#REF!</definedName>
    <definedName name="Tablero_Dist._T_NP1_1__T_NP2_3__T_NP1_9_Trifasico_CON_Espacio_Totalizador_30_Circ._5_Hilos_220V" localSheetId="7">#REF!</definedName>
    <definedName name="Tablero_Dist._T_NP1_1__T_NP2_3__T_NP1_9_Trifasico_CON_Espacio_Totalizador_30_Circ._5_Hilos_220V" localSheetId="5">#REF!</definedName>
    <definedName name="Tablero_Dist._T_NP1_1__T_NP2_3__T_NP1_9_Trifasico_CON_Espacio_Totalizador_30_Circ._5_Hilos_220V" localSheetId="8">#REF!</definedName>
    <definedName name="Tablero_Dist._T_NP1_1__T_NP2_3__T_NP1_9_Trifasico_CON_Espacio_Totalizador_30_Circ._5_Hilos_220V" localSheetId="9">#REF!</definedName>
    <definedName name="Tablero_Dist._T_NP1_1__T_NP2_3__T_NP1_9_Trifasico_CON_Espacio_Totalizador_30_Circ._5_Hilos_220V">#REF!</definedName>
    <definedName name="Tablero_Dist._T_NP1_11_Trifasico_SIN_Espacio_Totalizador_12_Circuitos_5_Hilos_220V" localSheetId="7">#REF!</definedName>
    <definedName name="Tablero_Dist._T_NP1_11_Trifasico_SIN_Espacio_Totalizador_12_Circuitos_5_Hilos_220V" localSheetId="5">#REF!</definedName>
    <definedName name="Tablero_Dist._T_NP1_11_Trifasico_SIN_Espacio_Totalizador_12_Circuitos_5_Hilos_220V" localSheetId="8">#REF!</definedName>
    <definedName name="Tablero_Dist._T_NP1_11_Trifasico_SIN_Espacio_Totalizador_12_Circuitos_5_Hilos_220V" localSheetId="9">#REF!</definedName>
    <definedName name="Tablero_Dist._T_NP1_11_Trifasico_SIN_Espacio_Totalizador_12_Circuitos_5_Hilos_220V">#REF!</definedName>
    <definedName name="Tablero_Dist._T_NP1_2_Trifasico_CON_Espacio_Totalizador_42_Circ._5_Hilos_220V" localSheetId="7">#REF!</definedName>
    <definedName name="Tablero_Dist._T_NP1_2_Trifasico_CON_Espacio_Totalizador_42_Circ._5_Hilos_220V" localSheetId="5">#REF!</definedName>
    <definedName name="Tablero_Dist._T_NP1_2_Trifasico_CON_Espacio_Totalizador_42_Circ._5_Hilos_220V" localSheetId="8">#REF!</definedName>
    <definedName name="Tablero_Dist._T_NP1_2_Trifasico_CON_Espacio_Totalizador_42_Circ._5_Hilos_220V" localSheetId="9">#REF!</definedName>
    <definedName name="Tablero_Dist._T_NP1_2_Trifasico_CON_Espacio_Totalizador_42_Circ._5_Hilos_220V">#REF!</definedName>
    <definedName name="Tablero_Dist._T_NP1_5__T_NP1_7_Trifasico_CON_Espacio_Totalizador_35_Circ._5_Hilos_220V" localSheetId="7">#REF!</definedName>
    <definedName name="Tablero_Dist._T_NP1_5__T_NP1_7_Trifasico_CON_Espacio_Totalizador_35_Circ._5_Hilos_220V" localSheetId="5">#REF!</definedName>
    <definedName name="Tablero_Dist._T_NP1_5__T_NP1_7_Trifasico_CON_Espacio_Totalizador_35_Circ._5_Hilos_220V" localSheetId="8">#REF!</definedName>
    <definedName name="Tablero_Dist._T_NP1_5__T_NP1_7_Trifasico_CON_Espacio_Totalizador_35_Circ._5_Hilos_220V" localSheetId="9">#REF!</definedName>
    <definedName name="Tablero_Dist._T_NP1_5__T_NP1_7_Trifasico_CON_Espacio_Totalizador_35_Circ._5_Hilos_220V">#REF!</definedName>
    <definedName name="Tablero_Dist._T_REG_1_Trifasico_CON_Espacio_Totalizador_12_Circ._5_Hilos_220V" localSheetId="7">#REF!</definedName>
    <definedName name="Tablero_Dist._T_REG_1_Trifasico_CON_Espacio_Totalizador_12_Circ._5_Hilos_220V" localSheetId="5">#REF!</definedName>
    <definedName name="Tablero_Dist._T_REG_1_Trifasico_CON_Espacio_Totalizador_12_Circ._5_Hilos_220V" localSheetId="8">#REF!</definedName>
    <definedName name="Tablero_Dist._T_REG_1_Trifasico_CON_Espacio_Totalizador_12_Circ._5_Hilos_220V" localSheetId="9">#REF!</definedName>
    <definedName name="Tablero_Dist._T_REG_1_Trifasico_CON_Espacio_Totalizador_12_Circ._5_Hilos_220V">#REF!</definedName>
    <definedName name="Tablero_Dist._T_REG_2__T_REG_5__T_NP2_1__T_NP2_6__T_NP1_3_Trifasico_CON_Espacio_Totalizador_18_Circ._5_Hilos_220V" localSheetId="7">#REF!</definedName>
    <definedName name="Tablero_Dist._T_REG_2__T_REG_5__T_NP2_1__T_NP2_6__T_NP1_3_Trifasico_CON_Espacio_Totalizador_18_Circ._5_Hilos_220V" localSheetId="5">#REF!</definedName>
    <definedName name="Tablero_Dist._T_REG_2__T_REG_5__T_NP2_1__T_NP2_6__T_NP1_3_Trifasico_CON_Espacio_Totalizador_18_Circ._5_Hilos_220V" localSheetId="8">#REF!</definedName>
    <definedName name="Tablero_Dist._T_REG_2__T_REG_5__T_NP2_1__T_NP2_6__T_NP1_3_Trifasico_CON_Espacio_Totalizador_18_Circ._5_Hilos_220V" localSheetId="9">#REF!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7">#REF!</definedName>
    <definedName name="Tablero_Dist._T_REG_3__T_NP1_10__T_NP2_5__T_NP1_9__T_NP_1_8T_NP1_4__T_NP2_4__T_NP2_2_Trifasico_CON_Espacio_Totalizador_24_Circ._5_Hilos_220V" localSheetId="5">#REF!</definedName>
    <definedName name="Tablero_Dist._T_REG_3__T_NP1_10__T_NP2_5__T_NP1_9__T_NP_1_8T_NP1_4__T_NP2_4__T_NP2_2_Trifasico_CON_Espacio_Totalizador_24_Circ._5_Hilos_220V" localSheetId="8">#REF!</definedName>
    <definedName name="Tablero_Dist._T_REG_3__T_NP1_10__T_NP2_5__T_NP1_9__T_NP_1_8T_NP1_4__T_NP2_4__T_NP2_2_Trifasico_CON_Espacio_Totalizador_24_Circ._5_Hilos_220V" localSheetId="9">#REF!</definedName>
    <definedName name="Tablero_Dist._T_REG_3__T_NP1_10__T_NP2_5__T_NP1_9__T_NP_1_8T_NP1_4__T_NP2_4__T_NP2_2_Trifasico_CON_Espacio_Totalizador_24_Circ._5_Hilos_220V">#REF!</definedName>
    <definedName name="Tablex_Pizano_9mm_Cerramiento" localSheetId="7">#REF!</definedName>
    <definedName name="Tablex_Pizano_9mm_Cerramiento" localSheetId="5">#REF!</definedName>
    <definedName name="Tablex_Pizano_9mm_Cerramiento" localSheetId="8">#REF!</definedName>
    <definedName name="Tablex_Pizano_9mm_Cerramiento" localSheetId="9">#REF!</definedName>
    <definedName name="Tablex_Pizano_9mm_Cerramiento">#REF!</definedName>
    <definedName name="Taco_Termo_magnético_Unipolar_HQP_30A" localSheetId="7">#REF!</definedName>
    <definedName name="Taco_Termo_magnético_Unipolar_HQP_30A" localSheetId="5">#REF!</definedName>
    <definedName name="Taco_Termo_magnético_Unipolar_HQP_30A" localSheetId="8">#REF!</definedName>
    <definedName name="Taco_Termo_magnético_Unipolar_HQP_30A" localSheetId="9">#REF!</definedName>
    <definedName name="Taco_Termo_magnético_Unipolar_HQP_30A">#REF!</definedName>
    <definedName name="Tanques_Hidro_Acumuladores" localSheetId="7">#REF!</definedName>
    <definedName name="Tanques_Hidro_Acumuladores" localSheetId="5">#REF!</definedName>
    <definedName name="Tanques_Hidro_Acumuladores" localSheetId="8">#REF!</definedName>
    <definedName name="Tanques_Hidro_Acumuladores" localSheetId="9">#REF!</definedName>
    <definedName name="Tanques_Hidro_Acumuladores">#REF!</definedName>
    <definedName name="Tapa_Registro_R20x20" localSheetId="7">#REF!</definedName>
    <definedName name="Tapa_Registro_R20x20" localSheetId="5">#REF!</definedName>
    <definedName name="Tapa_Registro_R20x20" localSheetId="8">#REF!</definedName>
    <definedName name="Tapa_Registro_R20x20" localSheetId="9">#REF!</definedName>
    <definedName name="Tapa_Registro_R20x20">#REF!</definedName>
    <definedName name="Tapaporos_nogal" localSheetId="7">#REF!</definedName>
    <definedName name="Tapaporos_nogal" localSheetId="5">#REF!</definedName>
    <definedName name="Tapaporos_nogal" localSheetId="8">#REF!</definedName>
    <definedName name="Tapaporos_nogal" localSheetId="9">#REF!</definedName>
    <definedName name="Tapaporos_nogal">#REF!</definedName>
    <definedName name="Teja_eternit_No_6" localSheetId="7">#REF!</definedName>
    <definedName name="Teja_eternit_No_6" localSheetId="5">#REF!</definedName>
    <definedName name="Teja_eternit_No_6" localSheetId="8">#REF!</definedName>
    <definedName name="Teja_eternit_No_6" localSheetId="9">#REF!</definedName>
    <definedName name="Teja_eternit_No_6">#REF!</definedName>
    <definedName name="Thiner" localSheetId="7">#REF!</definedName>
    <definedName name="Thiner" localSheetId="5">#REF!</definedName>
    <definedName name="Thiner" localSheetId="8">#REF!</definedName>
    <definedName name="Thiner" localSheetId="9">#REF!</definedName>
    <definedName name="Thiner">#REF!</definedName>
    <definedName name="Tintilla_para_madera" localSheetId="7">#REF!</definedName>
    <definedName name="Tintilla_para_madera" localSheetId="5">#REF!</definedName>
    <definedName name="Tintilla_para_madera" localSheetId="8">#REF!</definedName>
    <definedName name="Tintilla_para_madera" localSheetId="9">#REF!</definedName>
    <definedName name="Tintilla_para_madera">#REF!</definedName>
    <definedName name="TipoCosteo">[5]PERSONAL!$D$8</definedName>
    <definedName name="TipoCosteoNivelRiesgo" localSheetId="7">#REF!</definedName>
    <definedName name="TipoCosteoNivelRiesgo" localSheetId="5">#REF!</definedName>
    <definedName name="TipoCosteoNivelRiesgo" localSheetId="8">#REF!</definedName>
    <definedName name="TipoCosteoNivelRiesgo" localSheetId="9">#REF!</definedName>
    <definedName name="TipoCosteoNivelRiesgo">#REF!</definedName>
    <definedName name="Tiras_Alistado_3_x_3_x_3" localSheetId="7">#REF!</definedName>
    <definedName name="Tiras_Alistado_3_x_3_x_3" localSheetId="5">#REF!</definedName>
    <definedName name="Tiras_Alistado_3_x_3_x_3" localSheetId="8">#REF!</definedName>
    <definedName name="Tiras_Alistado_3_x_3_x_3" localSheetId="9">#REF!</definedName>
    <definedName name="Tiras_Alistado_3_x_3_x_3">#REF!</definedName>
    <definedName name="Toma_telefónica" localSheetId="7">#REF!</definedName>
    <definedName name="Toma_telefónica" localSheetId="5">#REF!</definedName>
    <definedName name="Toma_telefónica" localSheetId="8">#REF!</definedName>
    <definedName name="Toma_telefónica" localSheetId="9">#REF!</definedName>
    <definedName name="Toma_telefónica">#REF!</definedName>
    <definedName name="Toma_Trifásica" localSheetId="7">#REF!</definedName>
    <definedName name="Toma_Trifásica" localSheetId="5">#REF!</definedName>
    <definedName name="Toma_Trifásica" localSheetId="8">#REF!</definedName>
    <definedName name="Toma_Trifásica" localSheetId="9">#REF!</definedName>
    <definedName name="Toma_Trifásica">#REF!</definedName>
    <definedName name="Tornillo_para_Madera_1__No.6" localSheetId="7">#REF!</definedName>
    <definedName name="Tornillo_para_Madera_1__No.6" localSheetId="5">#REF!</definedName>
    <definedName name="Tornillo_para_Madera_1__No.6" localSheetId="8">#REF!</definedName>
    <definedName name="Tornillo_para_Madera_1__No.6" localSheetId="9">#REF!</definedName>
    <definedName name="Tornillo_para_Madera_1__No.6">#REF!</definedName>
    <definedName name="Tornillo_para_madera_2__No_9" localSheetId="7">#REF!</definedName>
    <definedName name="Tornillo_para_madera_2__No_9" localSheetId="5">#REF!</definedName>
    <definedName name="Tornillo_para_madera_2__No_9" localSheetId="8">#REF!</definedName>
    <definedName name="Tornillo_para_madera_2__No_9" localSheetId="9">#REF!</definedName>
    <definedName name="Tornillo_para_madera_2__No_9">#REF!</definedName>
    <definedName name="Toxement_1_A_Impermeabilizante_Integral" localSheetId="7">#REF!</definedName>
    <definedName name="Toxement_1_A_Impermeabilizante_Integral" localSheetId="5">#REF!</definedName>
    <definedName name="Toxement_1_A_Impermeabilizante_Integral" localSheetId="8">#REF!</definedName>
    <definedName name="Toxement_1_A_Impermeabilizante_Integral" localSheetId="9">#REF!</definedName>
    <definedName name="Toxement_1_A_Impermeabilizante_Integral">#REF!</definedName>
    <definedName name="Trafico_liviano_espesor_6_cm._Ref._R25CE_Fibrit" localSheetId="7">#REF!</definedName>
    <definedName name="Trafico_liviano_espesor_6_cm._Ref._R25CE_Fibrit" localSheetId="5">#REF!</definedName>
    <definedName name="Trafico_liviano_espesor_6_cm._Ref._R25CE_Fibrit" localSheetId="8">#REF!</definedName>
    <definedName name="Trafico_liviano_espesor_6_cm._Ref._R25CE_Fibrit" localSheetId="9">#REF!</definedName>
    <definedName name="Trafico_liviano_espesor_6_cm._Ref._R25CE_Fibrit">#REF!</definedName>
    <definedName name="Transporte_Andamio" localSheetId="7">#REF!</definedName>
    <definedName name="Transporte_Andamio" localSheetId="5">#REF!</definedName>
    <definedName name="Transporte_Andamio" localSheetId="8">#REF!</definedName>
    <definedName name="Transporte_Andamio" localSheetId="9">#REF!</definedName>
    <definedName name="Transporte_Andamio">#REF!</definedName>
    <definedName name="Traperos" localSheetId="7">#REF!</definedName>
    <definedName name="Traperos" localSheetId="5">#REF!</definedName>
    <definedName name="Traperos" localSheetId="8">#REF!</definedName>
    <definedName name="Traperos" localSheetId="9">#REF!</definedName>
    <definedName name="Traperos">#REF!</definedName>
    <definedName name="Triplex_Andes_Pizano_14_mm" localSheetId="7">#REF!</definedName>
    <definedName name="Triplex_Andes_Pizano_14_mm" localSheetId="5">#REF!</definedName>
    <definedName name="Triplex_Andes_Pizano_14_mm" localSheetId="8">#REF!</definedName>
    <definedName name="Triplex_Andes_Pizano_14_mm" localSheetId="9">#REF!</definedName>
    <definedName name="Triplex_Andes_Pizano_14_mm">#REF!</definedName>
    <definedName name="TRM" localSheetId="7">#REF!</definedName>
    <definedName name="TRM" localSheetId="5">#REF!</definedName>
    <definedName name="TRM" localSheetId="8">#REF!</definedName>
    <definedName name="TRM" localSheetId="9">#REF!</definedName>
    <definedName name="TRM">#REF!</definedName>
    <definedName name="Tuberia_Acero_Galvanizado_Schedule_40_1" localSheetId="7">#REF!</definedName>
    <definedName name="Tuberia_Acero_Galvanizado_Schedule_40_1" localSheetId="5">#REF!</definedName>
    <definedName name="Tuberia_Acero_Galvanizado_Schedule_40_1" localSheetId="8">#REF!</definedName>
    <definedName name="Tuberia_Acero_Galvanizado_Schedule_40_1" localSheetId="9">#REF!</definedName>
    <definedName name="Tuberia_Acero_Galvanizado_Schedule_40_1">#REF!</definedName>
    <definedName name="Tuberia_Acero_Galvanizado_Schedule_40_1_1_2" localSheetId="7">#REF!</definedName>
    <definedName name="Tuberia_Acero_Galvanizado_Schedule_40_1_1_2" localSheetId="5">#REF!</definedName>
    <definedName name="Tuberia_Acero_Galvanizado_Schedule_40_1_1_2" localSheetId="8">#REF!</definedName>
    <definedName name="Tuberia_Acero_Galvanizado_Schedule_40_1_1_2" localSheetId="9">#REF!</definedName>
    <definedName name="Tuberia_Acero_Galvanizado_Schedule_40_1_1_2">#REF!</definedName>
    <definedName name="Tuberia_Acero_Galvanizado_Schedule_40_2" localSheetId="7">#REF!</definedName>
    <definedName name="Tuberia_Acero_Galvanizado_Schedule_40_2" localSheetId="5">#REF!</definedName>
    <definedName name="Tuberia_Acero_Galvanizado_Schedule_40_2" localSheetId="8">#REF!</definedName>
    <definedName name="Tuberia_Acero_Galvanizado_Schedule_40_2" localSheetId="9">#REF!</definedName>
    <definedName name="Tuberia_Acero_Galvanizado_Schedule_40_2">#REF!</definedName>
    <definedName name="Tuberia_de_3_4" localSheetId="7">#REF!</definedName>
    <definedName name="Tuberia_de_3_4" localSheetId="5">#REF!</definedName>
    <definedName name="Tuberia_de_3_4" localSheetId="8">#REF!</definedName>
    <definedName name="Tuberia_de_3_4" localSheetId="9">#REF!</definedName>
    <definedName name="Tuberia_de_3_4">#REF!</definedName>
    <definedName name="Tuberia_H_G_3" localSheetId="7">#REF!</definedName>
    <definedName name="Tuberia_H_G_3" localSheetId="5">#REF!</definedName>
    <definedName name="Tuberia_H_G_3" localSheetId="8">#REF!</definedName>
    <definedName name="Tuberia_H_G_3" localSheetId="9">#REF!</definedName>
    <definedName name="Tuberia_H_G_3">#REF!</definedName>
    <definedName name="Tuberia_Novafort_10" localSheetId="7">#REF!</definedName>
    <definedName name="Tuberia_Novafort_10" localSheetId="5">#REF!</definedName>
    <definedName name="Tuberia_Novafort_10" localSheetId="8">#REF!</definedName>
    <definedName name="Tuberia_Novafort_10" localSheetId="9">#REF!</definedName>
    <definedName name="Tuberia_Novafort_10">#REF!</definedName>
    <definedName name="Tuberia_Novafort_12" localSheetId="7">#REF!</definedName>
    <definedName name="Tuberia_Novafort_12" localSheetId="5">#REF!</definedName>
    <definedName name="Tuberia_Novafort_12" localSheetId="8">#REF!</definedName>
    <definedName name="Tuberia_Novafort_12" localSheetId="9">#REF!</definedName>
    <definedName name="Tuberia_Novafort_12">#REF!</definedName>
    <definedName name="Tuberia_Novafort_14" localSheetId="7">#REF!</definedName>
    <definedName name="Tuberia_Novafort_14" localSheetId="5">#REF!</definedName>
    <definedName name="Tuberia_Novafort_14" localSheetId="8">#REF!</definedName>
    <definedName name="Tuberia_Novafort_14" localSheetId="9">#REF!</definedName>
    <definedName name="Tuberia_Novafort_14">#REF!</definedName>
    <definedName name="Tuberia_Novafort_8" localSheetId="7">#REF!</definedName>
    <definedName name="Tuberia_Novafort_8" localSheetId="5">#REF!</definedName>
    <definedName name="Tuberia_Novafort_8" localSheetId="8">#REF!</definedName>
    <definedName name="Tuberia_Novafort_8" localSheetId="9">#REF!</definedName>
    <definedName name="Tuberia_Novafort_8">#REF!</definedName>
    <definedName name="Tubo_cobre_tipo_L_1_2" localSheetId="7">#REF!</definedName>
    <definedName name="Tubo_cobre_tipo_L_1_2" localSheetId="5">#REF!</definedName>
    <definedName name="Tubo_cobre_tipo_L_1_2" localSheetId="8">#REF!</definedName>
    <definedName name="Tubo_cobre_tipo_L_1_2" localSheetId="9">#REF!</definedName>
    <definedName name="Tubo_cobre_tipo_L_1_2">#REF!</definedName>
    <definedName name="Tubo_de_presión___11_P.V.C._3_4" localSheetId="7">#REF!</definedName>
    <definedName name="Tubo_de_presión___11_P.V.C._3_4" localSheetId="5">#REF!</definedName>
    <definedName name="Tubo_de_presión___11_P.V.C._3_4" localSheetId="8">#REF!</definedName>
    <definedName name="Tubo_de_presión___11_P.V.C._3_4" localSheetId="9">#REF!</definedName>
    <definedName name="Tubo_de_presión___11_P.V.C._3_4">#REF!</definedName>
    <definedName name="Tubo_de_presión___13_5_P.V.C._1" localSheetId="7">#REF!</definedName>
    <definedName name="Tubo_de_presión___13_5_P.V.C._1" localSheetId="5">#REF!</definedName>
    <definedName name="Tubo_de_presión___13_5_P.V.C._1" localSheetId="8">#REF!</definedName>
    <definedName name="Tubo_de_presión___13_5_P.V.C._1" localSheetId="9">#REF!</definedName>
    <definedName name="Tubo_de_presión___13_5_P.V.C._1">#REF!</definedName>
    <definedName name="Tubo_de_presión___21_P.V.C._1_1_2" localSheetId="7">#REF!</definedName>
    <definedName name="Tubo_de_presión___21_P.V.C._1_1_2" localSheetId="5">#REF!</definedName>
    <definedName name="Tubo_de_presión___21_P.V.C._1_1_2" localSheetId="8">#REF!</definedName>
    <definedName name="Tubo_de_presión___21_P.V.C._1_1_2" localSheetId="9">#REF!</definedName>
    <definedName name="Tubo_de_presión___21_P.V.C._1_1_2">#REF!</definedName>
    <definedName name="Tubo_de_presión___9_P.V.C._1_2" localSheetId="7">#REF!</definedName>
    <definedName name="Tubo_de_presión___9_P.V.C._1_2" localSheetId="5">#REF!</definedName>
    <definedName name="Tubo_de_presión___9_P.V.C._1_2" localSheetId="8">#REF!</definedName>
    <definedName name="Tubo_de_presión___9_P.V.C._1_2" localSheetId="9">#REF!</definedName>
    <definedName name="Tubo_de_presión___9_P.V.C._1_2">#REF!</definedName>
    <definedName name="Tubo_estructura_negra_3" localSheetId="7">#REF!</definedName>
    <definedName name="Tubo_estructura_negra_3" localSheetId="5">#REF!</definedName>
    <definedName name="Tubo_estructura_negra_3" localSheetId="8">#REF!</definedName>
    <definedName name="Tubo_estructura_negra_3" localSheetId="9">#REF!</definedName>
    <definedName name="Tubo_estructura_negra_3">#REF!</definedName>
    <definedName name="Tubo_estructural_galvanizado_1" localSheetId="7">#REF!</definedName>
    <definedName name="Tubo_estructural_galvanizado_1" localSheetId="5">#REF!</definedName>
    <definedName name="Tubo_estructural_galvanizado_1" localSheetId="8">#REF!</definedName>
    <definedName name="Tubo_estructural_galvanizado_1" localSheetId="9">#REF!</definedName>
    <definedName name="Tubo_estructural_galvanizado_1">#REF!</definedName>
    <definedName name="Tubo_estructural_galvanizado_2" localSheetId="7">#REF!</definedName>
    <definedName name="Tubo_estructural_galvanizado_2" localSheetId="5">#REF!</definedName>
    <definedName name="Tubo_estructural_galvanizado_2" localSheetId="8">#REF!</definedName>
    <definedName name="Tubo_estructural_galvanizado_2" localSheetId="9">#REF!</definedName>
    <definedName name="Tubo_estructural_galvanizado_2">#REF!</definedName>
    <definedName name="Tubo_galvanizado_3" localSheetId="7">#REF!</definedName>
    <definedName name="Tubo_galvanizado_3" localSheetId="5">#REF!</definedName>
    <definedName name="Tubo_galvanizado_3" localSheetId="8">#REF!</definedName>
    <definedName name="Tubo_galvanizado_3" localSheetId="9">#REF!</definedName>
    <definedName name="Tubo_galvanizado_3">#REF!</definedName>
    <definedName name="Tubo_Gas_Galvanizado_1_2" localSheetId="7">#REF!</definedName>
    <definedName name="Tubo_Gas_Galvanizado_1_2" localSheetId="5">#REF!</definedName>
    <definedName name="Tubo_Gas_Galvanizado_1_2" localSheetId="8">#REF!</definedName>
    <definedName name="Tubo_Gas_Galvanizado_1_2" localSheetId="9">#REF!</definedName>
    <definedName name="Tubo_Gas_Galvanizado_1_2">#REF!</definedName>
    <definedName name="Tubo_mueble_cal_18_1" localSheetId="7">#REF!</definedName>
    <definedName name="Tubo_mueble_cal_18_1" localSheetId="5">#REF!</definedName>
    <definedName name="Tubo_mueble_cal_18_1" localSheetId="8">#REF!</definedName>
    <definedName name="Tubo_mueble_cal_18_1" localSheetId="9">#REF!</definedName>
    <definedName name="Tubo_mueble_cal_18_1">#REF!</definedName>
    <definedName name="Tubo_P.V.C.___L_2" localSheetId="7">#REF!</definedName>
    <definedName name="Tubo_P.V.C.___L_2" localSheetId="5">#REF!</definedName>
    <definedName name="Tubo_P.V.C.___L_2" localSheetId="8">#REF!</definedName>
    <definedName name="Tubo_P.V.C.___L_2" localSheetId="9">#REF!</definedName>
    <definedName name="Tubo_P.V.C.___L_2">#REF!</definedName>
    <definedName name="Tubo_P.V.C.___L_3" localSheetId="7">#REF!</definedName>
    <definedName name="Tubo_P.V.C.___L_3" localSheetId="5">#REF!</definedName>
    <definedName name="Tubo_P.V.C.___L_3" localSheetId="8">#REF!</definedName>
    <definedName name="Tubo_P.V.C.___L_3" localSheetId="9">#REF!</definedName>
    <definedName name="Tubo_P.V.C.___L_3">#REF!</definedName>
    <definedName name="Tubo_P.V.C._sanitario_2" localSheetId="7">#REF!</definedName>
    <definedName name="Tubo_P.V.C._sanitario_2" localSheetId="5">#REF!</definedName>
    <definedName name="Tubo_P.V.C._sanitario_2" localSheetId="8">#REF!</definedName>
    <definedName name="Tubo_P.V.C._sanitario_2" localSheetId="9">#REF!</definedName>
    <definedName name="Tubo_P.V.C._sanitario_2">#REF!</definedName>
    <definedName name="Tubo_P.V.C._sanitario_3" localSheetId="7">#REF!</definedName>
    <definedName name="Tubo_P.V.C._sanitario_3" localSheetId="5">#REF!</definedName>
    <definedName name="Tubo_P.V.C._sanitario_3" localSheetId="8">#REF!</definedName>
    <definedName name="Tubo_P.V.C._sanitario_3" localSheetId="9">#REF!</definedName>
    <definedName name="Tubo_P.V.C._sanitario_3">#REF!</definedName>
    <definedName name="Tubo_P.V.C._sanitario_4" localSheetId="7">#REF!</definedName>
    <definedName name="Tubo_P.V.C._sanitario_4" localSheetId="5">#REF!</definedName>
    <definedName name="Tubo_P.V.C._sanitario_4" localSheetId="8">#REF!</definedName>
    <definedName name="Tubo_P.V.C._sanitario_4" localSheetId="9">#REF!</definedName>
    <definedName name="Tubo_P.V.C._sanitario_4">#REF!</definedName>
    <definedName name="Tubo_P.V.C._sanitario_6" localSheetId="7">#REF!</definedName>
    <definedName name="Tubo_P.V.C._sanitario_6" localSheetId="5">#REF!</definedName>
    <definedName name="Tubo_P.V.C._sanitario_6" localSheetId="8">#REF!</definedName>
    <definedName name="Tubo_P.V.C._sanitario_6" localSheetId="9">#REF!</definedName>
    <definedName name="Tubo_P.V.C._sanitario_6">#REF!</definedName>
    <definedName name="Tubo_Presión___11_P.V.C._3_4" localSheetId="7">#REF!</definedName>
    <definedName name="Tubo_Presión___11_P.V.C._3_4" localSheetId="5">#REF!</definedName>
    <definedName name="Tubo_Presión___11_P.V.C._3_4" localSheetId="8">#REF!</definedName>
    <definedName name="Tubo_Presión___11_P.V.C._3_4" localSheetId="9">#REF!</definedName>
    <definedName name="Tubo_Presión___11_P.V.C._3_4">#REF!</definedName>
    <definedName name="Tubo_Presión___13_5_P.V.C._1" localSheetId="7">#REF!</definedName>
    <definedName name="Tubo_Presión___13_5_P.V.C._1" localSheetId="5">#REF!</definedName>
    <definedName name="Tubo_Presión___13_5_P.V.C._1" localSheetId="8">#REF!</definedName>
    <definedName name="Tubo_Presión___13_5_P.V.C._1" localSheetId="9">#REF!</definedName>
    <definedName name="Tubo_Presión___13_5_P.V.C._1">#REF!</definedName>
    <definedName name="Tubo_Presión___21_P.V.C._1_1_2" localSheetId="7">#REF!</definedName>
    <definedName name="Tubo_Presión___21_P.V.C._1_1_2" localSheetId="5">#REF!</definedName>
    <definedName name="Tubo_Presión___21_P.V.C._1_1_2" localSheetId="8">#REF!</definedName>
    <definedName name="Tubo_Presión___21_P.V.C._1_1_2" localSheetId="9">#REF!</definedName>
    <definedName name="Tubo_Presión___21_P.V.C._1_1_2">#REF!</definedName>
    <definedName name="Tubo_Presión___21_P.V.C._1_1_4" localSheetId="7">#REF!</definedName>
    <definedName name="Tubo_Presión___21_P.V.C._1_1_4" localSheetId="5">#REF!</definedName>
    <definedName name="Tubo_Presión___21_P.V.C._1_1_4" localSheetId="8">#REF!</definedName>
    <definedName name="Tubo_Presión___21_P.V.C._1_1_4" localSheetId="9">#REF!</definedName>
    <definedName name="Tubo_Presión___21_P.V.C._1_1_4">#REF!</definedName>
    <definedName name="Tubo_Presión___9_P.V.C._1_2" localSheetId="7">#REF!</definedName>
    <definedName name="Tubo_Presión___9_P.V.C._1_2" localSheetId="5">#REF!</definedName>
    <definedName name="Tubo_Presión___9_P.V.C._1_2" localSheetId="8">#REF!</definedName>
    <definedName name="Tubo_Presión___9_P.V.C._1_2" localSheetId="9">#REF!</definedName>
    <definedName name="Tubo_Presión___9_P.V.C._1_2">#REF!</definedName>
    <definedName name="Tubo_Presión__21_P.V.C._2" localSheetId="7">#REF!</definedName>
    <definedName name="Tubo_Presión__21_P.V.C._2" localSheetId="5">#REF!</definedName>
    <definedName name="Tubo_Presión__21_P.V.C._2" localSheetId="8">#REF!</definedName>
    <definedName name="Tubo_Presión__21_P.V.C._2" localSheetId="9">#REF!</definedName>
    <definedName name="Tubo_Presión__21_P.V.C._2">#REF!</definedName>
    <definedName name="Tubo_presión__9_P.V.C._1_2" localSheetId="7">#REF!</definedName>
    <definedName name="Tubo_presión__9_P.V.C._1_2" localSheetId="5">#REF!</definedName>
    <definedName name="Tubo_presión__9_P.V.C._1_2" localSheetId="8">#REF!</definedName>
    <definedName name="Tubo_presión__9_P.V.C._1_2" localSheetId="9">#REF!</definedName>
    <definedName name="Tubo_presión__9_P.V.C._1_2">#REF!</definedName>
    <definedName name="Tubo_presión__9_P.V.C._3_4" localSheetId="7">#REF!</definedName>
    <definedName name="Tubo_presión__9_P.V.C._3_4" localSheetId="5">#REF!</definedName>
    <definedName name="Tubo_presión__9_P.V.C._3_4" localSheetId="8">#REF!</definedName>
    <definedName name="Tubo_presión__9_P.V.C._3_4" localSheetId="9">#REF!</definedName>
    <definedName name="Tubo_presión__9_P.V.C._3_4">#REF!</definedName>
    <definedName name="Tubo_Presión__P.V.C._2_1_2" localSheetId="7">#REF!</definedName>
    <definedName name="Tubo_Presión__P.V.C._2_1_2" localSheetId="5">#REF!</definedName>
    <definedName name="Tubo_Presión__P.V.C._2_1_2" localSheetId="8">#REF!</definedName>
    <definedName name="Tubo_Presión__P.V.C._2_1_2" localSheetId="9">#REF!</definedName>
    <definedName name="Tubo_Presión__P.V.C._2_1_2">#REF!</definedName>
    <definedName name="Tubo_Presión__P.V.C._3" localSheetId="7">#REF!</definedName>
    <definedName name="Tubo_Presión__P.V.C._3" localSheetId="5">#REF!</definedName>
    <definedName name="Tubo_Presión__P.V.C._3" localSheetId="8">#REF!</definedName>
    <definedName name="Tubo_Presión__P.V.C._3" localSheetId="9">#REF!</definedName>
    <definedName name="Tubo_Presión__P.V.C._3">#REF!</definedName>
    <definedName name="Tuibo_cobre_tipo_L_1_2" localSheetId="7">#REF!</definedName>
    <definedName name="Tuibo_cobre_tipo_L_1_2" localSheetId="5">#REF!</definedName>
    <definedName name="Tuibo_cobre_tipo_L_1_2" localSheetId="8">#REF!</definedName>
    <definedName name="Tuibo_cobre_tipo_L_1_2" localSheetId="9">#REF!</definedName>
    <definedName name="Tuibo_cobre_tipo_L_1_2">#REF!</definedName>
    <definedName name="UN">VLOOKUP([2]PPTO!$F1,[2]AC!$B$1:$D$65536,3,FALSE)</definedName>
    <definedName name="V">[2]INS!$F$464*(1+[2]INS!$I$464)</definedName>
    <definedName name="V_1___2.7x1.966___Plano_de_Detalle_No._A_159" localSheetId="7">#REF!</definedName>
    <definedName name="V_1___2.7x1.966___Plano_de_Detalle_No._A_159" localSheetId="5">#REF!</definedName>
    <definedName name="V_1___2.7x1.966___Plano_de_Detalle_No._A_159" localSheetId="8">#REF!</definedName>
    <definedName name="V_1___2.7x1.966___Plano_de_Detalle_No._A_159" localSheetId="9">#REF!</definedName>
    <definedName name="V_1___2.7x1.966___Plano_de_Detalle_No._A_159">#REF!</definedName>
    <definedName name="V_10___1.8x6.9___Plano_de_Detalle_No._A_161" localSheetId="7">#REF!</definedName>
    <definedName name="V_10___1.8x6.9___Plano_de_Detalle_No._A_161" localSheetId="5">#REF!</definedName>
    <definedName name="V_10___1.8x6.9___Plano_de_Detalle_No._A_161" localSheetId="8">#REF!</definedName>
    <definedName name="V_10___1.8x6.9___Plano_de_Detalle_No._A_161" localSheetId="9">#REF!</definedName>
    <definedName name="V_10___1.8x6.9___Plano_de_Detalle_No._A_161">#REF!</definedName>
    <definedName name="V_11___2x1.9___Plano_de_Detalle_No._A_161" localSheetId="7">#REF!</definedName>
    <definedName name="V_11___2x1.9___Plano_de_Detalle_No._A_161" localSheetId="5">#REF!</definedName>
    <definedName name="V_11___2x1.9___Plano_de_Detalle_No._A_161" localSheetId="8">#REF!</definedName>
    <definedName name="V_11___2x1.9___Plano_de_Detalle_No._A_161" localSheetId="9">#REF!</definedName>
    <definedName name="V_11___2x1.9___Plano_de_Detalle_No._A_161">#REF!</definedName>
    <definedName name="V_12___1.2x1.5___Plano_de_Detalle_No._A_161" localSheetId="7">#REF!</definedName>
    <definedName name="V_12___1.2x1.5___Plano_de_Detalle_No._A_161" localSheetId="5">#REF!</definedName>
    <definedName name="V_12___1.2x1.5___Plano_de_Detalle_No._A_161" localSheetId="8">#REF!</definedName>
    <definedName name="V_12___1.2x1.5___Plano_de_Detalle_No._A_161" localSheetId="9">#REF!</definedName>
    <definedName name="V_12___1.2x1.5___Plano_de_Detalle_No._A_161">#REF!</definedName>
    <definedName name="V_13___1.8x4.4___Plano_de_Detalle_No._A_161" localSheetId="7">#REF!</definedName>
    <definedName name="V_13___1.8x4.4___Plano_de_Detalle_No._A_161" localSheetId="5">#REF!</definedName>
    <definedName name="V_13___1.8x4.4___Plano_de_Detalle_No._A_161" localSheetId="8">#REF!</definedName>
    <definedName name="V_13___1.8x4.4___Plano_de_Detalle_No._A_161" localSheetId="9">#REF!</definedName>
    <definedName name="V_13___1.8x4.4___Plano_de_Detalle_No._A_161">#REF!</definedName>
    <definedName name="V_14___1.8x6.7___Plano_de_Detalle_No._A_162" localSheetId="7">#REF!</definedName>
    <definedName name="V_14___1.8x6.7___Plano_de_Detalle_No._A_162" localSheetId="5">#REF!</definedName>
    <definedName name="V_14___1.8x6.7___Plano_de_Detalle_No._A_162" localSheetId="8">#REF!</definedName>
    <definedName name="V_14___1.8x6.7___Plano_de_Detalle_No._A_162" localSheetId="9">#REF!</definedName>
    <definedName name="V_14___1.8x6.7___Plano_de_Detalle_No._A_162">#REF!</definedName>
    <definedName name="V_15___1.8x6.8___Plano_de_Detalle_No._A_162" localSheetId="7">#REF!</definedName>
    <definedName name="V_15___1.8x6.8___Plano_de_Detalle_No._A_162" localSheetId="5">#REF!</definedName>
    <definedName name="V_15___1.8x6.8___Plano_de_Detalle_No._A_162" localSheetId="8">#REF!</definedName>
    <definedName name="V_15___1.8x6.8___Plano_de_Detalle_No._A_162" localSheetId="9">#REF!</definedName>
    <definedName name="V_15___1.8x6.8___Plano_de_Detalle_No._A_162">#REF!</definedName>
    <definedName name="V_16___1.2x0.9___Plano_de_Detalle_No._A_161" localSheetId="7">#REF!</definedName>
    <definedName name="V_16___1.2x0.9___Plano_de_Detalle_No._A_161" localSheetId="5">#REF!</definedName>
    <definedName name="V_16___1.2x0.9___Plano_de_Detalle_No._A_161" localSheetId="8">#REF!</definedName>
    <definedName name="V_16___1.2x0.9___Plano_de_Detalle_No._A_161" localSheetId="9">#REF!</definedName>
    <definedName name="V_16___1.2x0.9___Plano_de_Detalle_No._A_161">#REF!</definedName>
    <definedName name="V_17___2.7x0.525___Plano_de_Detalle_No._A_162" localSheetId="7">#REF!</definedName>
    <definedName name="V_17___2.7x0.525___Plano_de_Detalle_No._A_162" localSheetId="5">#REF!</definedName>
    <definedName name="V_17___2.7x0.525___Plano_de_Detalle_No._A_162" localSheetId="8">#REF!</definedName>
    <definedName name="V_17___2.7x0.525___Plano_de_Detalle_No._A_162" localSheetId="9">#REF!</definedName>
    <definedName name="V_17___2.7x0.525___Plano_de_Detalle_No._A_162">#REF!</definedName>
    <definedName name="V_18___1.8x2___Plano_de_Detalle_No._A_162" localSheetId="7">#REF!</definedName>
    <definedName name="V_18___1.8x2___Plano_de_Detalle_No._A_162" localSheetId="5">#REF!</definedName>
    <definedName name="V_18___1.8x2___Plano_de_Detalle_No._A_162" localSheetId="8">#REF!</definedName>
    <definedName name="V_18___1.8x2___Plano_de_Detalle_No._A_162" localSheetId="9">#REF!</definedName>
    <definedName name="V_18___1.8x2___Plano_de_Detalle_No._A_162">#REF!</definedName>
    <definedName name="V_18´___1.8x2.1___Plano_de_Detalle_No._A_162" localSheetId="7">#REF!</definedName>
    <definedName name="V_18´___1.8x2.1___Plano_de_Detalle_No._A_162" localSheetId="5">#REF!</definedName>
    <definedName name="V_18´___1.8x2.1___Plano_de_Detalle_No._A_162" localSheetId="8">#REF!</definedName>
    <definedName name="V_18´___1.8x2.1___Plano_de_Detalle_No._A_162" localSheetId="9">#REF!</definedName>
    <definedName name="V_18´___1.8x2.1___Plano_de_Detalle_No._A_162">#REF!</definedName>
    <definedName name="V_19___4.95x14.352___Plano_de_Detalle_No._A_163" localSheetId="7">#REF!</definedName>
    <definedName name="V_19___4.95x14.352___Plano_de_Detalle_No._A_163" localSheetId="5">#REF!</definedName>
    <definedName name="V_19___4.95x14.352___Plano_de_Detalle_No._A_163" localSheetId="8">#REF!</definedName>
    <definedName name="V_19___4.95x14.352___Plano_de_Detalle_No._A_163" localSheetId="9">#REF!</definedName>
    <definedName name="V_19___4.95x14.352___Plano_de_Detalle_No._A_163">#REF!</definedName>
    <definedName name="V_2___1.8x6.75___Plano_de_Detalle_No._A_159" localSheetId="7">#REF!</definedName>
    <definedName name="V_2___1.8x6.75___Plano_de_Detalle_No._A_159" localSheetId="5">#REF!</definedName>
    <definedName name="V_2___1.8x6.75___Plano_de_Detalle_No._A_159" localSheetId="8">#REF!</definedName>
    <definedName name="V_2___1.8x6.75___Plano_de_Detalle_No._A_159" localSheetId="9">#REF!</definedName>
    <definedName name="V_2___1.8x6.75___Plano_de_Detalle_No._A_159">#REF!</definedName>
    <definedName name="V_20___4.4x4.82___Plano_de_Detalle_No._A_164" localSheetId="7">#REF!</definedName>
    <definedName name="V_20___4.4x4.82___Plano_de_Detalle_No._A_164" localSheetId="5">#REF!</definedName>
    <definedName name="V_20___4.4x4.82___Plano_de_Detalle_No._A_164" localSheetId="8">#REF!</definedName>
    <definedName name="V_20___4.4x4.82___Plano_de_Detalle_No._A_164" localSheetId="9">#REF!</definedName>
    <definedName name="V_20___4.4x4.82___Plano_de_Detalle_No._A_164">#REF!</definedName>
    <definedName name="V_21___2.2x4.82___Plano_de_Detalle_No._A_164" localSheetId="7">#REF!</definedName>
    <definedName name="V_21___2.2x4.82___Plano_de_Detalle_No._A_164" localSheetId="5">#REF!</definedName>
    <definedName name="V_21___2.2x4.82___Plano_de_Detalle_No._A_164" localSheetId="8">#REF!</definedName>
    <definedName name="V_21___2.2x4.82___Plano_de_Detalle_No._A_164" localSheetId="9">#REF!</definedName>
    <definedName name="V_21___2.2x4.82___Plano_de_Detalle_No._A_164">#REF!</definedName>
    <definedName name="V_21´___2.75x4.82___Plano_de_Detalle_No._A_164" localSheetId="7">#REF!</definedName>
    <definedName name="V_21´___2.75x4.82___Plano_de_Detalle_No._A_164" localSheetId="5">#REF!</definedName>
    <definedName name="V_21´___2.75x4.82___Plano_de_Detalle_No._A_164" localSheetId="8">#REF!</definedName>
    <definedName name="V_21´___2.75x4.82___Plano_de_Detalle_No._A_164" localSheetId="9">#REF!</definedName>
    <definedName name="V_21´___2.75x4.82___Plano_de_Detalle_No._A_164">#REF!</definedName>
    <definedName name="V_22___2.05x2.05___Plano_de_Detalle_No._A_162" localSheetId="7">#REF!</definedName>
    <definedName name="V_22___2.05x2.05___Plano_de_Detalle_No._A_162" localSheetId="5">#REF!</definedName>
    <definedName name="V_22___2.05x2.05___Plano_de_Detalle_No._A_162" localSheetId="8">#REF!</definedName>
    <definedName name="V_22___2.05x2.05___Plano_de_Detalle_No._A_162" localSheetId="9">#REF!</definedName>
    <definedName name="V_22___2.05x2.05___Plano_de_Detalle_No._A_162">#REF!</definedName>
    <definedName name="V_23___2.05x1.9___Plano_de_Detalle_No._A_162" localSheetId="7">#REF!</definedName>
    <definedName name="V_23___2.05x1.9___Plano_de_Detalle_No._A_162" localSheetId="5">#REF!</definedName>
    <definedName name="V_23___2.05x1.9___Plano_de_Detalle_No._A_162" localSheetId="8">#REF!</definedName>
    <definedName name="V_23___2.05x1.9___Plano_de_Detalle_No._A_162" localSheetId="9">#REF!</definedName>
    <definedName name="V_23___2.05x1.9___Plano_de_Detalle_No._A_162">#REF!</definedName>
    <definedName name="V_23´___2.05x1.975___Plano_de_Detalle_No._A_162" localSheetId="7">#REF!</definedName>
    <definedName name="V_23´___2.05x1.975___Plano_de_Detalle_No._A_162" localSheetId="5">#REF!</definedName>
    <definedName name="V_23´___2.05x1.975___Plano_de_Detalle_No._A_162" localSheetId="8">#REF!</definedName>
    <definedName name="V_23´___2.05x1.975___Plano_de_Detalle_No._A_162" localSheetId="9">#REF!</definedName>
    <definedName name="V_23´___2.05x1.975___Plano_de_Detalle_No._A_162">#REF!</definedName>
    <definedName name="V_24___2.7x6.426___Plano_de_Detalle_No._A_165" localSheetId="7">#REF!</definedName>
    <definedName name="V_24___2.7x6.426___Plano_de_Detalle_No._A_165" localSheetId="5">#REF!</definedName>
    <definedName name="V_24___2.7x6.426___Plano_de_Detalle_No._A_165" localSheetId="8">#REF!</definedName>
    <definedName name="V_24___2.7x6.426___Plano_de_Detalle_No._A_165" localSheetId="9">#REF!</definedName>
    <definedName name="V_24___2.7x6.426___Plano_de_Detalle_No._A_165">#REF!</definedName>
    <definedName name="V_25___2.7x3.15___Plano_de_Detalle_No._A_165" localSheetId="7">#REF!</definedName>
    <definedName name="V_25___2.7x3.15___Plano_de_Detalle_No._A_165" localSheetId="5">#REF!</definedName>
    <definedName name="V_25___2.7x3.15___Plano_de_Detalle_No._A_165" localSheetId="8">#REF!</definedName>
    <definedName name="V_25___2.7x3.15___Plano_de_Detalle_No._A_165" localSheetId="9">#REF!</definedName>
    <definedName name="V_25___2.7x3.15___Plano_de_Detalle_No._A_165">#REF!</definedName>
    <definedName name="V_26___2.7x4.35___Plano_de_Detalle_No._A_165" localSheetId="7">#REF!</definedName>
    <definedName name="V_26___2.7x4.35___Plano_de_Detalle_No._A_165" localSheetId="5">#REF!</definedName>
    <definedName name="V_26___2.7x4.35___Plano_de_Detalle_No._A_165" localSheetId="8">#REF!</definedName>
    <definedName name="V_26___2.7x4.35___Plano_de_Detalle_No._A_165" localSheetId="9">#REF!</definedName>
    <definedName name="V_26___2.7x4.35___Plano_de_Detalle_No._A_165">#REF!</definedName>
    <definedName name="V_27___0.45x4.65___Plano_de_Detalle_No._A_166" localSheetId="7">#REF!</definedName>
    <definedName name="V_27___0.45x4.65___Plano_de_Detalle_No._A_166" localSheetId="5">#REF!</definedName>
    <definedName name="V_27___0.45x4.65___Plano_de_Detalle_No._A_166" localSheetId="8">#REF!</definedName>
    <definedName name="V_27___0.45x4.65___Plano_de_Detalle_No._A_166" localSheetId="9">#REF!</definedName>
    <definedName name="V_27___0.45x4.65___Plano_de_Detalle_No._A_166">#REF!</definedName>
    <definedName name="V_28___0.45x6.975___Plano_de_Detalle_No._A_166" localSheetId="7">#REF!</definedName>
    <definedName name="V_28___0.45x6.975___Plano_de_Detalle_No._A_166" localSheetId="5">#REF!</definedName>
    <definedName name="V_28___0.45x6.975___Plano_de_Detalle_No._A_166" localSheetId="8">#REF!</definedName>
    <definedName name="V_28___0.45x6.975___Plano_de_Detalle_No._A_166" localSheetId="9">#REF!</definedName>
    <definedName name="V_28___0.45x6.975___Plano_de_Detalle_No._A_166">#REF!</definedName>
    <definedName name="V_29___2.7x1.8___Plano_de_Detalle_No._A_166" localSheetId="7">#REF!</definedName>
    <definedName name="V_29___2.7x1.8___Plano_de_Detalle_No._A_166" localSheetId="5">#REF!</definedName>
    <definedName name="V_29___2.7x1.8___Plano_de_Detalle_No._A_166" localSheetId="8">#REF!</definedName>
    <definedName name="V_29___2.7x1.8___Plano_de_Detalle_No._A_166" localSheetId="9">#REF!</definedName>
    <definedName name="V_29___2.7x1.8___Plano_de_Detalle_No._A_166">#REF!</definedName>
    <definedName name="V_3___1.2x1.2___Plano_de_Detalle_No._A_159" localSheetId="7">#REF!</definedName>
    <definedName name="V_3___1.2x1.2___Plano_de_Detalle_No._A_159" localSheetId="5">#REF!</definedName>
    <definedName name="V_3___1.2x1.2___Plano_de_Detalle_No._A_159" localSheetId="8">#REF!</definedName>
    <definedName name="V_3___1.2x1.2___Plano_de_Detalle_No._A_159" localSheetId="9">#REF!</definedName>
    <definedName name="V_3___1.2x1.2___Plano_de_Detalle_No._A_159">#REF!</definedName>
    <definedName name="V_30___1.8x1.95___Plano_de_Detalle_No._A_166" localSheetId="7">#REF!</definedName>
    <definedName name="V_30___1.8x1.95___Plano_de_Detalle_No._A_166" localSheetId="5">#REF!</definedName>
    <definedName name="V_30___1.8x1.95___Plano_de_Detalle_No._A_166" localSheetId="8">#REF!</definedName>
    <definedName name="V_30___1.8x1.95___Plano_de_Detalle_No._A_166" localSheetId="9">#REF!</definedName>
    <definedName name="V_30___1.8x1.95___Plano_de_Detalle_No._A_166">#REF!</definedName>
    <definedName name="V_31___2x7.2___Plano_de_Detalle_No._A_167" localSheetId="7">#REF!</definedName>
    <definedName name="V_31___2x7.2___Plano_de_Detalle_No._A_167" localSheetId="5">#REF!</definedName>
    <definedName name="V_31___2x7.2___Plano_de_Detalle_No._A_167" localSheetId="8">#REF!</definedName>
    <definedName name="V_31___2x7.2___Plano_de_Detalle_No._A_167" localSheetId="9">#REF!</definedName>
    <definedName name="V_31___2x7.2___Plano_de_Detalle_No._A_167">#REF!</definedName>
    <definedName name="V_32___2.7x1.25___Plano_de_Detalle_No._A_166" localSheetId="7">#REF!</definedName>
    <definedName name="V_32___2.7x1.25___Plano_de_Detalle_No._A_166" localSheetId="5">#REF!</definedName>
    <definedName name="V_32___2.7x1.25___Plano_de_Detalle_No._A_166" localSheetId="8">#REF!</definedName>
    <definedName name="V_32___2.7x1.25___Plano_de_Detalle_No._A_166" localSheetId="9">#REF!</definedName>
    <definedName name="V_32___2.7x1.25___Plano_de_Detalle_No._A_166">#REF!</definedName>
    <definedName name="V_4___1.8x9___Plano_de_Detalle_No._A_160" localSheetId="7">#REF!</definedName>
    <definedName name="V_4___1.8x9___Plano_de_Detalle_No._A_160" localSheetId="5">#REF!</definedName>
    <definedName name="V_4___1.8x9___Plano_de_Detalle_No._A_160" localSheetId="8">#REF!</definedName>
    <definedName name="V_4___1.8x9___Plano_de_Detalle_No._A_160" localSheetId="9">#REF!</definedName>
    <definedName name="V_4___1.8x9___Plano_de_Detalle_No._A_160">#REF!</definedName>
    <definedName name="V_5___1.8x4.65___Plano_de_Detalle_No._A_160" localSheetId="7">#REF!</definedName>
    <definedName name="V_5___1.8x4.65___Plano_de_Detalle_No._A_160" localSheetId="5">#REF!</definedName>
    <definedName name="V_5___1.8x4.65___Plano_de_Detalle_No._A_160" localSheetId="8">#REF!</definedName>
    <definedName name="V_5___1.8x4.65___Plano_de_Detalle_No._A_160" localSheetId="9">#REF!</definedName>
    <definedName name="V_5___1.8x4.65___Plano_de_Detalle_No._A_160">#REF!</definedName>
    <definedName name="V_6___1.8x2.85___Plano_de_Detalle_No._A_160" localSheetId="7">#REF!</definedName>
    <definedName name="V_6___1.8x2.85___Plano_de_Detalle_No._A_160" localSheetId="5">#REF!</definedName>
    <definedName name="V_6___1.8x2.85___Plano_de_Detalle_No._A_160" localSheetId="8">#REF!</definedName>
    <definedName name="V_6___1.8x2.85___Plano_de_Detalle_No._A_160" localSheetId="9">#REF!</definedName>
    <definedName name="V_6___1.8x2.85___Plano_de_Detalle_No._A_160">#REF!</definedName>
    <definedName name="V_7___1.8x2.25___Plano_de_Detalle_No._A_160" localSheetId="7">#REF!</definedName>
    <definedName name="V_7___1.8x2.25___Plano_de_Detalle_No._A_160" localSheetId="5">#REF!</definedName>
    <definedName name="V_7___1.8x2.25___Plano_de_Detalle_No._A_160" localSheetId="8">#REF!</definedName>
    <definedName name="V_7___1.8x2.25___Plano_de_Detalle_No._A_160" localSheetId="9">#REF!</definedName>
    <definedName name="V_7___1.8x2.25___Plano_de_Detalle_No._A_160">#REF!</definedName>
    <definedName name="V_8___1.8x9___Plano_de_Detalle_No._A_160" localSheetId="7">#REF!</definedName>
    <definedName name="V_8___1.8x9___Plano_de_Detalle_No._A_160" localSheetId="5">#REF!</definedName>
    <definedName name="V_8___1.8x9___Plano_de_Detalle_No._A_160" localSheetId="8">#REF!</definedName>
    <definedName name="V_8___1.8x9___Plano_de_Detalle_No._A_160" localSheetId="9">#REF!</definedName>
    <definedName name="V_8___1.8x9___Plano_de_Detalle_No._A_160">#REF!</definedName>
    <definedName name="V_8´___1.8x9___Plano_de_Detalle_No._A_160" localSheetId="7">#REF!</definedName>
    <definedName name="V_8´___1.8x9___Plano_de_Detalle_No._A_160" localSheetId="5">#REF!</definedName>
    <definedName name="V_8´___1.8x9___Plano_de_Detalle_No._A_160" localSheetId="8">#REF!</definedName>
    <definedName name="V_8´___1.8x9___Plano_de_Detalle_No._A_160" localSheetId="9">#REF!</definedName>
    <definedName name="V_8´___1.8x9___Plano_de_Detalle_No._A_160">#REF!</definedName>
    <definedName name="V_9___1.8x1.05___Plano_de_Detalle_No._A_160" localSheetId="7">#REF!</definedName>
    <definedName name="V_9___1.8x1.05___Plano_de_Detalle_No._A_160" localSheetId="5">#REF!</definedName>
    <definedName name="V_9___1.8x1.05___Plano_de_Detalle_No._A_160" localSheetId="8">#REF!</definedName>
    <definedName name="V_9___1.8x1.05___Plano_de_Detalle_No._A_160" localSheetId="9">#REF!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7">#REF!</definedName>
    <definedName name="Valla_Informativa_Licencia_2.00X1.00" localSheetId="5">#REF!</definedName>
    <definedName name="Valla_Informativa_Licencia_2.00X1.00" localSheetId="8">#REF!</definedName>
    <definedName name="Valla_Informativa_Licencia_2.00X1.00" localSheetId="9">#REF!</definedName>
    <definedName name="Valla_Informativa_Licencia_2.00X1.00">#REF!</definedName>
    <definedName name="Valvula_de_Paso_Directo_125_PSIG_Vapor__200_PSIG_Agua_1" localSheetId="7">#REF!</definedName>
    <definedName name="Valvula_de_Paso_Directo_125_PSIG_Vapor__200_PSIG_Agua_1" localSheetId="5">#REF!</definedName>
    <definedName name="Valvula_de_Paso_Directo_125_PSIG_Vapor__200_PSIG_Agua_1" localSheetId="8">#REF!</definedName>
    <definedName name="Valvula_de_Paso_Directo_125_PSIG_Vapor__200_PSIG_Agua_1" localSheetId="9">#REF!</definedName>
    <definedName name="Valvula_de_Paso_Directo_125_PSIG_Vapor__200_PSIG_Agua_1">#REF!</definedName>
    <definedName name="Valvula_de_Paso_Directo_125_PSIG_Vapor__200_PSIG_Agua_1_1_2" localSheetId="7">#REF!</definedName>
    <definedName name="Valvula_de_Paso_Directo_125_PSIG_Vapor__200_PSIG_Agua_1_1_2" localSheetId="5">#REF!</definedName>
    <definedName name="Valvula_de_Paso_Directo_125_PSIG_Vapor__200_PSIG_Agua_1_1_2" localSheetId="8">#REF!</definedName>
    <definedName name="Valvula_de_Paso_Directo_125_PSIG_Vapor__200_PSIG_Agua_1_1_2" localSheetId="9">#REF!</definedName>
    <definedName name="Valvula_de_Paso_Directo_125_PSIG_Vapor__200_PSIG_Agua_1_1_2">#REF!</definedName>
    <definedName name="Valvula_de_Paso_Directo_125_PSIG_Vapor__200_PSIG_Agua_1_1_4" localSheetId="7">#REF!</definedName>
    <definedName name="Valvula_de_Paso_Directo_125_PSIG_Vapor__200_PSIG_Agua_1_1_4" localSheetId="5">#REF!</definedName>
    <definedName name="Valvula_de_Paso_Directo_125_PSIG_Vapor__200_PSIG_Agua_1_1_4" localSheetId="8">#REF!</definedName>
    <definedName name="Valvula_de_Paso_Directo_125_PSIG_Vapor__200_PSIG_Agua_1_1_4" localSheetId="9">#REF!</definedName>
    <definedName name="Valvula_de_Paso_Directo_125_PSIG_Vapor__200_PSIG_Agua_1_1_4">#REF!</definedName>
    <definedName name="Valvula_de_Paso_Directo_125_PSIG_Vapor__200_PSIG_Agua_1_2" localSheetId="7">#REF!</definedName>
    <definedName name="Valvula_de_Paso_Directo_125_PSIG_Vapor__200_PSIG_Agua_1_2" localSheetId="5">#REF!</definedName>
    <definedName name="Valvula_de_Paso_Directo_125_PSIG_Vapor__200_PSIG_Agua_1_2" localSheetId="8">#REF!</definedName>
    <definedName name="Valvula_de_Paso_Directo_125_PSIG_Vapor__200_PSIG_Agua_1_2" localSheetId="9">#REF!</definedName>
    <definedName name="Valvula_de_Paso_Directo_125_PSIG_Vapor__200_PSIG_Agua_1_2">#REF!</definedName>
    <definedName name="Valvula_de_Paso_Directo_125_PSIG_Vapor__200_PSIG_Agua_2" localSheetId="7">#REF!</definedName>
    <definedName name="Valvula_de_Paso_Directo_125_PSIG_Vapor__200_PSIG_Agua_2" localSheetId="5">#REF!</definedName>
    <definedName name="Valvula_de_Paso_Directo_125_PSIG_Vapor__200_PSIG_Agua_2" localSheetId="8">#REF!</definedName>
    <definedName name="Valvula_de_Paso_Directo_125_PSIG_Vapor__200_PSIG_Agua_2" localSheetId="9">#REF!</definedName>
    <definedName name="Valvula_de_Paso_Directo_125_PSIG_Vapor__200_PSIG_Agua_2">#REF!</definedName>
    <definedName name="Valvula_de_Paso_Directo_125_PSIG_Vapor__200_PSIG_Agua_2_1_2" localSheetId="7">#REF!</definedName>
    <definedName name="Valvula_de_Paso_Directo_125_PSIG_Vapor__200_PSIG_Agua_2_1_2" localSheetId="5">#REF!</definedName>
    <definedName name="Valvula_de_Paso_Directo_125_PSIG_Vapor__200_PSIG_Agua_2_1_2" localSheetId="8">#REF!</definedName>
    <definedName name="Valvula_de_Paso_Directo_125_PSIG_Vapor__200_PSIG_Agua_2_1_2" localSheetId="9">#REF!</definedName>
    <definedName name="Valvula_de_Paso_Directo_125_PSIG_Vapor__200_PSIG_Agua_2_1_2">#REF!</definedName>
    <definedName name="Valvula_de_Paso_Directo_125_PSIG_Vapor__200_PSIG_Agua_3" localSheetId="7">#REF!</definedName>
    <definedName name="Valvula_de_Paso_Directo_125_PSIG_Vapor__200_PSIG_Agua_3" localSheetId="5">#REF!</definedName>
    <definedName name="Valvula_de_Paso_Directo_125_PSIG_Vapor__200_PSIG_Agua_3" localSheetId="8">#REF!</definedName>
    <definedName name="Valvula_de_Paso_Directo_125_PSIG_Vapor__200_PSIG_Agua_3" localSheetId="9">#REF!</definedName>
    <definedName name="Valvula_de_Paso_Directo_125_PSIG_Vapor__200_PSIG_Agua_3">#REF!</definedName>
    <definedName name="Valvula_de_Paso_Directo_125_PSIG_Vapor__200_PSIG_Agua_3_4" localSheetId="7">#REF!</definedName>
    <definedName name="Valvula_de_Paso_Directo_125_PSIG_Vapor__200_PSIG_Agua_3_4" localSheetId="5">#REF!</definedName>
    <definedName name="Valvula_de_Paso_Directo_125_PSIG_Vapor__200_PSIG_Agua_3_4" localSheetId="8">#REF!</definedName>
    <definedName name="Valvula_de_Paso_Directo_125_PSIG_Vapor__200_PSIG_Agua_3_4" localSheetId="9">#REF!</definedName>
    <definedName name="Valvula_de_Paso_Directo_125_PSIG_Vapor__200_PSIG_Agua_3_4">#REF!</definedName>
    <definedName name="Valvula_de_Vastago_Ascendente_Cuerpo_en_Hierro_1" localSheetId="7">#REF!</definedName>
    <definedName name="Valvula_de_Vastago_Ascendente_Cuerpo_en_Hierro_1" localSheetId="5">#REF!</definedName>
    <definedName name="Valvula_de_Vastago_Ascendente_Cuerpo_en_Hierro_1" localSheetId="8">#REF!</definedName>
    <definedName name="Valvula_de_Vastago_Ascendente_Cuerpo_en_Hierro_1" localSheetId="9">#REF!</definedName>
    <definedName name="Valvula_de_Vastago_Ascendente_Cuerpo_en_Hierro_1">#REF!</definedName>
    <definedName name="Valvula_de_Vastago_Ascendente_Cuerpo_en_Hierro_3" localSheetId="7">#REF!</definedName>
    <definedName name="Valvula_de_Vastago_Ascendente_Cuerpo_en_Hierro_3" localSheetId="5">#REF!</definedName>
    <definedName name="Valvula_de_Vastago_Ascendente_Cuerpo_en_Hierro_3" localSheetId="8">#REF!</definedName>
    <definedName name="Valvula_de_Vastago_Ascendente_Cuerpo_en_Hierro_3" localSheetId="9">#REF!</definedName>
    <definedName name="Valvula_de_Vastago_Ascendente_Cuerpo_en_Hierro_3">#REF!</definedName>
    <definedName name="Valvulas_de_1_2" localSheetId="7">#REF!</definedName>
    <definedName name="Valvulas_de_1_2" localSheetId="5">#REF!</definedName>
    <definedName name="Valvulas_de_1_2" localSheetId="8">#REF!</definedName>
    <definedName name="Valvulas_de_1_2" localSheetId="9">#REF!</definedName>
    <definedName name="Valvulas_de_1_2">#REF!</definedName>
    <definedName name="Valvulas_de_3_4" localSheetId="7">#REF!</definedName>
    <definedName name="Valvulas_de_3_4" localSheetId="5">#REF!</definedName>
    <definedName name="Valvulas_de_3_4" localSheetId="8">#REF!</definedName>
    <definedName name="Valvulas_de_3_4" localSheetId="9">#REF!</definedName>
    <definedName name="Valvulas_de_3_4">#REF!</definedName>
    <definedName name="Valvulas_de_Pie_Bronce_1" localSheetId="7">#REF!</definedName>
    <definedName name="Valvulas_de_Pie_Bronce_1" localSheetId="5">#REF!</definedName>
    <definedName name="Valvulas_de_Pie_Bronce_1" localSheetId="8">#REF!</definedName>
    <definedName name="Valvulas_de_Pie_Bronce_1" localSheetId="9">#REF!</definedName>
    <definedName name="Valvulas_de_Pie_Bronce_1">#REF!</definedName>
    <definedName name="Valvulas_de_Pie_Bronce_2" localSheetId="7">#REF!</definedName>
    <definedName name="Valvulas_de_Pie_Bronce_2" localSheetId="5">#REF!</definedName>
    <definedName name="Valvulas_de_Pie_Bronce_2" localSheetId="8">#REF!</definedName>
    <definedName name="Valvulas_de_Pie_Bronce_2" localSheetId="9">#REF!</definedName>
    <definedName name="Valvulas_de_Pie_Bronce_2">#REF!</definedName>
    <definedName name="Valvulas_de_Pie_Bronce_3" localSheetId="7">#REF!</definedName>
    <definedName name="Valvulas_de_Pie_Bronce_3" localSheetId="5">#REF!</definedName>
    <definedName name="Valvulas_de_Pie_Bronce_3" localSheetId="8">#REF!</definedName>
    <definedName name="Valvulas_de_Pie_Bronce_3" localSheetId="9">#REF!</definedName>
    <definedName name="Valvulas_de_Pie_Bronce_3">#REF!</definedName>
    <definedName name="Vara_de_Clavo" localSheetId="7">#REF!</definedName>
    <definedName name="Vara_de_Clavo" localSheetId="5">#REF!</definedName>
    <definedName name="Vara_de_Clavo" localSheetId="8">#REF!</definedName>
    <definedName name="Vara_de_Clavo" localSheetId="9">#REF!</definedName>
    <definedName name="Vara_de_Clavo">#REF!</definedName>
    <definedName name="Vibrador_a_Gasolina" localSheetId="7">#REF!</definedName>
    <definedName name="Vibrador_a_Gasolina" localSheetId="5">#REF!</definedName>
    <definedName name="Vibrador_a_Gasolina" localSheetId="8">#REF!</definedName>
    <definedName name="Vibrador_a_Gasolina" localSheetId="9">#REF!</definedName>
    <definedName name="Vibrador_a_Gasolina">#REF!</definedName>
    <definedName name="Vibrocompactador_a_gasolina" localSheetId="7">#REF!</definedName>
    <definedName name="Vibrocompactador_a_gasolina" localSheetId="5">#REF!</definedName>
    <definedName name="Vibrocompactador_a_gasolina" localSheetId="8">#REF!</definedName>
    <definedName name="Vibrocompactador_a_gasolina" localSheetId="9">#REF!</definedName>
    <definedName name="Vibrocompactador_a_gasolina">#REF!</definedName>
    <definedName name="Viniltex" localSheetId="7">#REF!</definedName>
    <definedName name="Viniltex" localSheetId="5">#REF!</definedName>
    <definedName name="Viniltex" localSheetId="8">#REF!</definedName>
    <definedName name="Viniltex" localSheetId="9">#REF!</definedName>
    <definedName name="Viniltex">#REF!</definedName>
    <definedName name="Viniltex_blanco" localSheetId="7">#REF!</definedName>
    <definedName name="Viniltex_blanco" localSheetId="5">#REF!</definedName>
    <definedName name="Viniltex_blanco" localSheetId="8">#REF!</definedName>
    <definedName name="Viniltex_blanco" localSheetId="9">#REF!</definedName>
    <definedName name="Viniltex_blanco">#REF!</definedName>
    <definedName name="Volqueta_3.00_m" localSheetId="7">#REF!</definedName>
    <definedName name="Volqueta_3.00_m" localSheetId="5">#REF!</definedName>
    <definedName name="Volqueta_3.00_m" localSheetId="8">#REF!</definedName>
    <definedName name="Volqueta_3.00_m" localSheetId="9">#REF!</definedName>
    <definedName name="Volqueta_3.00_m">#REF!</definedName>
    <definedName name="Volqueta_Viaje_6_m3" localSheetId="7">#REF!</definedName>
    <definedName name="Volqueta_Viaje_6_m3" localSheetId="5">#REF!</definedName>
    <definedName name="Volqueta_Viaje_6_m3" localSheetId="8">#REF!</definedName>
    <definedName name="Volqueta_Viaje_6_m3" localSheetId="9">#REF!</definedName>
    <definedName name="Volqueta_Viaje_6_m3">#REF!</definedName>
    <definedName name="VR_UN_ACT">#N/A</definedName>
    <definedName name="VR_UN_EQ">#N/A</definedName>
    <definedName name="VR_UN_MO">#N/A</definedName>
    <definedName name="VR_UN_TPTE">#N/A</definedName>
    <definedName name="wrn.Presup.._.Tramo._.3._.Defin.." localSheetId="7" hidden="1">{"Tramo 3.1",#N/A,FALSE,"TR3-1";"Tramo 3.2",#N/A,FALSE,"TR3-2";"Tramo 3.3",#N/A,FALSE,"TR3-3";"Tramo 3.4",#N/A,FALSE,"TR3-4";"Tramo 3.6",#N/A,FALSE,"TR3-6";"Agrega",#N/A,FALSE,"AGREG. rafa"}</definedName>
    <definedName name="wrn.Presup.._.Tramo._.3._.Defin.." localSheetId="5" hidden="1">{"Tramo 3.1",#N/A,FALSE,"TR3-1";"Tramo 3.2",#N/A,FALSE,"TR3-2";"Tramo 3.3",#N/A,FALSE,"TR3-3";"Tramo 3.4",#N/A,FALSE,"TR3-4";"Tramo 3.6",#N/A,FALSE,"TR3-6";"Agrega",#N/A,FALSE,"AGREG. rafa"}</definedName>
    <definedName name="wrn.Presup.._.Tramo._.3._.Defin.." localSheetId="9"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7" hidden="1">{"Cant. Tramo 1 y 3.6",#N/A,FALSE,"Tramo 1 y Tramo 3-6";"Cant. Acc y Tramo 3 Subt 1 a 4",#N/A,FALSE,"Acceso Tunel -Tramo 3(Subt 1-4)"}</definedName>
    <definedName name="wrn.Resumen._.cantidades." localSheetId="5" hidden="1">{"Cant. Tramo 1 y 3.6",#N/A,FALSE,"Tramo 1 y Tramo 3-6";"Cant. Acc y Tramo 3 Subt 1 a 4",#N/A,FALSE,"Acceso Tunel -Tramo 3(Subt 1-4)"}</definedName>
    <definedName name="wrn.Resumen._.cantidades." localSheetId="9"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7">#REF!</definedName>
    <definedName name="Yeso" localSheetId="5">#REF!</definedName>
    <definedName name="Yeso" localSheetId="8">#REF!</definedName>
    <definedName name="Yeso" localSheetId="9">#REF!</definedName>
    <definedName name="Yeso">#REF!</definedName>
    <definedName name="Zocalo_en_acero_inoxidable_e_0_10_ML" localSheetId="7">#REF!</definedName>
    <definedName name="Zocalo_en_acero_inoxidable_e_0_10_ML" localSheetId="5">#REF!</definedName>
    <definedName name="Zocalo_en_acero_inoxidable_e_0_10_ML" localSheetId="8">#REF!</definedName>
    <definedName name="Zocalo_en_acero_inoxidable_e_0_10_ML" localSheetId="9">#REF!</definedName>
    <definedName name="Zocalo_en_acero_inoxidable_e_0_10_ML">#REF!</definedName>
    <definedName name="Zorra_Metalica__Ruedas_de_Caucho" localSheetId="7">#REF!</definedName>
    <definedName name="Zorra_Metalica__Ruedas_de_Caucho" localSheetId="5">#REF!</definedName>
    <definedName name="Zorra_Metalica__Ruedas_de_Caucho" localSheetId="8">#REF!</definedName>
    <definedName name="Zorra_Metalica__Ruedas_de_Caucho" localSheetId="9">#REF!</definedName>
    <definedName name="Zorra_Metalica__Ruedas_de_Caucho">#REF!</definedName>
  </definedNames>
  <calcPr calcId="162913"/>
</workbook>
</file>

<file path=xl/calcChain.xml><?xml version="1.0" encoding="utf-8"?>
<calcChain xmlns="http://schemas.openxmlformats.org/spreadsheetml/2006/main">
  <c r="J26" i="5" l="1"/>
  <c r="J25" i="5"/>
  <c r="J24" i="5"/>
  <c r="J23" i="5"/>
  <c r="K51" i="5" l="1"/>
  <c r="L37" i="24" l="1"/>
  <c r="AI39" i="24"/>
  <c r="AI40" i="24"/>
  <c r="AI41" i="24"/>
  <c r="AI42" i="24"/>
  <c r="AI38" i="24"/>
  <c r="AF39" i="24"/>
  <c r="AF40" i="24"/>
  <c r="AF41" i="24"/>
  <c r="AF42" i="24"/>
  <c r="AF38" i="24"/>
  <c r="AF37" i="24"/>
  <c r="W42" i="24"/>
  <c r="W41" i="24"/>
  <c r="W40" i="24"/>
  <c r="W39" i="24"/>
  <c r="T42" i="24"/>
  <c r="T41" i="24"/>
  <c r="T40" i="24"/>
  <c r="T39" i="24"/>
  <c r="Z37" i="24"/>
  <c r="AE1" i="24"/>
  <c r="AJ45" i="24"/>
  <c r="AF45" i="24"/>
  <c r="AJ43" i="24"/>
  <c r="AF43" i="24"/>
  <c r="AJ37" i="24"/>
  <c r="AJ35" i="24"/>
  <c r="AJ28" i="24"/>
  <c r="AJ27" i="24"/>
  <c r="AJ26" i="24"/>
  <c r="AJ25" i="24"/>
  <c r="AJ24" i="24"/>
  <c r="AJ23" i="24"/>
  <c r="AJ22" i="24"/>
  <c r="AJ17" i="24"/>
  <c r="AJ16" i="24"/>
  <c r="AJ15" i="24"/>
  <c r="AJ14" i="24"/>
  <c r="AJ13" i="24"/>
  <c r="AJ12" i="24"/>
  <c r="AJ11" i="24"/>
  <c r="AJ10" i="24"/>
  <c r="AJ9" i="24"/>
  <c r="AG3" i="24"/>
  <c r="AH2" i="24"/>
  <c r="AG48" i="24" l="1"/>
  <c r="AG19" i="24"/>
  <c r="AG30" i="24"/>
  <c r="AD43" i="24"/>
  <c r="E16" i="47"/>
  <c r="E13" i="47"/>
  <c r="E10" i="47"/>
  <c r="E7" i="47"/>
  <c r="E4" i="47"/>
  <c r="B16" i="47"/>
  <c r="B13" i="47"/>
  <c r="B10" i="47"/>
  <c r="B7" i="47"/>
  <c r="B4" i="47"/>
  <c r="C18" i="47"/>
  <c r="C17" i="47"/>
  <c r="C15" i="47"/>
  <c r="C14" i="47"/>
  <c r="C12" i="47"/>
  <c r="C11" i="47"/>
  <c r="C5" i="47"/>
  <c r="C6" i="47"/>
  <c r="C8" i="47"/>
  <c r="C9" i="47"/>
  <c r="H5" i="46"/>
  <c r="H4" i="46"/>
  <c r="H3" i="46"/>
  <c r="I6" i="46"/>
  <c r="K40" i="24"/>
  <c r="K41" i="24"/>
  <c r="K42" i="24"/>
  <c r="K38" i="24"/>
  <c r="K39" i="24"/>
  <c r="E38" i="24"/>
  <c r="H40" i="24"/>
  <c r="H41" i="24"/>
  <c r="H42" i="24"/>
  <c r="H39" i="24"/>
  <c r="H38" i="24"/>
  <c r="F37" i="24"/>
  <c r="Y1" i="24"/>
  <c r="S1" i="24"/>
  <c r="M1" i="24"/>
  <c r="G1" i="24"/>
  <c r="A1" i="24"/>
  <c r="K78" i="5"/>
  <c r="K50" i="5"/>
  <c r="H37" i="5"/>
  <c r="D2" i="24"/>
  <c r="G13" i="5" l="1"/>
  <c r="J6" i="46" l="1"/>
  <c r="J8" i="46" s="1"/>
  <c r="M3" i="46"/>
  <c r="N3" i="46"/>
  <c r="K13" i="5" l="1"/>
  <c r="H13" i="5" s="1"/>
  <c r="K27" i="5" l="1"/>
  <c r="K26" i="5"/>
  <c r="M26" i="5" s="1"/>
  <c r="K24" i="5"/>
  <c r="K23" i="5"/>
  <c r="M23" i="5" l="1"/>
  <c r="I61" i="5" l="1"/>
  <c r="K49" i="5" l="1"/>
  <c r="L13" i="5" l="1"/>
  <c r="K77" i="5"/>
  <c r="T73" i="5"/>
  <c r="S73" i="5"/>
  <c r="R73" i="5"/>
  <c r="H86" i="5"/>
  <c r="I86" i="5"/>
  <c r="K74" i="5"/>
  <c r="M50" i="5" l="1"/>
  <c r="M27" i="5"/>
  <c r="M77" i="5"/>
  <c r="M74" i="5"/>
  <c r="K52" i="5"/>
  <c r="M52" i="5" s="1"/>
  <c r="M51" i="5" l="1"/>
  <c r="K28" i="5"/>
  <c r="K29" i="5"/>
  <c r="K30" i="5"/>
  <c r="K31" i="5"/>
  <c r="K32" i="5"/>
  <c r="K33" i="5"/>
  <c r="M24" i="5" l="1"/>
  <c r="H110" i="5" l="1"/>
  <c r="G94" i="5"/>
  <c r="G95" i="5"/>
  <c r="I499" i="5"/>
  <c r="H499" i="5"/>
  <c r="T481" i="5" s="1"/>
  <c r="I498" i="5"/>
  <c r="H498" i="5"/>
  <c r="S481" i="5" s="1"/>
  <c r="I497" i="5"/>
  <c r="H497" i="5"/>
  <c r="R481" i="5" s="1"/>
  <c r="I496" i="5"/>
  <c r="H496" i="5"/>
  <c r="Q481" i="5" s="1"/>
  <c r="I495" i="5"/>
  <c r="H495" i="5"/>
  <c r="P481" i="5" s="1"/>
  <c r="K492" i="5"/>
  <c r="K491" i="5"/>
  <c r="K490" i="5"/>
  <c r="K489" i="5"/>
  <c r="K488" i="5"/>
  <c r="K487" i="5"/>
  <c r="K486" i="5"/>
  <c r="K485" i="5"/>
  <c r="K484" i="5"/>
  <c r="K483" i="5"/>
  <c r="K482" i="5"/>
  <c r="K481" i="5"/>
  <c r="K480" i="5"/>
  <c r="G477" i="5"/>
  <c r="G476" i="5"/>
  <c r="K99" i="5"/>
  <c r="B1" i="5"/>
  <c r="K493" i="5" l="1"/>
  <c r="I37" i="5" l="1"/>
  <c r="I36" i="5"/>
  <c r="K266" i="5" l="1"/>
  <c r="K268" i="5"/>
  <c r="K267" i="5"/>
  <c r="H36" i="5" l="1"/>
  <c r="P24" i="5" s="1"/>
  <c r="Q24" i="5"/>
  <c r="H39" i="5"/>
  <c r="S24" i="5" s="1"/>
  <c r="H40" i="5"/>
  <c r="T24" i="5" s="1"/>
  <c r="K318" i="5" l="1"/>
  <c r="K320" i="5"/>
  <c r="K317" i="5"/>
  <c r="K316" i="5"/>
  <c r="K315" i="5"/>
  <c r="K25" i="5"/>
  <c r="K34" i="5" s="1"/>
  <c r="K217" i="5"/>
  <c r="K79" i="5"/>
  <c r="K80" i="5"/>
  <c r="K81" i="5"/>
  <c r="K82" i="5"/>
  <c r="Q73" i="5"/>
  <c r="M25" i="5" l="1"/>
  <c r="M37" i="5" s="1"/>
  <c r="P25" i="5"/>
  <c r="H85" i="5"/>
  <c r="P73" i="5" s="1"/>
  <c r="P74" i="5" s="1"/>
  <c r="Q80" i="5"/>
  <c r="H38" i="5"/>
  <c r="I38" i="5"/>
  <c r="I39" i="5"/>
  <c r="I40" i="5"/>
  <c r="I62" i="5"/>
  <c r="T50" i="5"/>
  <c r="S50" i="5"/>
  <c r="R50" i="5"/>
  <c r="H62" i="5"/>
  <c r="Q50" i="5" s="1"/>
  <c r="H61" i="5"/>
  <c r="P50" i="5" s="1"/>
  <c r="K58" i="5"/>
  <c r="K57" i="5"/>
  <c r="K56" i="5"/>
  <c r="K55" i="5"/>
  <c r="K54" i="5"/>
  <c r="K53" i="5"/>
  <c r="K48" i="5"/>
  <c r="R74" i="5"/>
  <c r="S74" i="5"/>
  <c r="T80" i="5"/>
  <c r="G69" i="5"/>
  <c r="P59" i="5" l="1"/>
  <c r="P54" i="5"/>
  <c r="P55" i="5"/>
  <c r="P56" i="5"/>
  <c r="P57" i="5"/>
  <c r="P58" i="5"/>
  <c r="M49" i="5"/>
  <c r="K59" i="5"/>
  <c r="Q74" i="5"/>
  <c r="S80" i="5"/>
  <c r="R80" i="5"/>
  <c r="M494" i="5" l="1"/>
  <c r="M489" i="5"/>
  <c r="M485" i="5"/>
  <c r="M492" i="5"/>
  <c r="M493" i="5"/>
  <c r="M496" i="5"/>
  <c r="M487" i="5"/>
  <c r="M490" i="5"/>
  <c r="M495" i="5"/>
  <c r="D5" i="1"/>
  <c r="G19" i="5" l="1"/>
  <c r="M497" i="5"/>
  <c r="M320" i="5"/>
  <c r="E363" i="5"/>
  <c r="I472" i="5" l="1"/>
  <c r="H472" i="5"/>
  <c r="T457" i="5" s="1"/>
  <c r="I471" i="5"/>
  <c r="H471" i="5"/>
  <c r="S457" i="5" s="1"/>
  <c r="I470" i="5"/>
  <c r="H470" i="5"/>
  <c r="R457" i="5" s="1"/>
  <c r="I469" i="5"/>
  <c r="H469" i="5"/>
  <c r="Q457" i="5" s="1"/>
  <c r="I468" i="5"/>
  <c r="H468" i="5"/>
  <c r="P457" i="5" s="1"/>
  <c r="K465" i="5"/>
  <c r="K464" i="5"/>
  <c r="K463" i="5"/>
  <c r="K462" i="5"/>
  <c r="K461" i="5"/>
  <c r="K460" i="5"/>
  <c r="K459" i="5"/>
  <c r="K458" i="5"/>
  <c r="K457" i="5"/>
  <c r="K456" i="5"/>
  <c r="E452" i="5"/>
  <c r="I449" i="5"/>
  <c r="H449" i="5"/>
  <c r="T434" i="5" s="1"/>
  <c r="I448" i="5"/>
  <c r="H448" i="5"/>
  <c r="S434" i="5" s="1"/>
  <c r="I447" i="5"/>
  <c r="H447" i="5"/>
  <c r="R434" i="5" s="1"/>
  <c r="I446" i="5"/>
  <c r="H446" i="5"/>
  <c r="Q434" i="5" s="1"/>
  <c r="Q436" i="5" s="1"/>
  <c r="I445" i="5"/>
  <c r="H445" i="5"/>
  <c r="P434" i="5" s="1"/>
  <c r="P435" i="5" s="1"/>
  <c r="K442" i="5"/>
  <c r="K441" i="5"/>
  <c r="K440" i="5"/>
  <c r="K439" i="5"/>
  <c r="K438" i="5"/>
  <c r="K437" i="5"/>
  <c r="K436" i="5"/>
  <c r="K435" i="5"/>
  <c r="K434" i="5"/>
  <c r="K433" i="5"/>
  <c r="E429" i="5"/>
  <c r="I426" i="5"/>
  <c r="H426" i="5"/>
  <c r="T411" i="5" s="1"/>
  <c r="I425" i="5"/>
  <c r="H425" i="5"/>
  <c r="S411" i="5" s="1"/>
  <c r="I424" i="5"/>
  <c r="H424" i="5"/>
  <c r="R411" i="5" s="1"/>
  <c r="I423" i="5"/>
  <c r="H423" i="5"/>
  <c r="Q411" i="5" s="1"/>
  <c r="Q414" i="5" s="1"/>
  <c r="I422" i="5"/>
  <c r="H422" i="5"/>
  <c r="P411" i="5" s="1"/>
  <c r="P413" i="5" s="1"/>
  <c r="K419" i="5"/>
  <c r="K418" i="5"/>
  <c r="K417" i="5"/>
  <c r="K416" i="5"/>
  <c r="K415" i="5"/>
  <c r="K414" i="5"/>
  <c r="K413" i="5"/>
  <c r="K412" i="5"/>
  <c r="K411" i="5"/>
  <c r="K410" i="5"/>
  <c r="E406" i="5"/>
  <c r="I401" i="5"/>
  <c r="H401" i="5"/>
  <c r="T386" i="5" s="1"/>
  <c r="I400" i="5"/>
  <c r="H400" i="5"/>
  <c r="S386" i="5" s="1"/>
  <c r="I399" i="5"/>
  <c r="H399" i="5"/>
  <c r="R386" i="5" s="1"/>
  <c r="I398" i="5"/>
  <c r="H398" i="5"/>
  <c r="Q386" i="5" s="1"/>
  <c r="Q389" i="5" s="1"/>
  <c r="I397" i="5"/>
  <c r="H397" i="5"/>
  <c r="P386" i="5" s="1"/>
  <c r="K394" i="5"/>
  <c r="K393" i="5"/>
  <c r="K392" i="5"/>
  <c r="K391" i="5"/>
  <c r="K390" i="5"/>
  <c r="K389" i="5"/>
  <c r="K388" i="5"/>
  <c r="K387" i="5"/>
  <c r="K386" i="5"/>
  <c r="K385" i="5"/>
  <c r="E381" i="5"/>
  <c r="I378" i="5"/>
  <c r="H378" i="5"/>
  <c r="T363" i="5" s="1"/>
  <c r="I377" i="5"/>
  <c r="H377" i="5"/>
  <c r="S363" i="5" s="1"/>
  <c r="I376" i="5"/>
  <c r="H376" i="5"/>
  <c r="R363" i="5" s="1"/>
  <c r="R364" i="5" s="1"/>
  <c r="I375" i="5"/>
  <c r="H375" i="5"/>
  <c r="Q363" i="5" s="1"/>
  <c r="Q364" i="5" s="1"/>
  <c r="I374" i="5"/>
  <c r="H374" i="5"/>
  <c r="P363" i="5" s="1"/>
  <c r="P365" i="5" s="1"/>
  <c r="K371" i="5"/>
  <c r="K370" i="5"/>
  <c r="K369" i="5"/>
  <c r="K368" i="5"/>
  <c r="K367" i="5"/>
  <c r="K366" i="5"/>
  <c r="K365" i="5"/>
  <c r="K364" i="5"/>
  <c r="K363" i="5"/>
  <c r="K362" i="5"/>
  <c r="E358" i="5"/>
  <c r="I355" i="5"/>
  <c r="H355" i="5"/>
  <c r="T340" i="5" s="1"/>
  <c r="I354" i="5"/>
  <c r="H354" i="5"/>
  <c r="S340" i="5" s="1"/>
  <c r="I353" i="5"/>
  <c r="H353" i="5"/>
  <c r="R340" i="5" s="1"/>
  <c r="I352" i="5"/>
  <c r="H352" i="5"/>
  <c r="Q340" i="5" s="1"/>
  <c r="Q370" i="5" s="1"/>
  <c r="I351" i="5"/>
  <c r="H351" i="5"/>
  <c r="P340" i="5" s="1"/>
  <c r="K348" i="5"/>
  <c r="K347" i="5"/>
  <c r="K346" i="5"/>
  <c r="K345" i="5"/>
  <c r="K344" i="5"/>
  <c r="K343" i="5"/>
  <c r="K342" i="5"/>
  <c r="K341" i="5"/>
  <c r="K340" i="5"/>
  <c r="K339" i="5"/>
  <c r="E335" i="5"/>
  <c r="K443" i="5" l="1"/>
  <c r="R344" i="5"/>
  <c r="R465" i="5"/>
  <c r="P438" i="5"/>
  <c r="P442" i="5"/>
  <c r="P440" i="5"/>
  <c r="Q435" i="5"/>
  <c r="P436" i="5"/>
  <c r="P459" i="5"/>
  <c r="P461" i="5"/>
  <c r="P463" i="5"/>
  <c r="P465" i="5"/>
  <c r="P458" i="5"/>
  <c r="P460" i="5"/>
  <c r="P462" i="5"/>
  <c r="P464" i="5"/>
  <c r="P466" i="5"/>
  <c r="Q460" i="5"/>
  <c r="Q462" i="5"/>
  <c r="Q464" i="5"/>
  <c r="Q466" i="5"/>
  <c r="Q458" i="5"/>
  <c r="Q459" i="5"/>
  <c r="Q461" i="5"/>
  <c r="Q463" i="5"/>
  <c r="Q465" i="5"/>
  <c r="R441" i="5"/>
  <c r="R460" i="5"/>
  <c r="R464" i="5"/>
  <c r="R437" i="5"/>
  <c r="Q443" i="5"/>
  <c r="Q441" i="5"/>
  <c r="Q439" i="5"/>
  <c r="Q437" i="5"/>
  <c r="R459" i="5"/>
  <c r="R463" i="5"/>
  <c r="P443" i="5"/>
  <c r="P441" i="5"/>
  <c r="P439" i="5"/>
  <c r="P437" i="5"/>
  <c r="R458" i="5"/>
  <c r="R462" i="5"/>
  <c r="R466" i="5"/>
  <c r="Q442" i="5"/>
  <c r="Q440" i="5"/>
  <c r="Q438" i="5"/>
  <c r="R461" i="5"/>
  <c r="K420" i="5"/>
  <c r="R438" i="5"/>
  <c r="K466" i="5"/>
  <c r="R436" i="5"/>
  <c r="R440" i="5"/>
  <c r="R435" i="5"/>
  <c r="R439" i="5"/>
  <c r="R443" i="5"/>
  <c r="R442" i="5"/>
  <c r="Q417" i="5"/>
  <c r="Q415" i="5"/>
  <c r="R415" i="5"/>
  <c r="R416" i="5"/>
  <c r="R420" i="5"/>
  <c r="P418" i="5"/>
  <c r="P420" i="5"/>
  <c r="P415" i="5"/>
  <c r="P412" i="5"/>
  <c r="Q419" i="5"/>
  <c r="P414" i="5"/>
  <c r="Q412" i="5"/>
  <c r="P419" i="5"/>
  <c r="P416" i="5"/>
  <c r="Q413" i="5"/>
  <c r="Q420" i="5"/>
  <c r="R417" i="5"/>
  <c r="Q416" i="5"/>
  <c r="R413" i="5"/>
  <c r="R418" i="5"/>
  <c r="R414" i="5"/>
  <c r="R412" i="5"/>
  <c r="R419" i="5"/>
  <c r="Q418" i="5"/>
  <c r="P417" i="5"/>
  <c r="K395" i="5"/>
  <c r="P388" i="5"/>
  <c r="R390" i="5"/>
  <c r="R391" i="5"/>
  <c r="P394" i="5"/>
  <c r="P389" i="5"/>
  <c r="P387" i="5"/>
  <c r="R393" i="5"/>
  <c r="Q390" i="5"/>
  <c r="R388" i="5"/>
  <c r="R395" i="5"/>
  <c r="P393" i="5"/>
  <c r="P390" i="5"/>
  <c r="Q394" i="5"/>
  <c r="R392" i="5"/>
  <c r="R389" i="5"/>
  <c r="Q395" i="5"/>
  <c r="Q391" i="5"/>
  <c r="R365" i="5"/>
  <c r="Q387" i="5"/>
  <c r="P395" i="5"/>
  <c r="Q392" i="5"/>
  <c r="P391" i="5"/>
  <c r="Q388" i="5"/>
  <c r="R387" i="5"/>
  <c r="R394" i="5"/>
  <c r="Q393" i="5"/>
  <c r="P392" i="5"/>
  <c r="Q365" i="5"/>
  <c r="P364" i="5"/>
  <c r="P367" i="5"/>
  <c r="K372" i="5"/>
  <c r="P341" i="5"/>
  <c r="P348" i="5"/>
  <c r="P371" i="5"/>
  <c r="Q367" i="5"/>
  <c r="P347" i="5"/>
  <c r="R349" i="5"/>
  <c r="R346" i="5"/>
  <c r="Q348" i="5"/>
  <c r="P343" i="5"/>
  <c r="P366" i="5"/>
  <c r="R370" i="5"/>
  <c r="Q349" i="5"/>
  <c r="P344" i="5"/>
  <c r="K349" i="5"/>
  <c r="Q341" i="5"/>
  <c r="P349" i="5"/>
  <c r="R347" i="5"/>
  <c r="Q346" i="5"/>
  <c r="P345" i="5"/>
  <c r="R343" i="5"/>
  <c r="Q342" i="5"/>
  <c r="R366" i="5"/>
  <c r="R369" i="5"/>
  <c r="P370" i="5"/>
  <c r="Q371" i="5"/>
  <c r="R345" i="5"/>
  <c r="Q344" i="5"/>
  <c r="Q345" i="5"/>
  <c r="R342" i="5"/>
  <c r="Q366" i="5"/>
  <c r="Q369" i="5"/>
  <c r="Q372" i="5"/>
  <c r="R341" i="5"/>
  <c r="R348" i="5"/>
  <c r="Q347" i="5"/>
  <c r="P346" i="5"/>
  <c r="Q343" i="5"/>
  <c r="P342" i="5"/>
  <c r="Q368" i="5"/>
  <c r="R372" i="5"/>
  <c r="R367" i="5"/>
  <c r="P369" i="5"/>
  <c r="R371" i="5"/>
  <c r="R368" i="5"/>
  <c r="P368" i="5"/>
  <c r="P372" i="5"/>
  <c r="K290" i="5"/>
  <c r="M294" i="5" s="1"/>
  <c r="K289" i="5"/>
  <c r="M293" i="5" s="1"/>
  <c r="I332" i="5"/>
  <c r="H332" i="5"/>
  <c r="T314" i="5" s="1"/>
  <c r="I331" i="5"/>
  <c r="H331" i="5"/>
  <c r="S314" i="5" s="1"/>
  <c r="I330" i="5"/>
  <c r="H330" i="5"/>
  <c r="R314" i="5" s="1"/>
  <c r="I329" i="5"/>
  <c r="H329" i="5"/>
  <c r="Q314" i="5" s="1"/>
  <c r="I328" i="5"/>
  <c r="H328" i="5"/>
  <c r="P314" i="5" s="1"/>
  <c r="K325" i="5"/>
  <c r="M329" i="5" s="1"/>
  <c r="K324" i="5"/>
  <c r="M328" i="5" s="1"/>
  <c r="K323" i="5"/>
  <c r="M327" i="5" s="1"/>
  <c r="K322" i="5"/>
  <c r="M326" i="5" s="1"/>
  <c r="K321" i="5"/>
  <c r="M325" i="5" s="1"/>
  <c r="K319" i="5"/>
  <c r="M323" i="5" s="1"/>
  <c r="M322" i="5"/>
  <c r="K314" i="5"/>
  <c r="M318" i="5" s="1"/>
  <c r="K313" i="5"/>
  <c r="G309" i="5"/>
  <c r="P489" i="5" l="1"/>
  <c r="P484" i="5"/>
  <c r="P485" i="5"/>
  <c r="P492" i="5"/>
  <c r="P490" i="5"/>
  <c r="P483" i="5"/>
  <c r="P493" i="5"/>
  <c r="P487" i="5"/>
  <c r="P482" i="5"/>
  <c r="P494" i="5" s="1"/>
  <c r="J495" i="5" s="1"/>
  <c r="R485" i="5"/>
  <c r="R483" i="5"/>
  <c r="R493" i="5"/>
  <c r="R487" i="5"/>
  <c r="R482" i="5"/>
  <c r="R494" i="5" s="1"/>
  <c r="J497" i="5" s="1"/>
  <c r="R489" i="5"/>
  <c r="R484" i="5"/>
  <c r="R492" i="5"/>
  <c r="R490" i="5"/>
  <c r="Q320" i="5"/>
  <c r="Q492" i="5"/>
  <c r="Q490" i="5"/>
  <c r="Q487" i="5"/>
  <c r="Q482" i="5"/>
  <c r="Q494" i="5" s="1"/>
  <c r="J496" i="5" s="1"/>
  <c r="Q485" i="5"/>
  <c r="Q483" i="5"/>
  <c r="Q493" i="5"/>
  <c r="Q489" i="5"/>
  <c r="Q484" i="5"/>
  <c r="P318" i="5"/>
  <c r="R316" i="5"/>
  <c r="P467" i="5"/>
  <c r="J468" i="5" s="1"/>
  <c r="Q444" i="5"/>
  <c r="J446" i="5" s="1"/>
  <c r="P444" i="5"/>
  <c r="J445" i="5" s="1"/>
  <c r="Q467" i="5"/>
  <c r="J469" i="5" s="1"/>
  <c r="R467" i="5"/>
  <c r="J470" i="5" s="1"/>
  <c r="R444" i="5"/>
  <c r="J447" i="5" s="1"/>
  <c r="Q421" i="5"/>
  <c r="J423" i="5" s="1"/>
  <c r="P421" i="5"/>
  <c r="J422" i="5" s="1"/>
  <c r="R421" i="5"/>
  <c r="J424" i="5" s="1"/>
  <c r="P396" i="5"/>
  <c r="J397" i="5" s="1"/>
  <c r="Q396" i="5"/>
  <c r="J398" i="5" s="1"/>
  <c r="R396" i="5"/>
  <c r="J399" i="5" s="1"/>
  <c r="P350" i="5"/>
  <c r="J351" i="5" s="1"/>
  <c r="Q373" i="5"/>
  <c r="J375" i="5" s="1"/>
  <c r="K326" i="5"/>
  <c r="Q350" i="5"/>
  <c r="J352" i="5" s="1"/>
  <c r="P373" i="5"/>
  <c r="J374" i="5" s="1"/>
  <c r="R373" i="5"/>
  <c r="J376" i="5" s="1"/>
  <c r="R350" i="5"/>
  <c r="J353" i="5" s="1"/>
  <c r="P326" i="5"/>
  <c r="Q317" i="5"/>
  <c r="Q323" i="5"/>
  <c r="Q316" i="5"/>
  <c r="Q322" i="5"/>
  <c r="Q315" i="5"/>
  <c r="P320" i="5"/>
  <c r="R323" i="5"/>
  <c r="R317" i="5"/>
  <c r="R315" i="5"/>
  <c r="R325" i="5"/>
  <c r="R326" i="5"/>
  <c r="Q325" i="5"/>
  <c r="P323" i="5"/>
  <c r="R320" i="5"/>
  <c r="Q318" i="5"/>
  <c r="P317" i="5"/>
  <c r="P322" i="5"/>
  <c r="R318" i="5"/>
  <c r="P316" i="5"/>
  <c r="P315" i="5"/>
  <c r="Q326" i="5"/>
  <c r="P325" i="5"/>
  <c r="R322" i="5"/>
  <c r="Q327" i="5" l="1"/>
  <c r="J329" i="5" s="1"/>
  <c r="P327" i="5"/>
  <c r="J328" i="5" s="1"/>
  <c r="K496" i="5" s="1"/>
  <c r="R327" i="5"/>
  <c r="J330" i="5" s="1"/>
  <c r="K495" i="5" l="1"/>
  <c r="K497" i="5"/>
  <c r="M271" i="5" l="1"/>
  <c r="M272" i="5"/>
  <c r="K269" i="5"/>
  <c r="M273" i="5" s="1"/>
  <c r="K270" i="5"/>
  <c r="M274" i="5" s="1"/>
  <c r="M270" i="5"/>
  <c r="I304" i="5"/>
  <c r="H304" i="5"/>
  <c r="T289" i="5" s="1"/>
  <c r="I303" i="5"/>
  <c r="H303" i="5"/>
  <c r="S289" i="5" s="1"/>
  <c r="I302" i="5"/>
  <c r="H302" i="5"/>
  <c r="R289" i="5" s="1"/>
  <c r="R291" i="5" s="1"/>
  <c r="I301" i="5"/>
  <c r="H301" i="5"/>
  <c r="Q289" i="5" s="1"/>
  <c r="I300" i="5"/>
  <c r="H300" i="5"/>
  <c r="P289" i="5" s="1"/>
  <c r="K297" i="5"/>
  <c r="M301" i="5" s="1"/>
  <c r="K296" i="5"/>
  <c r="M300" i="5" s="1"/>
  <c r="K295" i="5"/>
  <c r="M299" i="5" s="1"/>
  <c r="K294" i="5"/>
  <c r="M298" i="5" s="1"/>
  <c r="K293" i="5"/>
  <c r="M297" i="5" s="1"/>
  <c r="K292" i="5"/>
  <c r="M296" i="5" s="1"/>
  <c r="K291" i="5"/>
  <c r="M295" i="5" s="1"/>
  <c r="K288" i="5"/>
  <c r="G284" i="5"/>
  <c r="P293" i="5" l="1"/>
  <c r="Q294" i="5"/>
  <c r="K298" i="5"/>
  <c r="P294" i="5"/>
  <c r="Q290" i="5"/>
  <c r="Q291" i="5"/>
  <c r="P298" i="5"/>
  <c r="Q295" i="5"/>
  <c r="R290" i="5"/>
  <c r="R297" i="5"/>
  <c r="Q296" i="5"/>
  <c r="P295" i="5"/>
  <c r="R293" i="5"/>
  <c r="Q292" i="5"/>
  <c r="P291" i="5"/>
  <c r="R298" i="5"/>
  <c r="Q297" i="5"/>
  <c r="P296" i="5"/>
  <c r="R294" i="5"/>
  <c r="Q293" i="5"/>
  <c r="P292" i="5"/>
  <c r="R296" i="5"/>
  <c r="R292" i="5"/>
  <c r="P290" i="5"/>
  <c r="Q298" i="5"/>
  <c r="P297" i="5"/>
  <c r="R295" i="5"/>
  <c r="Q299" i="5" l="1"/>
  <c r="J301" i="5" s="1"/>
  <c r="P299" i="5"/>
  <c r="J300" i="5" s="1"/>
  <c r="R299" i="5"/>
  <c r="J302" i="5" s="1"/>
  <c r="I281" i="5"/>
  <c r="H281" i="5"/>
  <c r="T266" i="5" s="1"/>
  <c r="I280" i="5"/>
  <c r="H280" i="5"/>
  <c r="S266" i="5" s="1"/>
  <c r="I279" i="5"/>
  <c r="H279" i="5"/>
  <c r="R266" i="5" s="1"/>
  <c r="I278" i="5"/>
  <c r="H278" i="5"/>
  <c r="Q266" i="5" s="1"/>
  <c r="Q271" i="5" s="1"/>
  <c r="I277" i="5"/>
  <c r="H277" i="5"/>
  <c r="P266" i="5" s="1"/>
  <c r="K274" i="5"/>
  <c r="K273" i="5"/>
  <c r="K272" i="5"/>
  <c r="K271" i="5"/>
  <c r="K265" i="5"/>
  <c r="G261" i="5"/>
  <c r="H252" i="5"/>
  <c r="P241" i="5" s="1"/>
  <c r="M221" i="5"/>
  <c r="K218" i="5"/>
  <c r="M222" i="5" s="1"/>
  <c r="K219" i="5"/>
  <c r="M223" i="5" s="1"/>
  <c r="K220" i="5"/>
  <c r="M224" i="5" s="1"/>
  <c r="K221" i="5"/>
  <c r="M225" i="5" s="1"/>
  <c r="K222" i="5"/>
  <c r="M226" i="5" s="1"/>
  <c r="K223" i="5"/>
  <c r="M227" i="5" s="1"/>
  <c r="K224" i="5"/>
  <c r="M228" i="5" s="1"/>
  <c r="K216" i="5"/>
  <c r="M220" i="5" s="1"/>
  <c r="I256" i="5"/>
  <c r="H256" i="5"/>
  <c r="T241" i="5" s="1"/>
  <c r="I255" i="5"/>
  <c r="H255" i="5"/>
  <c r="S241" i="5" s="1"/>
  <c r="I254" i="5"/>
  <c r="H254" i="5"/>
  <c r="R241" i="5" s="1"/>
  <c r="I253" i="5"/>
  <c r="H253" i="5"/>
  <c r="Q241" i="5" s="1"/>
  <c r="I252" i="5"/>
  <c r="K249" i="5"/>
  <c r="K248" i="5"/>
  <c r="K247" i="5"/>
  <c r="K246" i="5"/>
  <c r="K245" i="5"/>
  <c r="K244" i="5"/>
  <c r="K243" i="5"/>
  <c r="K242" i="5"/>
  <c r="K241" i="5"/>
  <c r="M245" i="5" s="1"/>
  <c r="K240" i="5"/>
  <c r="G236" i="5"/>
  <c r="I231" i="5"/>
  <c r="H231" i="5"/>
  <c r="T216" i="5" s="1"/>
  <c r="I230" i="5"/>
  <c r="H230" i="5"/>
  <c r="S216" i="5" s="1"/>
  <c r="I229" i="5"/>
  <c r="H229" i="5"/>
  <c r="R216" i="5" s="1"/>
  <c r="I228" i="5"/>
  <c r="H228" i="5"/>
  <c r="Q216" i="5" s="1"/>
  <c r="I227" i="5"/>
  <c r="H227" i="5"/>
  <c r="P216" i="5" s="1"/>
  <c r="P217" i="5" s="1"/>
  <c r="K215" i="5"/>
  <c r="G211" i="5"/>
  <c r="K192" i="5"/>
  <c r="M196" i="5" s="1"/>
  <c r="K193" i="5"/>
  <c r="M197" i="5" s="1"/>
  <c r="K194" i="5"/>
  <c r="M198" i="5" s="1"/>
  <c r="K195" i="5"/>
  <c r="K196" i="5"/>
  <c r="I207" i="5"/>
  <c r="H207" i="5"/>
  <c r="T192" i="5" s="1"/>
  <c r="I206" i="5"/>
  <c r="H206" i="5"/>
  <c r="S192" i="5" s="1"/>
  <c r="I205" i="5"/>
  <c r="H205" i="5"/>
  <c r="R192" i="5" s="1"/>
  <c r="I204" i="5"/>
  <c r="H204" i="5"/>
  <c r="Q192" i="5" s="1"/>
  <c r="I203" i="5"/>
  <c r="K200" i="5"/>
  <c r="K199" i="5"/>
  <c r="K198" i="5"/>
  <c r="K197" i="5"/>
  <c r="K191" i="5"/>
  <c r="G187" i="5"/>
  <c r="H203" i="5"/>
  <c r="P192" i="5" s="1"/>
  <c r="P224" i="5" s="1"/>
  <c r="M229" i="5" l="1"/>
  <c r="P244" i="5"/>
  <c r="R217" i="5"/>
  <c r="Q217" i="5"/>
  <c r="R222" i="5"/>
  <c r="R246" i="5"/>
  <c r="Q245" i="5"/>
  <c r="P268" i="5"/>
  <c r="P273" i="5"/>
  <c r="P269" i="5"/>
  <c r="R270" i="5"/>
  <c r="R271" i="5"/>
  <c r="R275" i="5"/>
  <c r="R268" i="5"/>
  <c r="R272" i="5"/>
  <c r="P267" i="5"/>
  <c r="P274" i="5"/>
  <c r="P270" i="5"/>
  <c r="Q267" i="5"/>
  <c r="P275" i="5"/>
  <c r="R273" i="5"/>
  <c r="Q272" i="5"/>
  <c r="P271" i="5"/>
  <c r="R269" i="5"/>
  <c r="Q268" i="5"/>
  <c r="R267" i="5"/>
  <c r="R274" i="5"/>
  <c r="Q273" i="5"/>
  <c r="P272" i="5"/>
  <c r="Q269" i="5"/>
  <c r="Q274" i="5"/>
  <c r="Q270" i="5"/>
  <c r="Q275" i="5"/>
  <c r="K250" i="5"/>
  <c r="K275" i="5"/>
  <c r="P250" i="5"/>
  <c r="P245" i="5"/>
  <c r="P249" i="5"/>
  <c r="R243" i="5"/>
  <c r="R247" i="5"/>
  <c r="P242" i="5"/>
  <c r="P246" i="5"/>
  <c r="P220" i="5"/>
  <c r="Q250" i="5"/>
  <c r="Q246" i="5"/>
  <c r="Q220" i="5"/>
  <c r="Q242" i="5"/>
  <c r="R248" i="5"/>
  <c r="Q247" i="5"/>
  <c r="R244" i="5"/>
  <c r="Q243" i="5"/>
  <c r="R242" i="5"/>
  <c r="R249" i="5"/>
  <c r="Q248" i="5"/>
  <c r="P247" i="5"/>
  <c r="R245" i="5"/>
  <c r="Q244" i="5"/>
  <c r="P243" i="5"/>
  <c r="Q219" i="5"/>
  <c r="R250" i="5"/>
  <c r="Q249" i="5"/>
  <c r="P248" i="5"/>
  <c r="Q218" i="5"/>
  <c r="P219" i="5"/>
  <c r="P218" i="5"/>
  <c r="K225" i="5"/>
  <c r="Q221" i="5"/>
  <c r="Q196" i="5"/>
  <c r="Q199" i="5"/>
  <c r="P201" i="5"/>
  <c r="P197" i="5"/>
  <c r="P194" i="5"/>
  <c r="P200" i="5"/>
  <c r="P222" i="5"/>
  <c r="P193" i="5"/>
  <c r="P199" i="5"/>
  <c r="P196" i="5"/>
  <c r="P223" i="5"/>
  <c r="P225" i="5"/>
  <c r="Q193" i="5"/>
  <c r="P198" i="5"/>
  <c r="P221" i="5"/>
  <c r="Q223" i="5"/>
  <c r="Q225" i="5"/>
  <c r="P195" i="5"/>
  <c r="R218" i="5"/>
  <c r="R201" i="5"/>
  <c r="R195" i="5"/>
  <c r="Q194" i="5"/>
  <c r="Q222" i="5"/>
  <c r="R193" i="5"/>
  <c r="R194" i="5"/>
  <c r="R196" i="5"/>
  <c r="Q195" i="5"/>
  <c r="Q201" i="5"/>
  <c r="R198" i="5"/>
  <c r="Q197" i="5"/>
  <c r="R197" i="5"/>
  <c r="R199" i="5"/>
  <c r="Q198" i="5"/>
  <c r="Q200" i="5"/>
  <c r="R200" i="5"/>
  <c r="R224" i="5"/>
  <c r="R221" i="5"/>
  <c r="Q224" i="5"/>
  <c r="R225" i="5"/>
  <c r="R220" i="5"/>
  <c r="R219" i="5"/>
  <c r="R223" i="5"/>
  <c r="K201" i="5"/>
  <c r="K169" i="5"/>
  <c r="K170" i="5"/>
  <c r="K171" i="5"/>
  <c r="K172" i="5"/>
  <c r="K173" i="5"/>
  <c r="K174" i="5"/>
  <c r="K175" i="5"/>
  <c r="K176" i="5"/>
  <c r="K168" i="5"/>
  <c r="P276" i="5" l="1"/>
  <c r="J277" i="5" s="1"/>
  <c r="Q276" i="5"/>
  <c r="J278" i="5" s="1"/>
  <c r="R276" i="5"/>
  <c r="J279" i="5" s="1"/>
  <c r="Q251" i="5"/>
  <c r="J253" i="5" s="1"/>
  <c r="P251" i="5"/>
  <c r="J252" i="5" s="1"/>
  <c r="R251" i="5"/>
  <c r="J254" i="5" s="1"/>
  <c r="P226" i="5"/>
  <c r="J227" i="5" s="1"/>
  <c r="Q226" i="5"/>
  <c r="J228" i="5" s="1"/>
  <c r="P202" i="5"/>
  <c r="J203" i="5" s="1"/>
  <c r="Q202" i="5"/>
  <c r="J204" i="5" s="1"/>
  <c r="R202" i="5"/>
  <c r="J205" i="5" s="1"/>
  <c r="R226" i="5"/>
  <c r="J229" i="5" s="1"/>
  <c r="K146" i="5"/>
  <c r="M150" i="5" s="1"/>
  <c r="K145" i="5"/>
  <c r="M149" i="5" s="1"/>
  <c r="K122" i="5"/>
  <c r="K102" i="5"/>
  <c r="M106" i="5" s="1"/>
  <c r="K100" i="5"/>
  <c r="M104" i="5" s="1"/>
  <c r="K101" i="5"/>
  <c r="M105" i="5" s="1"/>
  <c r="M103" i="5"/>
  <c r="K75" i="5"/>
  <c r="K76" i="5"/>
  <c r="M76" i="5" s="1"/>
  <c r="M126" i="5" l="1"/>
  <c r="M75" i="5"/>
  <c r="P75" i="5"/>
  <c r="I183" i="5" l="1"/>
  <c r="H183" i="5"/>
  <c r="T168" i="5" s="1"/>
  <c r="I182" i="5"/>
  <c r="H182" i="5"/>
  <c r="S168" i="5" s="1"/>
  <c r="I181" i="5"/>
  <c r="H181" i="5"/>
  <c r="R168" i="5" s="1"/>
  <c r="I180" i="5"/>
  <c r="H180" i="5"/>
  <c r="Q168" i="5" s="1"/>
  <c r="I179" i="5"/>
  <c r="H179" i="5"/>
  <c r="P168" i="5" s="1"/>
  <c r="K167" i="5"/>
  <c r="G163" i="5"/>
  <c r="I160" i="5"/>
  <c r="H160" i="5"/>
  <c r="T145" i="5" s="1"/>
  <c r="I159" i="5"/>
  <c r="H159" i="5"/>
  <c r="S145" i="5" s="1"/>
  <c r="I158" i="5"/>
  <c r="H158" i="5"/>
  <c r="R145" i="5" s="1"/>
  <c r="I157" i="5"/>
  <c r="H157" i="5"/>
  <c r="Q145" i="5" s="1"/>
  <c r="Q147" i="5" s="1"/>
  <c r="I156" i="5"/>
  <c r="H156" i="5"/>
  <c r="P145" i="5" s="1"/>
  <c r="K153" i="5"/>
  <c r="M157" i="5" s="1"/>
  <c r="K152" i="5"/>
  <c r="M156" i="5" s="1"/>
  <c r="K151" i="5"/>
  <c r="M155" i="5" s="1"/>
  <c r="K150" i="5"/>
  <c r="M154" i="5" s="1"/>
  <c r="K149" i="5"/>
  <c r="M153" i="5" s="1"/>
  <c r="K148" i="5"/>
  <c r="M152" i="5" s="1"/>
  <c r="K147" i="5"/>
  <c r="K144" i="5"/>
  <c r="G140" i="5"/>
  <c r="M151" i="5" l="1"/>
  <c r="K154" i="5"/>
  <c r="P169" i="5"/>
  <c r="K177" i="5"/>
  <c r="Q170" i="5"/>
  <c r="P174" i="5"/>
  <c r="Q150" i="5"/>
  <c r="P170" i="5"/>
  <c r="Q154" i="5"/>
  <c r="Q152" i="5"/>
  <c r="P176" i="5"/>
  <c r="P172" i="5"/>
  <c r="Q169" i="5"/>
  <c r="Q177" i="5"/>
  <c r="Q173" i="5"/>
  <c r="Q146" i="5"/>
  <c r="Q148" i="5"/>
  <c r="Q175" i="5"/>
  <c r="Q171" i="5"/>
  <c r="P146" i="5"/>
  <c r="P151" i="5"/>
  <c r="P148" i="5"/>
  <c r="P150" i="5"/>
  <c r="P152" i="5"/>
  <c r="P154" i="5"/>
  <c r="P149" i="5"/>
  <c r="P153" i="5"/>
  <c r="P147" i="5"/>
  <c r="P177" i="5"/>
  <c r="P175" i="5"/>
  <c r="P173" i="5"/>
  <c r="P171" i="5"/>
  <c r="Q153" i="5"/>
  <c r="Q151" i="5"/>
  <c r="Q149" i="5"/>
  <c r="Q176" i="5"/>
  <c r="Q174" i="5"/>
  <c r="Q172" i="5"/>
  <c r="G188" i="5" l="1"/>
  <c r="E407" i="5"/>
  <c r="E382" i="5"/>
  <c r="G310" i="5"/>
  <c r="G285" i="5"/>
  <c r="G262" i="5"/>
  <c r="G237" i="5"/>
  <c r="G212" i="5"/>
  <c r="G164" i="5"/>
  <c r="Q155" i="5"/>
  <c r="J157" i="5" s="1"/>
  <c r="Q178" i="5"/>
  <c r="J180" i="5" s="1"/>
  <c r="P178" i="5"/>
  <c r="J179" i="5" s="1"/>
  <c r="G141" i="5"/>
  <c r="P155" i="5"/>
  <c r="J156" i="5" s="1"/>
  <c r="M370" i="5" l="1"/>
  <c r="M371" i="5"/>
  <c r="M374" i="5"/>
  <c r="M368" i="5"/>
  <c r="M367" i="5"/>
  <c r="M372" i="5"/>
  <c r="M369" i="5"/>
  <c r="M375" i="5"/>
  <c r="M373" i="5"/>
  <c r="M444" i="5"/>
  <c r="M440" i="5"/>
  <c r="M392" i="5"/>
  <c r="M395" i="5"/>
  <c r="M468" i="5"/>
  <c r="M441" i="5"/>
  <c r="M419" i="5"/>
  <c r="M466" i="5"/>
  <c r="M416" i="5"/>
  <c r="M393" i="5"/>
  <c r="M465" i="5"/>
  <c r="M394" i="5"/>
  <c r="M349" i="5"/>
  <c r="M391" i="5"/>
  <c r="M469" i="5"/>
  <c r="M439" i="5"/>
  <c r="M438" i="5"/>
  <c r="M446" i="5"/>
  <c r="M344" i="5"/>
  <c r="M422" i="5"/>
  <c r="M350" i="5"/>
  <c r="M396" i="5"/>
  <c r="M467" i="5"/>
  <c r="M417" i="5"/>
  <c r="M348" i="5"/>
  <c r="M445" i="5"/>
  <c r="M461" i="5"/>
  <c r="M462" i="5"/>
  <c r="M443" i="5"/>
  <c r="M442" i="5"/>
  <c r="M420" i="5"/>
  <c r="M390" i="5"/>
  <c r="M397" i="5"/>
  <c r="M347" i="5"/>
  <c r="M345" i="5"/>
  <c r="M463" i="5"/>
  <c r="M351" i="5"/>
  <c r="M418" i="5"/>
  <c r="M421" i="5"/>
  <c r="M352" i="5"/>
  <c r="M415" i="5"/>
  <c r="M423" i="5"/>
  <c r="M464" i="5"/>
  <c r="M346" i="5"/>
  <c r="M398" i="5"/>
  <c r="M276" i="5"/>
  <c r="M277" i="5"/>
  <c r="M203" i="5"/>
  <c r="M278" i="5"/>
  <c r="M249" i="5"/>
  <c r="M248" i="5"/>
  <c r="M250" i="5"/>
  <c r="M275" i="5"/>
  <c r="M202" i="5"/>
  <c r="M204" i="5"/>
  <c r="M247" i="5"/>
  <c r="M246" i="5"/>
  <c r="M253" i="5"/>
  <c r="M199" i="5"/>
  <c r="M251" i="5"/>
  <c r="M201" i="5"/>
  <c r="M200" i="5"/>
  <c r="M252" i="5"/>
  <c r="M180" i="5"/>
  <c r="M178" i="5"/>
  <c r="M175" i="5"/>
  <c r="M173" i="5"/>
  <c r="M177" i="5"/>
  <c r="M174" i="5"/>
  <c r="M172" i="5"/>
  <c r="M176" i="5"/>
  <c r="M179" i="5"/>
  <c r="M181" i="5" l="1"/>
  <c r="M470" i="5"/>
  <c r="M205" i="5"/>
  <c r="M330" i="5"/>
  <c r="M424" i="5"/>
  <c r="M447" i="5"/>
  <c r="M302" i="5"/>
  <c r="M353" i="5"/>
  <c r="M279" i="5"/>
  <c r="M254" i="5"/>
  <c r="M158" i="5"/>
  <c r="M399" i="5"/>
  <c r="M376" i="5"/>
  <c r="C79" i="43" l="1"/>
  <c r="C69" i="39"/>
  <c r="C65" i="43"/>
  <c r="C51" i="43"/>
  <c r="L28" i="43" l="1"/>
  <c r="L29" i="43"/>
  <c r="L30" i="43"/>
  <c r="L31" i="43"/>
  <c r="L32" i="43"/>
  <c r="L27" i="43"/>
  <c r="L26" i="43"/>
  <c r="A1" i="43"/>
  <c r="F75" i="37"/>
  <c r="F76" i="37"/>
  <c r="F77" i="37"/>
  <c r="F78" i="37"/>
  <c r="F79" i="37"/>
  <c r="F74" i="37"/>
  <c r="F73" i="37"/>
  <c r="F61" i="37"/>
  <c r="F62" i="37"/>
  <c r="F63" i="37"/>
  <c r="F64" i="37"/>
  <c r="F65" i="37"/>
  <c r="F60" i="37"/>
  <c r="F59" i="37"/>
  <c r="F47" i="37"/>
  <c r="F48" i="37"/>
  <c r="F49" i="37"/>
  <c r="F50" i="37"/>
  <c r="F51" i="37"/>
  <c r="F46" i="37"/>
  <c r="F45" i="37"/>
  <c r="F34" i="37"/>
  <c r="F35" i="37"/>
  <c r="F36" i="37"/>
  <c r="F37" i="37"/>
  <c r="F38" i="37"/>
  <c r="F33" i="37"/>
  <c r="F32" i="37"/>
  <c r="F21" i="37"/>
  <c r="F22" i="37"/>
  <c r="F23" i="37"/>
  <c r="F24" i="37"/>
  <c r="F25" i="37"/>
  <c r="F20" i="37"/>
  <c r="F19" i="37"/>
  <c r="K74" i="39"/>
  <c r="L74" i="39" s="1"/>
  <c r="K75" i="39"/>
  <c r="L75" i="39" s="1"/>
  <c r="K76" i="39"/>
  <c r="L76" i="39" s="1"/>
  <c r="K73" i="39"/>
  <c r="L73" i="39" s="1"/>
  <c r="K72" i="39"/>
  <c r="L72" i="39" s="1"/>
  <c r="K62" i="39"/>
  <c r="L62" i="39" s="1"/>
  <c r="K63" i="39"/>
  <c r="L63" i="39" s="1"/>
  <c r="K64" i="39"/>
  <c r="L64" i="39" s="1"/>
  <c r="K61" i="39"/>
  <c r="L61" i="39" s="1"/>
  <c r="K60" i="39"/>
  <c r="L60" i="39" s="1"/>
  <c r="K50" i="39"/>
  <c r="L50" i="39" s="1"/>
  <c r="K51" i="39"/>
  <c r="L51" i="39" s="1"/>
  <c r="K52" i="39"/>
  <c r="L52" i="39" s="1"/>
  <c r="K49" i="39"/>
  <c r="L49" i="39" s="1"/>
  <c r="K38" i="39"/>
  <c r="L38" i="39" s="1"/>
  <c r="K39" i="39"/>
  <c r="L39" i="39" s="1"/>
  <c r="K40" i="39"/>
  <c r="L40" i="39" s="1"/>
  <c r="K48" i="39"/>
  <c r="L48" i="39" s="1"/>
  <c r="K37" i="39"/>
  <c r="L37" i="39" s="1"/>
  <c r="K36" i="39"/>
  <c r="L36" i="39" s="1"/>
  <c r="K26" i="39"/>
  <c r="L26" i="39" s="1"/>
  <c r="K27" i="39"/>
  <c r="L27" i="39" s="1"/>
  <c r="K28" i="39"/>
  <c r="L28" i="39" s="1"/>
  <c r="K25" i="39"/>
  <c r="L25" i="39" s="1"/>
  <c r="K24" i="39"/>
  <c r="L24" i="39" s="1"/>
  <c r="K123" i="5"/>
  <c r="M127" i="5" s="1"/>
  <c r="K124" i="5"/>
  <c r="M128" i="5" s="1"/>
  <c r="K125" i="5"/>
  <c r="M129" i="5" s="1"/>
  <c r="K126" i="5"/>
  <c r="M130" i="5" s="1"/>
  <c r="K127" i="5"/>
  <c r="M131" i="5" s="1"/>
  <c r="K128" i="5"/>
  <c r="M132" i="5" s="1"/>
  <c r="K129" i="5"/>
  <c r="M133" i="5" s="1"/>
  <c r="K130" i="5"/>
  <c r="M134" i="5" s="1"/>
  <c r="K103" i="5"/>
  <c r="K104" i="5"/>
  <c r="K105" i="5"/>
  <c r="K106" i="5"/>
  <c r="K107" i="5"/>
  <c r="M78" i="5"/>
  <c r="L83" i="43"/>
  <c r="L84" i="43"/>
  <c r="L85" i="43"/>
  <c r="L86" i="43"/>
  <c r="L87" i="43"/>
  <c r="L88" i="43"/>
  <c r="L82" i="43"/>
  <c r="L69" i="43"/>
  <c r="L70" i="43"/>
  <c r="L71" i="43"/>
  <c r="L72" i="43"/>
  <c r="L73" i="43"/>
  <c r="L74" i="43"/>
  <c r="L68" i="43"/>
  <c r="L55" i="43"/>
  <c r="L56" i="43"/>
  <c r="L57" i="43"/>
  <c r="L58" i="43"/>
  <c r="L59" i="43"/>
  <c r="L60" i="43"/>
  <c r="L54" i="43"/>
  <c r="L61" i="43" s="1"/>
  <c r="L41" i="43"/>
  <c r="L42" i="43"/>
  <c r="L43" i="43"/>
  <c r="L44" i="43"/>
  <c r="L45" i="43"/>
  <c r="L46" i="43"/>
  <c r="L40" i="43"/>
  <c r="M7" i="43"/>
  <c r="A7" i="37"/>
  <c r="A59" i="37" s="1"/>
  <c r="A73" i="37" s="1"/>
  <c r="B73" i="37"/>
  <c r="B59" i="37"/>
  <c r="B45" i="37"/>
  <c r="B32" i="37"/>
  <c r="B19" i="37"/>
  <c r="B7" i="37"/>
  <c r="C69" i="37"/>
  <c r="C55" i="37"/>
  <c r="C41" i="37"/>
  <c r="C28" i="37"/>
  <c r="C15" i="37"/>
  <c r="C19" i="39"/>
  <c r="I137" i="5"/>
  <c r="I136" i="5"/>
  <c r="I135" i="5"/>
  <c r="I134" i="5"/>
  <c r="I133" i="5"/>
  <c r="I114" i="5"/>
  <c r="I113" i="5"/>
  <c r="I112" i="5"/>
  <c r="I111" i="5"/>
  <c r="I110" i="5"/>
  <c r="I85" i="5"/>
  <c r="H137" i="5"/>
  <c r="T122" i="5" s="1"/>
  <c r="H136" i="5"/>
  <c r="S122" i="5" s="1"/>
  <c r="H135" i="5"/>
  <c r="R122" i="5" s="1"/>
  <c r="H134" i="5"/>
  <c r="Q122" i="5" s="1"/>
  <c r="H133" i="5"/>
  <c r="P122" i="5" s="1"/>
  <c r="H114" i="5"/>
  <c r="T98" i="5" s="1"/>
  <c r="H113" i="5"/>
  <c r="S98" i="5" s="1"/>
  <c r="H112" i="5"/>
  <c r="R98" i="5" s="1"/>
  <c r="H111" i="5"/>
  <c r="Q98" i="5" s="1"/>
  <c r="P98" i="5"/>
  <c r="P99" i="5" s="1"/>
  <c r="R76" i="5"/>
  <c r="P80" i="5"/>
  <c r="R24" i="5"/>
  <c r="Q25" i="5"/>
  <c r="B4" i="42"/>
  <c r="B5" i="42"/>
  <c r="B6" i="42"/>
  <c r="B7" i="42"/>
  <c r="B3" i="42"/>
  <c r="C78" i="43"/>
  <c r="C64" i="43"/>
  <c r="C50" i="43"/>
  <c r="C36" i="43"/>
  <c r="C21" i="43"/>
  <c r="M88" i="43"/>
  <c r="N88" i="43" s="1"/>
  <c r="M87" i="43"/>
  <c r="M86" i="43"/>
  <c r="M85" i="43"/>
  <c r="M84" i="43"/>
  <c r="M83" i="43"/>
  <c r="M82" i="43"/>
  <c r="E82" i="43"/>
  <c r="A82" i="43"/>
  <c r="M74" i="43"/>
  <c r="M73" i="43"/>
  <c r="M72" i="43"/>
  <c r="N72" i="43" s="1"/>
  <c r="M71" i="43"/>
  <c r="N71" i="43" s="1"/>
  <c r="M70" i="43"/>
  <c r="M69" i="43"/>
  <c r="M68" i="43"/>
  <c r="N68" i="43" s="1"/>
  <c r="E68" i="43"/>
  <c r="A68" i="43"/>
  <c r="M60" i="43"/>
  <c r="M59" i="43"/>
  <c r="M58" i="43"/>
  <c r="M57" i="43"/>
  <c r="M56" i="43"/>
  <c r="M55" i="43"/>
  <c r="M54" i="43"/>
  <c r="N54" i="43" s="1"/>
  <c r="E54" i="43"/>
  <c r="A54" i="43"/>
  <c r="M46" i="43"/>
  <c r="N46" i="43" s="1"/>
  <c r="O46" i="43" s="1"/>
  <c r="M45" i="43"/>
  <c r="M44" i="43"/>
  <c r="M43" i="43"/>
  <c r="M42" i="43"/>
  <c r="M41" i="43"/>
  <c r="M40" i="43"/>
  <c r="E40" i="43"/>
  <c r="A40" i="43"/>
  <c r="M32" i="43"/>
  <c r="N32" i="43" s="1"/>
  <c r="M31" i="43"/>
  <c r="M30" i="43"/>
  <c r="M29" i="43"/>
  <c r="N29" i="43" s="1"/>
  <c r="O29" i="43" s="1"/>
  <c r="M28" i="43"/>
  <c r="M27" i="43"/>
  <c r="M26" i="43"/>
  <c r="N26" i="43" s="1"/>
  <c r="E26" i="43"/>
  <c r="A26" i="43"/>
  <c r="N30" i="43"/>
  <c r="N84" i="43"/>
  <c r="O84" i="43" s="1"/>
  <c r="P84" i="43" s="1"/>
  <c r="N27" i="43"/>
  <c r="O27" i="43" s="1"/>
  <c r="P27" i="43" s="1"/>
  <c r="N31" i="43"/>
  <c r="N40" i="43"/>
  <c r="N42" i="43"/>
  <c r="N44" i="43"/>
  <c r="O44" i="43" s="1"/>
  <c r="P44" i="43" s="1"/>
  <c r="N83" i="43"/>
  <c r="O83" i="43" s="1"/>
  <c r="P83" i="43" s="1"/>
  <c r="N87" i="43"/>
  <c r="N41" i="43"/>
  <c r="N43" i="43"/>
  <c r="O43" i="43" s="1"/>
  <c r="P43" i="43" s="1"/>
  <c r="N45" i="43"/>
  <c r="O45" i="43" s="1"/>
  <c r="N56" i="43"/>
  <c r="O56" i="43" s="1"/>
  <c r="N58" i="43"/>
  <c r="O58" i="43" s="1"/>
  <c r="N60" i="43"/>
  <c r="O60" i="43" s="1"/>
  <c r="P60" i="43" s="1"/>
  <c r="N69" i="43"/>
  <c r="O69" i="43" s="1"/>
  <c r="N73" i="43"/>
  <c r="N82" i="43"/>
  <c r="O82" i="43" s="1"/>
  <c r="N86" i="43"/>
  <c r="O86" i="43" s="1"/>
  <c r="N55" i="43"/>
  <c r="N57" i="43"/>
  <c r="O57" i="43" s="1"/>
  <c r="P57" i="43" s="1"/>
  <c r="N70" i="43"/>
  <c r="O70" i="43" s="1"/>
  <c r="P70" i="43" s="1"/>
  <c r="N74" i="43"/>
  <c r="O31" i="43"/>
  <c r="P31" i="43" s="1"/>
  <c r="O87" i="43"/>
  <c r="P87" i="43" s="1"/>
  <c r="O73" i="43"/>
  <c r="P73" i="43" s="1"/>
  <c r="O40" i="43"/>
  <c r="P40" i="43" s="1"/>
  <c r="A1" i="39"/>
  <c r="C68" i="39"/>
  <c r="C56" i="39"/>
  <c r="C44" i="39"/>
  <c r="C32" i="39"/>
  <c r="E72" i="39"/>
  <c r="A72" i="39"/>
  <c r="E60" i="39"/>
  <c r="A60" i="39"/>
  <c r="E48" i="39"/>
  <c r="A48" i="39"/>
  <c r="E36" i="39"/>
  <c r="A36" i="39"/>
  <c r="E24" i="39"/>
  <c r="A24" i="39"/>
  <c r="K65" i="39"/>
  <c r="K77" i="39"/>
  <c r="K29" i="39"/>
  <c r="D7" i="42"/>
  <c r="G7" i="42" s="1"/>
  <c r="D6" i="42"/>
  <c r="G6" i="42" s="1"/>
  <c r="D5" i="42"/>
  <c r="G5" i="42" s="1"/>
  <c r="D4" i="42"/>
  <c r="G4" i="42" s="1"/>
  <c r="C73" i="35"/>
  <c r="C92" i="35"/>
  <c r="J96" i="35"/>
  <c r="J81" i="35"/>
  <c r="J80" i="35"/>
  <c r="J79" i="35"/>
  <c r="J84" i="35" s="1"/>
  <c r="J78" i="35"/>
  <c r="J77" i="35"/>
  <c r="J62" i="35"/>
  <c r="J61" i="35"/>
  <c r="J100" i="35"/>
  <c r="J99" i="35"/>
  <c r="J98" i="35"/>
  <c r="J97" i="35"/>
  <c r="J103" i="35" s="1"/>
  <c r="K65" i="35"/>
  <c r="J65" i="35"/>
  <c r="K64" i="35"/>
  <c r="J64" i="35"/>
  <c r="K63" i="35"/>
  <c r="J63" i="35"/>
  <c r="K62" i="35"/>
  <c r="K61" i="35"/>
  <c r="E61" i="35"/>
  <c r="A61" i="35"/>
  <c r="A19" i="37"/>
  <c r="A32" i="37"/>
  <c r="A45" i="37" s="1"/>
  <c r="A1" i="37"/>
  <c r="K99" i="35"/>
  <c r="K100" i="35"/>
  <c r="K98" i="35"/>
  <c r="K97" i="35"/>
  <c r="K96" i="35"/>
  <c r="K80" i="35"/>
  <c r="K81" i="35"/>
  <c r="K79" i="35"/>
  <c r="K78" i="35"/>
  <c r="K77" i="35"/>
  <c r="K50" i="35"/>
  <c r="K49" i="35"/>
  <c r="J49" i="35"/>
  <c r="K48" i="35"/>
  <c r="J48" i="35"/>
  <c r="K47" i="35"/>
  <c r="J47" i="35"/>
  <c r="K46" i="35"/>
  <c r="J46" i="35"/>
  <c r="K45" i="35"/>
  <c r="J45" i="35"/>
  <c r="J28" i="35"/>
  <c r="J27" i="35"/>
  <c r="J26" i="35"/>
  <c r="K31" i="35"/>
  <c r="K30" i="35"/>
  <c r="K29" i="35"/>
  <c r="K28" i="35"/>
  <c r="K27" i="35"/>
  <c r="K26" i="35"/>
  <c r="A26" i="35"/>
  <c r="D3" i="42"/>
  <c r="G3" i="42" s="1"/>
  <c r="C57" i="35"/>
  <c r="C41" i="35"/>
  <c r="C21" i="35"/>
  <c r="A1" i="35"/>
  <c r="E96" i="35"/>
  <c r="A96" i="35"/>
  <c r="E77" i="35"/>
  <c r="A77" i="35"/>
  <c r="E45" i="35"/>
  <c r="A45" i="35"/>
  <c r="J30" i="35"/>
  <c r="J29" i="35"/>
  <c r="E26" i="35"/>
  <c r="AA49" i="24"/>
  <c r="U49" i="24"/>
  <c r="O49" i="24"/>
  <c r="I49" i="24"/>
  <c r="AD45" i="24"/>
  <c r="X45" i="24"/>
  <c r="R45" i="24"/>
  <c r="L45" i="24"/>
  <c r="F45" i="24"/>
  <c r="X43" i="24"/>
  <c r="R43" i="24"/>
  <c r="L43" i="24"/>
  <c r="F43" i="24"/>
  <c r="Z43" i="24"/>
  <c r="T43" i="24"/>
  <c r="N43" i="24"/>
  <c r="H43" i="24"/>
  <c r="AD37" i="24"/>
  <c r="AC42" i="24"/>
  <c r="AC41" i="24"/>
  <c r="AC40" i="24"/>
  <c r="AC39" i="24"/>
  <c r="AC38" i="24"/>
  <c r="W38" i="24"/>
  <c r="X37" i="24"/>
  <c r="R37" i="24"/>
  <c r="Q41" i="24"/>
  <c r="Q42" i="24"/>
  <c r="Q40" i="24"/>
  <c r="Q39" i="24"/>
  <c r="Q38" i="24"/>
  <c r="Z45" i="24"/>
  <c r="T45" i="24"/>
  <c r="N45" i="24"/>
  <c r="H45" i="24"/>
  <c r="B45" i="24"/>
  <c r="E42" i="24"/>
  <c r="E41" i="24"/>
  <c r="E40" i="24"/>
  <c r="E39" i="24"/>
  <c r="AD35" i="24"/>
  <c r="X35" i="24"/>
  <c r="R35" i="24"/>
  <c r="L35" i="24"/>
  <c r="F35" i="24"/>
  <c r="Z42" i="24"/>
  <c r="Z41" i="24"/>
  <c r="Z40" i="24"/>
  <c r="Z39" i="24"/>
  <c r="Z38" i="24"/>
  <c r="T38" i="24"/>
  <c r="N42" i="24"/>
  <c r="N41" i="24"/>
  <c r="N40" i="24"/>
  <c r="N39" i="24"/>
  <c r="N38" i="24"/>
  <c r="T37" i="24"/>
  <c r="N37" i="24"/>
  <c r="H37" i="24"/>
  <c r="B42" i="24"/>
  <c r="B41" i="24"/>
  <c r="B40" i="24"/>
  <c r="B39" i="24"/>
  <c r="B38" i="24"/>
  <c r="B43" i="24"/>
  <c r="B37" i="24"/>
  <c r="AD28" i="24"/>
  <c r="AD27" i="24"/>
  <c r="AD26" i="24"/>
  <c r="AD25" i="24"/>
  <c r="AD24" i="24"/>
  <c r="AD23" i="24"/>
  <c r="X26" i="24"/>
  <c r="X23" i="24"/>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X9" i="24"/>
  <c r="R17" i="24"/>
  <c r="R16" i="24"/>
  <c r="R15" i="24"/>
  <c r="R14" i="24"/>
  <c r="R13" i="24"/>
  <c r="R12" i="24"/>
  <c r="R11" i="24"/>
  <c r="R10" i="24"/>
  <c r="R9" i="24"/>
  <c r="O19" i="24" s="1"/>
  <c r="L17" i="24"/>
  <c r="L16" i="24"/>
  <c r="L15" i="24"/>
  <c r="L14" i="24"/>
  <c r="L13" i="24"/>
  <c r="L12" i="24"/>
  <c r="L11" i="24"/>
  <c r="L10" i="24"/>
  <c r="L9" i="24"/>
  <c r="F17" i="24"/>
  <c r="F16" i="24"/>
  <c r="F15" i="24"/>
  <c r="F14" i="24"/>
  <c r="F13" i="24"/>
  <c r="F12" i="24"/>
  <c r="F11" i="24"/>
  <c r="F10" i="24"/>
  <c r="F9" i="24"/>
  <c r="AB2" i="24"/>
  <c r="V2" i="24"/>
  <c r="P2" i="24"/>
  <c r="J2" i="24"/>
  <c r="C42" i="37"/>
  <c r="C29" i="37"/>
  <c r="G18" i="5"/>
  <c r="K121" i="5"/>
  <c r="C70" i="37"/>
  <c r="G117" i="5"/>
  <c r="K98" i="5"/>
  <c r="C56" i="37"/>
  <c r="K73" i="5"/>
  <c r="G43" i="5"/>
  <c r="P53" i="5" s="1"/>
  <c r="K22" i="5"/>
  <c r="C57" i="39"/>
  <c r="C45" i="39"/>
  <c r="C93" i="35"/>
  <c r="C74" i="35"/>
  <c r="C42" i="35"/>
  <c r="C58" i="35"/>
  <c r="U3" i="24"/>
  <c r="O3" i="24"/>
  <c r="G118" i="5"/>
  <c r="AA3" i="24"/>
  <c r="G70" i="5"/>
  <c r="C48" i="24" l="1"/>
  <c r="U19" i="24"/>
  <c r="P52" i="5"/>
  <c r="P51" i="5"/>
  <c r="P128" i="5"/>
  <c r="P123" i="5"/>
  <c r="I19" i="24"/>
  <c r="C19" i="24"/>
  <c r="AA19" i="24"/>
  <c r="AA48" i="24"/>
  <c r="O48" i="24"/>
  <c r="I48" i="24"/>
  <c r="U48" i="24"/>
  <c r="U30" i="24"/>
  <c r="AA30" i="24"/>
  <c r="C30" i="24"/>
  <c r="O30" i="24"/>
  <c r="K83" i="5"/>
  <c r="T489" i="5"/>
  <c r="T484" i="5"/>
  <c r="T483" i="5"/>
  <c r="T492" i="5"/>
  <c r="T490" i="5"/>
  <c r="T485" i="5"/>
  <c r="T493" i="5"/>
  <c r="T487" i="5"/>
  <c r="T482" i="5"/>
  <c r="S493" i="5"/>
  <c r="S487" i="5"/>
  <c r="S482" i="5"/>
  <c r="S489" i="5"/>
  <c r="S484" i="5"/>
  <c r="S492" i="5"/>
  <c r="S490" i="5"/>
  <c r="S485" i="5"/>
  <c r="S483" i="5"/>
  <c r="R100" i="5"/>
  <c r="Q100" i="5"/>
  <c r="T100" i="5"/>
  <c r="P100" i="5"/>
  <c r="S100" i="5"/>
  <c r="M135" i="5"/>
  <c r="R99" i="5"/>
  <c r="S99" i="5"/>
  <c r="T99" i="5"/>
  <c r="P26" i="5"/>
  <c r="T28" i="5"/>
  <c r="T56" i="5"/>
  <c r="T54" i="5"/>
  <c r="T53" i="5"/>
  <c r="T59" i="5"/>
  <c r="T55" i="5"/>
  <c r="T58" i="5"/>
  <c r="T57" i="5"/>
  <c r="Q54" i="5"/>
  <c r="Q59" i="5"/>
  <c r="Q55" i="5"/>
  <c r="Q58" i="5"/>
  <c r="Q57" i="5"/>
  <c r="Q56" i="5"/>
  <c r="Q53" i="5"/>
  <c r="R59" i="5"/>
  <c r="R55" i="5"/>
  <c r="R54" i="5"/>
  <c r="R53" i="5"/>
  <c r="R58" i="5"/>
  <c r="R56" i="5"/>
  <c r="R57" i="5"/>
  <c r="S53" i="5"/>
  <c r="S58" i="5"/>
  <c r="S59" i="5"/>
  <c r="S55" i="5"/>
  <c r="S54" i="5"/>
  <c r="S56" i="5"/>
  <c r="S57" i="5"/>
  <c r="Q75" i="5"/>
  <c r="Q76" i="5"/>
  <c r="Q78" i="5"/>
  <c r="Q77" i="5"/>
  <c r="N47" i="43"/>
  <c r="I30" i="24"/>
  <c r="P69" i="43"/>
  <c r="P58" i="43"/>
  <c r="L47" i="43"/>
  <c r="L75" i="43"/>
  <c r="F26" i="37"/>
  <c r="G26" i="37" s="1"/>
  <c r="F39" i="37"/>
  <c r="G39" i="37" s="1"/>
  <c r="F52" i="37"/>
  <c r="G52" i="37" s="1"/>
  <c r="F80" i="37"/>
  <c r="G80" i="37" s="1"/>
  <c r="J33" i="35"/>
  <c r="L89" i="43"/>
  <c r="L33" i="43"/>
  <c r="F66" i="37"/>
  <c r="G66" i="37" s="1"/>
  <c r="E453" i="5"/>
  <c r="E430" i="5"/>
  <c r="S466" i="5"/>
  <c r="S462" i="5"/>
  <c r="S458" i="5"/>
  <c r="S463" i="5"/>
  <c r="S459" i="5"/>
  <c r="S438" i="5"/>
  <c r="S437" i="5"/>
  <c r="S464" i="5"/>
  <c r="S460" i="5"/>
  <c r="S442" i="5"/>
  <c r="S441" i="5"/>
  <c r="S465" i="5"/>
  <c r="S461" i="5"/>
  <c r="S435" i="5"/>
  <c r="S439" i="5"/>
  <c r="S436" i="5"/>
  <c r="S440" i="5"/>
  <c r="S443" i="5"/>
  <c r="T463" i="5"/>
  <c r="T459" i="5"/>
  <c r="T438" i="5"/>
  <c r="T437" i="5"/>
  <c r="T436" i="5"/>
  <c r="T464" i="5"/>
  <c r="T460" i="5"/>
  <c r="T442" i="5"/>
  <c r="T441" i="5"/>
  <c r="T465" i="5"/>
  <c r="T461" i="5"/>
  <c r="T439" i="5"/>
  <c r="T435" i="5"/>
  <c r="T466" i="5"/>
  <c r="T462" i="5"/>
  <c r="T458" i="5"/>
  <c r="T443" i="5"/>
  <c r="T440" i="5"/>
  <c r="S416" i="5"/>
  <c r="S415" i="5"/>
  <c r="S420" i="5"/>
  <c r="S419" i="5"/>
  <c r="S412" i="5"/>
  <c r="S413" i="5"/>
  <c r="S418" i="5"/>
  <c r="S417" i="5"/>
  <c r="S414" i="5"/>
  <c r="T416" i="5"/>
  <c r="T415" i="5"/>
  <c r="T413" i="5"/>
  <c r="T420" i="5"/>
  <c r="T419" i="5"/>
  <c r="T417" i="5"/>
  <c r="T412" i="5"/>
  <c r="T414" i="5"/>
  <c r="T418" i="5"/>
  <c r="S389" i="5"/>
  <c r="S388" i="5"/>
  <c r="S393" i="5"/>
  <c r="S392" i="5"/>
  <c r="S387" i="5"/>
  <c r="S395" i="5"/>
  <c r="S394" i="5"/>
  <c r="S391" i="5"/>
  <c r="S390" i="5"/>
  <c r="T393" i="5"/>
  <c r="T392" i="5"/>
  <c r="T390" i="5"/>
  <c r="T394" i="5"/>
  <c r="T389" i="5"/>
  <c r="T388" i="5"/>
  <c r="T391" i="5"/>
  <c r="T395" i="5"/>
  <c r="T387" i="5"/>
  <c r="E359" i="5"/>
  <c r="E336" i="5"/>
  <c r="S341" i="5"/>
  <c r="S370" i="5"/>
  <c r="S366" i="5"/>
  <c r="S348" i="5"/>
  <c r="S369" i="5"/>
  <c r="S365" i="5"/>
  <c r="S349" i="5"/>
  <c r="S346" i="5"/>
  <c r="S344" i="5"/>
  <c r="S347" i="5"/>
  <c r="S342" i="5"/>
  <c r="S371" i="5"/>
  <c r="S364" i="5"/>
  <c r="S368" i="5"/>
  <c r="S372" i="5"/>
  <c r="S345" i="5"/>
  <c r="S367" i="5"/>
  <c r="S343" i="5"/>
  <c r="T348" i="5"/>
  <c r="T346" i="5"/>
  <c r="T349" i="5"/>
  <c r="T371" i="5"/>
  <c r="T370" i="5"/>
  <c r="T367" i="5"/>
  <c r="T366" i="5"/>
  <c r="T341" i="5"/>
  <c r="T365" i="5"/>
  <c r="T372" i="5"/>
  <c r="T347" i="5"/>
  <c r="T369" i="5"/>
  <c r="T368" i="5"/>
  <c r="T342" i="5"/>
  <c r="T344" i="5"/>
  <c r="T345" i="5"/>
  <c r="T364" i="5"/>
  <c r="T343" i="5"/>
  <c r="S318" i="5"/>
  <c r="S317" i="5"/>
  <c r="S325" i="5"/>
  <c r="S323" i="5"/>
  <c r="S315" i="5"/>
  <c r="S316" i="5"/>
  <c r="S320" i="5"/>
  <c r="S322" i="5"/>
  <c r="S326" i="5"/>
  <c r="T326" i="5"/>
  <c r="T318" i="5"/>
  <c r="T317" i="5"/>
  <c r="T315" i="5"/>
  <c r="T323" i="5"/>
  <c r="T325" i="5"/>
  <c r="T320" i="5"/>
  <c r="T322" i="5"/>
  <c r="T316" i="5"/>
  <c r="S296" i="5"/>
  <c r="S293" i="5"/>
  <c r="S292" i="5"/>
  <c r="S297" i="5"/>
  <c r="S295" i="5"/>
  <c r="S290" i="5"/>
  <c r="S294" i="5"/>
  <c r="S298" i="5"/>
  <c r="S291" i="5"/>
  <c r="T298" i="5"/>
  <c r="T293" i="5"/>
  <c r="T292" i="5"/>
  <c r="T290" i="5"/>
  <c r="T297" i="5"/>
  <c r="T296" i="5"/>
  <c r="T294" i="5"/>
  <c r="T291" i="5"/>
  <c r="T295" i="5"/>
  <c r="S274" i="5"/>
  <c r="S273" i="5"/>
  <c r="S270" i="5"/>
  <c r="S269" i="5"/>
  <c r="S271" i="5"/>
  <c r="S272" i="5"/>
  <c r="S267" i="5"/>
  <c r="S275" i="5"/>
  <c r="S268" i="5"/>
  <c r="T275" i="5"/>
  <c r="T270" i="5"/>
  <c r="T269" i="5"/>
  <c r="T267" i="5"/>
  <c r="T274" i="5"/>
  <c r="T273" i="5"/>
  <c r="T271" i="5"/>
  <c r="T268" i="5"/>
  <c r="T272" i="5"/>
  <c r="S245" i="5"/>
  <c r="S244" i="5"/>
  <c r="S249" i="5"/>
  <c r="S248" i="5"/>
  <c r="S246" i="5"/>
  <c r="S247" i="5"/>
  <c r="S243" i="5"/>
  <c r="S242" i="5"/>
  <c r="S250" i="5"/>
  <c r="T249" i="5"/>
  <c r="T248" i="5"/>
  <c r="T246" i="5"/>
  <c r="T250" i="5"/>
  <c r="T245" i="5"/>
  <c r="T244" i="5"/>
  <c r="T242" i="5"/>
  <c r="T243" i="5"/>
  <c r="T247" i="5"/>
  <c r="S219" i="5"/>
  <c r="S218" i="5"/>
  <c r="S222" i="5"/>
  <c r="S195" i="5"/>
  <c r="S193" i="5"/>
  <c r="S223" i="5"/>
  <c r="S194" i="5"/>
  <c r="S221" i="5"/>
  <c r="S217" i="5"/>
  <c r="S225" i="5"/>
  <c r="S196" i="5"/>
  <c r="S224" i="5"/>
  <c r="S197" i="5"/>
  <c r="S198" i="5"/>
  <c r="S199" i="5"/>
  <c r="S220" i="5"/>
  <c r="S200" i="5"/>
  <c r="S201" i="5"/>
  <c r="T222" i="5"/>
  <c r="T195" i="5"/>
  <c r="T193" i="5"/>
  <c r="T194" i="5"/>
  <c r="T224" i="5"/>
  <c r="T219" i="5"/>
  <c r="T223" i="5"/>
  <c r="T220" i="5"/>
  <c r="T218" i="5"/>
  <c r="T198" i="5"/>
  <c r="T221" i="5"/>
  <c r="T200" i="5"/>
  <c r="T225" i="5"/>
  <c r="T217" i="5"/>
  <c r="T196" i="5"/>
  <c r="T197" i="5"/>
  <c r="T201" i="5"/>
  <c r="T199" i="5"/>
  <c r="O26" i="43"/>
  <c r="P26" i="43"/>
  <c r="O71" i="43"/>
  <c r="P71" i="43"/>
  <c r="P42" i="43"/>
  <c r="N75" i="43"/>
  <c r="P68" i="43"/>
  <c r="P46" i="43"/>
  <c r="P29" i="43"/>
  <c r="P45" i="43"/>
  <c r="O74" i="43"/>
  <c r="P74" i="43" s="1"/>
  <c r="N59" i="43"/>
  <c r="N61" i="43" s="1"/>
  <c r="O55" i="43"/>
  <c r="P55" i="43" s="1"/>
  <c r="O41" i="43"/>
  <c r="P41" i="43" s="1"/>
  <c r="N85" i="43"/>
  <c r="O85" i="43" s="1"/>
  <c r="P85" i="43" s="1"/>
  <c r="O42" i="43"/>
  <c r="O30" i="43"/>
  <c r="P30" i="43" s="1"/>
  <c r="C37" i="43"/>
  <c r="K53" i="39"/>
  <c r="P82" i="43"/>
  <c r="P86" i="43"/>
  <c r="O72" i="43"/>
  <c r="P72" i="43" s="1"/>
  <c r="O68" i="43"/>
  <c r="P56" i="43"/>
  <c r="O54" i="43"/>
  <c r="P54" i="43" s="1"/>
  <c r="O88" i="43"/>
  <c r="P88" i="43" s="1"/>
  <c r="O32" i="43"/>
  <c r="P32" i="43" s="1"/>
  <c r="N28" i="43"/>
  <c r="N33" i="43" s="1"/>
  <c r="K41" i="39"/>
  <c r="R28" i="5"/>
  <c r="K108" i="5"/>
  <c r="Q102" i="5"/>
  <c r="Q106" i="5"/>
  <c r="T123" i="5"/>
  <c r="T177" i="5"/>
  <c r="T154" i="5"/>
  <c r="T152" i="5"/>
  <c r="T175" i="5"/>
  <c r="T147" i="5"/>
  <c r="T172" i="5"/>
  <c r="T171" i="5"/>
  <c r="T151" i="5"/>
  <c r="T148" i="5"/>
  <c r="T176" i="5"/>
  <c r="T173" i="5"/>
  <c r="T169" i="5"/>
  <c r="T149" i="5"/>
  <c r="T146" i="5"/>
  <c r="T153" i="5"/>
  <c r="T174" i="5"/>
  <c r="T150" i="5"/>
  <c r="T170" i="5"/>
  <c r="S125" i="5"/>
  <c r="S171" i="5"/>
  <c r="S151" i="5"/>
  <c r="S154" i="5"/>
  <c r="S172" i="5"/>
  <c r="S152" i="5"/>
  <c r="S148" i="5"/>
  <c r="S176" i="5"/>
  <c r="S175" i="5"/>
  <c r="S147" i="5"/>
  <c r="S173" i="5"/>
  <c r="S177" i="5"/>
  <c r="S149" i="5"/>
  <c r="S169" i="5"/>
  <c r="S174" i="5"/>
  <c r="S150" i="5"/>
  <c r="S153" i="5"/>
  <c r="S170" i="5"/>
  <c r="S146" i="5"/>
  <c r="R175" i="5"/>
  <c r="R147" i="5"/>
  <c r="R154" i="5"/>
  <c r="R148" i="5"/>
  <c r="R171" i="5"/>
  <c r="R151" i="5"/>
  <c r="R150" i="5"/>
  <c r="R146" i="5"/>
  <c r="R172" i="5"/>
  <c r="R149" i="5"/>
  <c r="R169" i="5"/>
  <c r="R170" i="5"/>
  <c r="R152" i="5"/>
  <c r="R177" i="5"/>
  <c r="R176" i="5"/>
  <c r="R153" i="5"/>
  <c r="R174" i="5"/>
  <c r="R173" i="5"/>
  <c r="Q108" i="5"/>
  <c r="S131" i="5"/>
  <c r="K131" i="5"/>
  <c r="S127" i="5"/>
  <c r="P105" i="5"/>
  <c r="S129" i="5"/>
  <c r="T101" i="5"/>
  <c r="S128" i="5"/>
  <c r="Q105" i="5"/>
  <c r="T81" i="5"/>
  <c r="S126" i="5"/>
  <c r="S123" i="5"/>
  <c r="S124" i="5"/>
  <c r="S25" i="5"/>
  <c r="S32" i="5"/>
  <c r="S30" i="5"/>
  <c r="T32" i="5"/>
  <c r="S130" i="5"/>
  <c r="R79" i="5"/>
  <c r="T33" i="5"/>
  <c r="S103" i="5"/>
  <c r="S107" i="5"/>
  <c r="S106" i="5"/>
  <c r="S101" i="5"/>
  <c r="P81" i="5"/>
  <c r="P76" i="5"/>
  <c r="P77" i="5"/>
  <c r="P79" i="5"/>
  <c r="P82" i="5"/>
  <c r="R129" i="5"/>
  <c r="R124" i="5"/>
  <c r="R130" i="5"/>
  <c r="P104" i="5"/>
  <c r="T76" i="5"/>
  <c r="I3" i="24"/>
  <c r="T107" i="5"/>
  <c r="T125" i="5"/>
  <c r="T82" i="5"/>
  <c r="P130" i="5"/>
  <c r="G44" i="5"/>
  <c r="T131" i="5"/>
  <c r="R81" i="5"/>
  <c r="T74" i="5"/>
  <c r="T77" i="5"/>
  <c r="P124" i="5"/>
  <c r="C33" i="39"/>
  <c r="T129" i="5"/>
  <c r="R82" i="5"/>
  <c r="T31" i="5"/>
  <c r="T29" i="5"/>
  <c r="T124" i="5"/>
  <c r="R78" i="5"/>
  <c r="R75" i="5"/>
  <c r="T30" i="5"/>
  <c r="T25" i="5"/>
  <c r="T27" i="5"/>
  <c r="T128" i="5"/>
  <c r="R77" i="5"/>
  <c r="T26" i="5"/>
  <c r="Q126" i="5"/>
  <c r="Q127" i="5"/>
  <c r="R127" i="5"/>
  <c r="R123" i="5"/>
  <c r="R125" i="5"/>
  <c r="S29" i="5"/>
  <c r="S31" i="5"/>
  <c r="Q107" i="5"/>
  <c r="Q101" i="5"/>
  <c r="R128" i="5"/>
  <c r="R126" i="5"/>
  <c r="S33" i="5"/>
  <c r="S28" i="5"/>
  <c r="Q99" i="5"/>
  <c r="Q104" i="5"/>
  <c r="S27" i="5"/>
  <c r="R131" i="5"/>
  <c r="S26" i="5"/>
  <c r="Q103" i="5"/>
  <c r="C22" i="43"/>
  <c r="C20" i="39"/>
  <c r="C22" i="35"/>
  <c r="P78" i="5"/>
  <c r="T130" i="5"/>
  <c r="T127" i="5"/>
  <c r="Q82" i="5"/>
  <c r="R26" i="5"/>
  <c r="P126" i="5"/>
  <c r="C3" i="24"/>
  <c r="P101" i="5"/>
  <c r="R25" i="5"/>
  <c r="Q129" i="5"/>
  <c r="T126" i="5"/>
  <c r="P131" i="5"/>
  <c r="C16" i="37"/>
  <c r="Q32" i="5"/>
  <c r="Q27" i="5"/>
  <c r="Q31" i="5"/>
  <c r="Q33" i="5"/>
  <c r="Q26" i="5"/>
  <c r="Q28" i="5"/>
  <c r="Q30" i="5"/>
  <c r="Q29" i="5"/>
  <c r="S79" i="5"/>
  <c r="S78" i="5"/>
  <c r="S77" i="5"/>
  <c r="S75" i="5"/>
  <c r="S81" i="5"/>
  <c r="S82" i="5"/>
  <c r="S76" i="5"/>
  <c r="R108" i="5"/>
  <c r="R107" i="5"/>
  <c r="R106" i="5"/>
  <c r="R103" i="5"/>
  <c r="R104" i="5"/>
  <c r="R101" i="5"/>
  <c r="R102" i="5"/>
  <c r="R105" i="5"/>
  <c r="P32" i="5"/>
  <c r="P28" i="5"/>
  <c r="P29" i="5"/>
  <c r="P33" i="5"/>
  <c r="P30" i="5"/>
  <c r="P27" i="5"/>
  <c r="P31" i="5"/>
  <c r="Q124" i="5"/>
  <c r="Q131" i="5"/>
  <c r="Q130" i="5"/>
  <c r="T105" i="5"/>
  <c r="P102" i="5"/>
  <c r="Q81" i="5"/>
  <c r="R33" i="5"/>
  <c r="R32" i="5"/>
  <c r="R27" i="5"/>
  <c r="Q125" i="5"/>
  <c r="Q123" i="5"/>
  <c r="T103" i="5"/>
  <c r="T108" i="5"/>
  <c r="T106" i="5"/>
  <c r="P107" i="5"/>
  <c r="P103" i="5"/>
  <c r="R31" i="5"/>
  <c r="R30" i="5"/>
  <c r="T79" i="5"/>
  <c r="T78" i="5"/>
  <c r="P129" i="5"/>
  <c r="P127" i="5"/>
  <c r="S104" i="5"/>
  <c r="S102" i="5"/>
  <c r="Q128" i="5"/>
  <c r="T104" i="5"/>
  <c r="T102" i="5"/>
  <c r="P108" i="5"/>
  <c r="P106" i="5"/>
  <c r="Q79" i="5"/>
  <c r="R29" i="5"/>
  <c r="T75" i="5"/>
  <c r="P125" i="5"/>
  <c r="S108" i="5"/>
  <c r="S105" i="5"/>
  <c r="S52" i="5" l="1"/>
  <c r="S51" i="5"/>
  <c r="Q52" i="5"/>
  <c r="T52" i="5"/>
  <c r="R52" i="5"/>
  <c r="T51" i="5"/>
  <c r="R51" i="5"/>
  <c r="Q51" i="5"/>
  <c r="P83" i="5"/>
  <c r="C49" i="24"/>
  <c r="T494" i="5"/>
  <c r="J499" i="5" s="1"/>
  <c r="K499" i="5" s="1"/>
  <c r="S494" i="5"/>
  <c r="J498" i="5" s="1"/>
  <c r="K498" i="5" s="1"/>
  <c r="K500" i="5" s="1"/>
  <c r="K494" i="5" s="1"/>
  <c r="L494" i="5" s="1"/>
  <c r="P60" i="5"/>
  <c r="J61" i="5" s="1"/>
  <c r="P34" i="5"/>
  <c r="J36" i="5" s="1"/>
  <c r="Q34" i="5"/>
  <c r="J37" i="5" s="1"/>
  <c r="P109" i="5"/>
  <c r="J110" i="5" s="1"/>
  <c r="N89" i="43"/>
  <c r="P47" i="43"/>
  <c r="O75" i="43"/>
  <c r="T444" i="5"/>
  <c r="J449" i="5" s="1"/>
  <c r="S467" i="5"/>
  <c r="J471" i="5" s="1"/>
  <c r="T467" i="5"/>
  <c r="J472" i="5" s="1"/>
  <c r="S444" i="5"/>
  <c r="J448" i="5" s="1"/>
  <c r="T421" i="5"/>
  <c r="J426" i="5" s="1"/>
  <c r="S421" i="5"/>
  <c r="J425" i="5" s="1"/>
  <c r="T396" i="5"/>
  <c r="J401" i="5" s="1"/>
  <c r="S396" i="5"/>
  <c r="J400" i="5" s="1"/>
  <c r="S350" i="5"/>
  <c r="J354" i="5" s="1"/>
  <c r="T373" i="5"/>
  <c r="J378" i="5" s="1"/>
  <c r="T350" i="5"/>
  <c r="J355" i="5" s="1"/>
  <c r="S373" i="5"/>
  <c r="J377" i="5" s="1"/>
  <c r="T327" i="5"/>
  <c r="J332" i="5" s="1"/>
  <c r="S327" i="5"/>
  <c r="J331" i="5" s="1"/>
  <c r="T299" i="5"/>
  <c r="J304" i="5" s="1"/>
  <c r="S299" i="5"/>
  <c r="J303" i="5" s="1"/>
  <c r="T276" i="5"/>
  <c r="J281" i="5" s="1"/>
  <c r="S276" i="5"/>
  <c r="J280" i="5" s="1"/>
  <c r="T251" i="5"/>
  <c r="J256" i="5" s="1"/>
  <c r="S251" i="5"/>
  <c r="J255" i="5" s="1"/>
  <c r="T226" i="5"/>
  <c r="J231" i="5" s="1"/>
  <c r="S202" i="5"/>
  <c r="J206" i="5" s="1"/>
  <c r="T202" i="5"/>
  <c r="J207" i="5" s="1"/>
  <c r="S226" i="5"/>
  <c r="J230" i="5" s="1"/>
  <c r="P61" i="43"/>
  <c r="P89" i="43"/>
  <c r="O47" i="43"/>
  <c r="Q47" i="43" s="1"/>
  <c r="R47" i="43" s="1"/>
  <c r="O28" i="43"/>
  <c r="P28" i="43" s="1"/>
  <c r="P33" i="43" s="1"/>
  <c r="O89" i="43"/>
  <c r="Q89" i="43" s="1"/>
  <c r="R89" i="43" s="1"/>
  <c r="O59" i="43"/>
  <c r="P59" i="43" s="1"/>
  <c r="O61" i="43"/>
  <c r="Q61" i="43" s="1"/>
  <c r="R61" i="43" s="1"/>
  <c r="P75" i="43"/>
  <c r="Q75" i="43" s="1"/>
  <c r="R75" i="43" s="1"/>
  <c r="T178" i="5"/>
  <c r="J183" i="5" s="1"/>
  <c r="T155" i="5"/>
  <c r="J160" i="5" s="1"/>
  <c r="R155" i="5"/>
  <c r="J158" i="5" s="1"/>
  <c r="S155" i="5"/>
  <c r="J159" i="5" s="1"/>
  <c r="R178" i="5"/>
  <c r="J181" i="5" s="1"/>
  <c r="S178" i="5"/>
  <c r="J182" i="5" s="1"/>
  <c r="M112" i="5"/>
  <c r="S132" i="5"/>
  <c r="J136" i="5" s="1"/>
  <c r="R83" i="5"/>
  <c r="S34" i="5"/>
  <c r="J39" i="5" s="1"/>
  <c r="R132" i="5"/>
  <c r="J135" i="5" s="1"/>
  <c r="T34" i="5"/>
  <c r="J40" i="5" s="1"/>
  <c r="Q109" i="5"/>
  <c r="J111" i="5" s="1"/>
  <c r="T83" i="5"/>
  <c r="P132" i="5"/>
  <c r="J133" i="5" s="1"/>
  <c r="T109" i="5"/>
  <c r="J114" i="5" s="1"/>
  <c r="S109" i="5"/>
  <c r="J113" i="5" s="1"/>
  <c r="R34" i="5"/>
  <c r="J38" i="5" s="1"/>
  <c r="T132" i="5"/>
  <c r="J137" i="5" s="1"/>
  <c r="R109" i="5"/>
  <c r="J112" i="5" s="1"/>
  <c r="Q83" i="5"/>
  <c r="J86" i="5" s="1"/>
  <c r="Q132" i="5"/>
  <c r="J134" i="5" s="1"/>
  <c r="S83" i="5"/>
  <c r="K36" i="5" l="1"/>
  <c r="S60" i="5"/>
  <c r="Q60" i="5"/>
  <c r="J62" i="5" s="1"/>
  <c r="K61" i="5" s="1"/>
  <c r="K66" i="5" s="1"/>
  <c r="K60" i="5" s="1"/>
  <c r="L60" i="5" s="1"/>
  <c r="R60" i="5"/>
  <c r="T60" i="5"/>
  <c r="K38" i="5"/>
  <c r="K37" i="5"/>
  <c r="J85" i="5"/>
  <c r="K85" i="5" s="1"/>
  <c r="K328" i="5"/>
  <c r="K329" i="5"/>
  <c r="K180" i="5"/>
  <c r="K111" i="5"/>
  <c r="K110" i="5"/>
  <c r="K375" i="5"/>
  <c r="K376" i="5"/>
  <c r="K374" i="5"/>
  <c r="O33" i="43"/>
  <c r="Q33" i="43" s="1"/>
  <c r="R33" i="43" s="1"/>
  <c r="K472" i="5"/>
  <c r="K469" i="5"/>
  <c r="K470" i="5"/>
  <c r="K468" i="5"/>
  <c r="K471" i="5"/>
  <c r="K446" i="5"/>
  <c r="K448" i="5"/>
  <c r="K445" i="5"/>
  <c r="K447" i="5"/>
  <c r="K449" i="5"/>
  <c r="K353" i="5"/>
  <c r="K426" i="5"/>
  <c r="K425" i="5"/>
  <c r="K423" i="5"/>
  <c r="K424" i="5"/>
  <c r="K422" i="5"/>
  <c r="K355" i="5"/>
  <c r="K401" i="5"/>
  <c r="K398" i="5"/>
  <c r="K400" i="5"/>
  <c r="K397" i="5"/>
  <c r="K399" i="5"/>
  <c r="K354" i="5"/>
  <c r="K352" i="5"/>
  <c r="K351" i="5"/>
  <c r="K377" i="5"/>
  <c r="K378" i="5"/>
  <c r="K331" i="5"/>
  <c r="K330" i="5"/>
  <c r="K332" i="5"/>
  <c r="K256" i="5"/>
  <c r="K300" i="5"/>
  <c r="K302" i="5"/>
  <c r="K303" i="5"/>
  <c r="K301" i="5"/>
  <c r="K304" i="5"/>
  <c r="K281" i="5"/>
  <c r="K278" i="5"/>
  <c r="K279" i="5"/>
  <c r="K280" i="5"/>
  <c r="K277" i="5"/>
  <c r="K207" i="5"/>
  <c r="K252" i="5"/>
  <c r="K255" i="5"/>
  <c r="K253" i="5"/>
  <c r="K254" i="5"/>
  <c r="K228" i="5"/>
  <c r="K227" i="5"/>
  <c r="K231" i="5"/>
  <c r="K230" i="5"/>
  <c r="K229" i="5"/>
  <c r="K205" i="5"/>
  <c r="K204" i="5"/>
  <c r="K206" i="5"/>
  <c r="K203" i="5"/>
  <c r="K182" i="5"/>
  <c r="K159" i="5"/>
  <c r="K160" i="5"/>
  <c r="K157" i="5"/>
  <c r="K156" i="5"/>
  <c r="K158" i="5"/>
  <c r="K179" i="5"/>
  <c r="K181" i="5"/>
  <c r="K183" i="5"/>
  <c r="K134" i="5"/>
  <c r="K114" i="5"/>
  <c r="K39" i="5"/>
  <c r="K40" i="5"/>
  <c r="K135" i="5"/>
  <c r="K137" i="5"/>
  <c r="K133" i="5"/>
  <c r="K112" i="5"/>
  <c r="K113" i="5"/>
  <c r="K136" i="5"/>
  <c r="K41" i="5" l="1"/>
  <c r="K35" i="5" s="1"/>
  <c r="L35" i="5" s="1"/>
  <c r="K91" i="5"/>
  <c r="K84" i="5" s="1"/>
  <c r="L84" i="5" s="1"/>
  <c r="K450" i="5"/>
  <c r="K444" i="5" s="1"/>
  <c r="L444" i="5" s="1"/>
  <c r="K473" i="5"/>
  <c r="K467" i="5" s="1"/>
  <c r="L467" i="5" s="1"/>
  <c r="K427" i="5"/>
  <c r="K421" i="5" s="1"/>
  <c r="L421" i="5" s="1"/>
  <c r="K402" i="5"/>
  <c r="K396" i="5" s="1"/>
  <c r="L396" i="5" s="1"/>
  <c r="K356" i="5"/>
  <c r="K350" i="5" s="1"/>
  <c r="L350" i="5" s="1"/>
  <c r="K333" i="5"/>
  <c r="K327" i="5" s="1"/>
  <c r="L327" i="5" s="1"/>
  <c r="K379" i="5"/>
  <c r="K373" i="5" s="1"/>
  <c r="L373" i="5" s="1"/>
  <c r="K305" i="5"/>
  <c r="K299" i="5" s="1"/>
  <c r="L299" i="5" s="1"/>
  <c r="K282" i="5"/>
  <c r="K276" i="5" s="1"/>
  <c r="L276" i="5" s="1"/>
  <c r="K208" i="5"/>
  <c r="K202" i="5" s="1"/>
  <c r="L202" i="5" s="1"/>
  <c r="K257" i="5"/>
  <c r="K251" i="5" s="1"/>
  <c r="L251" i="5" s="1"/>
  <c r="K232" i="5"/>
  <c r="K226" i="5" s="1"/>
  <c r="L226" i="5" s="1"/>
  <c r="K184" i="5"/>
  <c r="K178" i="5" s="1"/>
  <c r="L178" i="5" s="1"/>
  <c r="K161" i="5"/>
  <c r="K155" i="5" s="1"/>
  <c r="L155" i="5" s="1"/>
  <c r="K138" i="5"/>
  <c r="K132" i="5" s="1"/>
  <c r="L132" i="5" s="1"/>
  <c r="K115" i="5"/>
  <c r="K109" i="5" s="1"/>
  <c r="L109" i="5" s="1"/>
</calcChain>
</file>

<file path=xl/sharedStrings.xml><?xml version="1.0" encoding="utf-8"?>
<sst xmlns="http://schemas.openxmlformats.org/spreadsheetml/2006/main" count="1373" uniqueCount="288">
  <si>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</si>
  <si>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</si>
  <si>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</si>
  <si>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</si>
  <si>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</si>
  <si>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</si>
  <si>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</si>
  <si>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</si>
  <si>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</si>
  <si>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</si>
  <si>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</si>
  <si>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</si>
  <si>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OBSERVACIONES</t>
  </si>
  <si>
    <t>INTEGRANTE 3</t>
  </si>
  <si>
    <t>INTEGRANTE 4</t>
  </si>
  <si>
    <t>INTEGRANTE 5</t>
  </si>
  <si>
    <t>FAX</t>
  </si>
  <si>
    <t>% Int. 1</t>
  </si>
  <si>
    <t>% Int. 2</t>
  </si>
  <si>
    <t>% Int. 3</t>
  </si>
  <si>
    <t>% Int. 4</t>
  </si>
  <si>
    <t>% Int. 5</t>
  </si>
  <si>
    <t>APORTADA POR</t>
  </si>
  <si>
    <t>No</t>
  </si>
  <si>
    <t>INTEGRANTES</t>
  </si>
  <si>
    <t>% en Cto</t>
  </si>
  <si>
    <t>VALOR</t>
  </si>
  <si>
    <t>AÑO</t>
  </si>
  <si>
    <t>NOMBRE DEL OFERENTE</t>
  </si>
  <si>
    <t>ANTICIPO</t>
  </si>
  <si>
    <t>EXPERIENCIA ESPECÍFICA</t>
  </si>
  <si>
    <t>NO CUMPLE</t>
  </si>
  <si>
    <t>CUMPLE</t>
  </si>
  <si>
    <t>LIQ = AC / PC ≥ 1,0</t>
  </si>
  <si>
    <t>NE = PT / AT ≤ 0,70</t>
  </si>
  <si>
    <t>OFERENTE :</t>
  </si>
  <si>
    <t>DOCUMENTO</t>
  </si>
  <si>
    <t xml:space="preserve">SI </t>
  </si>
  <si>
    <t>NO</t>
  </si>
  <si>
    <t>REQUISITOS MÍNIMOS EXIGIDOS</t>
  </si>
  <si>
    <t>ASPECTOS JURIDICOS</t>
  </si>
  <si>
    <t>Acreditación de la Existencia y Representación Legal</t>
  </si>
  <si>
    <t>Documento de Constitución del Consorcio o Unión Temporal</t>
  </si>
  <si>
    <t>RUP Registro Único del Proponente (30 Días)</t>
  </si>
  <si>
    <t>Garantia de Seriedad de la oferta</t>
  </si>
  <si>
    <t>Certificación de Pagos al Sistema de Seguridad Social y de Aportes Parafiscales</t>
  </si>
  <si>
    <t>DOCUMENTACIÓN ACLARATORIA ENTREGADA POR LOS OFERENTES DE LOS ASPECTOS JURÍDICOS</t>
  </si>
  <si>
    <t>CONCLUSIÓN EVALUACION ASPECTOS JURÍDICOS</t>
  </si>
  <si>
    <t>3.2.2.</t>
  </si>
  <si>
    <t>CAPACIDAD FINANCIERA</t>
  </si>
  <si>
    <t>DOCUMENTACIÓN ACLARATORIA ENTREGADA POR LOS OFERENTES DE LA CAPACIDAD FINANCIERA</t>
  </si>
  <si>
    <t>CONCLUSIÓN EVALUACION CAPACIDAD FINANCIERA</t>
  </si>
  <si>
    <t>DOCUMENTACIÓN ACLARATORIA ENTREGADA POR LOS OFERENTES DE LA EXPERIENCIA ESPECÍFICA</t>
  </si>
  <si>
    <t>CONCLUSIÓN EVALUACION EXPERIENCIA ESPECÍFICA</t>
  </si>
  <si>
    <t>CAUSALES DE RECHAZO (SI APLICA)</t>
  </si>
  <si>
    <t>OBSERVACIONES ADICIONALES</t>
  </si>
  <si>
    <t xml:space="preserve">CONCLUSIÓN FINAL DE LA EVALUACIÓN DEL OFERENTE </t>
  </si>
  <si>
    <t>PENDIENTE</t>
  </si>
  <si>
    <t>NO HABILITADO</t>
  </si>
  <si>
    <t>HABILITADO</t>
  </si>
  <si>
    <t>RECHAZADO</t>
  </si>
  <si>
    <t>3.2.3.3.</t>
  </si>
  <si>
    <t>Capacidad de contratación (K) y capacidad residual (Kr) – Formato 06</t>
  </si>
  <si>
    <t>EXPERIENCIA ESPECÍFICA DEL OFERENTE</t>
  </si>
  <si>
    <t>X</t>
  </si>
  <si>
    <t>Folio/fecha/valor/M2/SMMLV</t>
  </si>
  <si>
    <t>OFERENTE</t>
  </si>
  <si>
    <t xml:space="preserve"> </t>
  </si>
  <si>
    <t>NO SE REQUIRIO</t>
  </si>
  <si>
    <t xml:space="preserve">CONCLUSIÓN DEL OFERENTE </t>
  </si>
  <si>
    <t xml:space="preserve">CONCLUSIÓN  DEL OFERENTE </t>
  </si>
  <si>
    <t>Carta de Presentación de la Oferta</t>
  </si>
  <si>
    <t/>
  </si>
  <si>
    <t>INTEGRANTE 1</t>
  </si>
  <si>
    <t>INTEGRANTE 2</t>
  </si>
  <si>
    <t>Oferente</t>
  </si>
  <si>
    <t>EXPERIENCIA TÉCNICA DEL OFERENTE</t>
  </si>
  <si>
    <t>5,1,1</t>
  </si>
  <si>
    <t>5.1.1.1</t>
  </si>
  <si>
    <t>5.1.1.2</t>
  </si>
  <si>
    <t>5.1.1.3</t>
  </si>
  <si>
    <t>5.1.1.4</t>
  </si>
  <si>
    <t>5.1.1.5</t>
  </si>
  <si>
    <t>5.1.1.6</t>
  </si>
  <si>
    <t>5.1.1.8</t>
  </si>
  <si>
    <t>Verificación de no inclusión en el boletín de responsables fiscales</t>
  </si>
  <si>
    <t>5.1.1.9</t>
  </si>
  <si>
    <t>Verificación del sistema de información de registro de sanciones y causas de inhabilidad (SIRI) de la Procuraduría General De La Nación</t>
  </si>
  <si>
    <t>5.1.1.10</t>
  </si>
  <si>
    <t>Verificación de antecedentes judiciales del Ministerio De Defensa Nacional – Policía Nacional.</t>
  </si>
  <si>
    <t>5.1.2</t>
  </si>
  <si>
    <t>REQUISITOS HABILITANTES FINANCIEROS</t>
  </si>
  <si>
    <t>RUP Registro Único del Proponente (30 Días) (FECHA DE CADA UNO DE LOS INTEGRANTES)</t>
  </si>
  <si>
    <t>CT = ≥ 50% PEE (60% PEE SIN ANTICIPO)</t>
  </si>
  <si>
    <t>RCI = UO/GI ≥ 2.0</t>
  </si>
  <si>
    <t>RP = UO/P ≥ 8%</t>
  </si>
  <si>
    <t>RA = UO/AT ≥ 5%</t>
  </si>
  <si>
    <t>LIQ = AC / PC ≥ 2.0</t>
  </si>
  <si>
    <t>NE = PT / AT ≤ 0.50</t>
  </si>
  <si>
    <t>80% del valor del PEE (Para el caso que el oferente acepte el anticipo)
100% del valor del PEE (Para el caso que el oferente prescinda del anticipo)</t>
  </si>
  <si>
    <r>
      <t xml:space="preserve">El oferente debe acreditar en su oferta, que cuenta con experiencia específica en: </t>
    </r>
    <r>
      <rPr>
        <b/>
        <sz val="10"/>
        <color rgb="FFFF0000"/>
        <rFont val="Arial"/>
        <family val="2"/>
      </rPr>
      <t/>
    </r>
  </si>
  <si>
    <t>SI</t>
  </si>
  <si>
    <t>2 A 4</t>
  </si>
  <si>
    <t>10 A 21</t>
  </si>
  <si>
    <t>22 A 23</t>
  </si>
  <si>
    <t>24 A 82</t>
  </si>
  <si>
    <t>84 A 90</t>
  </si>
  <si>
    <t>92 A 96</t>
  </si>
  <si>
    <t>98 A 104</t>
  </si>
  <si>
    <t>1 A 3</t>
  </si>
  <si>
    <t>8 A 12</t>
  </si>
  <si>
    <t>13 A 14</t>
  </si>
  <si>
    <t xml:space="preserve"> 15 A 39</t>
  </si>
  <si>
    <t>44 A 47</t>
  </si>
  <si>
    <t>40 A 43</t>
  </si>
  <si>
    <t>48 A 49</t>
  </si>
  <si>
    <t>x</t>
  </si>
  <si>
    <t>03/08/2016
10/08/2016</t>
  </si>
  <si>
    <t>REQUISITOS MINIMOS - PERSONAL PRINCIPAL REQUERIDO - CUMPLE/ NO CUMPLE</t>
  </si>
  <si>
    <t>CARGO A DESEMPEÑAR</t>
  </si>
  <si>
    <t>FORMACIÓN ACADÉMICA</t>
  </si>
  <si>
    <t>TIEMPO MÍNIMO REQUERIDO DE HABER TERMINADO Y APROBADO ESTUDIOS 
(EN AÑOS)</t>
  </si>
  <si>
    <t>NUMERO DE PROYECTOS A ACREDITAR</t>
  </si>
  <si>
    <t>REQUERIMIENTO PARTICULAR</t>
  </si>
  <si>
    <t>CARGO</t>
  </si>
  <si>
    <t>NOMBRE</t>
  </si>
  <si>
    <t>TARJETA PROFESIONAL</t>
  </si>
  <si>
    <t>FECHA EXPEDICIÓN</t>
  </si>
  <si>
    <t>PROFESION</t>
  </si>
  <si>
    <t>FECHA TERMINACIÓN CONTRATO</t>
  </si>
  <si>
    <t>M2</t>
  </si>
  <si>
    <t>REQUERIMIENTO PARTICULAR QUE ACREDITA</t>
  </si>
  <si>
    <t>FOLIO</t>
  </si>
  <si>
    <t>N/A</t>
  </si>
  <si>
    <t xml:space="preserve">              TOTAL                   </t>
  </si>
  <si>
    <t xml:space="preserve">TOTAL                   </t>
  </si>
  <si>
    <t>Residente de Obra</t>
  </si>
  <si>
    <t>Residente de obra para la construcción y/o ampliación de parques y/o construcción y/o ampliación de canchas en pasto sintético y/o natural y/o escenarios deportivos</t>
  </si>
  <si>
    <t>Arquitecto Diseñador o Ingeniero Civil</t>
  </si>
  <si>
    <t>El valor de uno de los proyectos aportados deberá ser mayor o igual al 100% del valor de presupuesto indicado en el numeral 4.2 etapa 2. Ejecución de la obra sin incluir costos de fiducia y prima de manejo de anticipo expresado en SMMLV</t>
  </si>
  <si>
    <t>HENRY ALBERTO PEÑA PRADA</t>
  </si>
  <si>
    <t>A68071999-91257636</t>
  </si>
  <si>
    <t>PRESENTA VIGENCIA</t>
  </si>
  <si>
    <t>ARQUITECTO
ESPECIALISTA GERENCIA INTEGRAL DE OBRAS</t>
  </si>
  <si>
    <t>CONSTRUCCION ZONAS DEPORTIVAS DEL PARQUE PRINCIPAL DEL MUNICIPIO DE LA MESAD E LOS SANTOS</t>
  </si>
  <si>
    <t>PRESENTA VIGENCIA FECHAS DE LABORES</t>
  </si>
  <si>
    <t xml:space="preserve">AMPLIACION PARQUE PRINCIPAL DEL MUNICIPIO DEL VALLE DE SAN JOSE </t>
  </si>
  <si>
    <t>FECHAS DE LABORES</t>
  </si>
  <si>
    <t>NUMERO DE PROYECTOS</t>
  </si>
  <si>
    <t>PUNTAJE</t>
  </si>
  <si>
    <t>CONSTRUCCION CANCHA SINTETICA EN EL ESCENARIO DEPORTIVO ANTONIO NARIÑO COMUNA 13 SAN JAVIER MUNICIPIO DE MEDELLIN</t>
  </si>
  <si>
    <t>GLORIA MARIA OTERO GUTIERREZ</t>
  </si>
  <si>
    <t>0520249484ANT</t>
  </si>
  <si>
    <t>ING CIVIL</t>
  </si>
  <si>
    <t>CANCHA SINTETICA UNIDAD DEPORTIVA BARRIO SAN JOSE MUNICIPIO ITAGUI</t>
  </si>
  <si>
    <t>120 PUNTOS</t>
  </si>
  <si>
    <t>JOSE AUGUSTO ESPINOSA CIFUENTES</t>
  </si>
  <si>
    <t>2520280962CND</t>
  </si>
  <si>
    <t>APORTAR VIGENCIA VIGENTE</t>
  </si>
  <si>
    <t>CONSTRUCCION DE GRADERIAS, PISTA PLANA Y OBRAS COMPLEMENTARIAS DEL PATINODROMO DEL MUNICIPIO DE AGUAZUL</t>
  </si>
  <si>
    <t>CONSTRUCCION DE CANCHAS MULTIPLES DE LA ESCUELA DE GUAFAL SECTOR HORQUETA, ESCUELA NORMAL</t>
  </si>
  <si>
    <t>NICOLAS QUINTERO PATIÑO</t>
  </si>
  <si>
    <t>1720208454CLD</t>
  </si>
  <si>
    <t>ESTUDIOS, DISÑEOS Y CONSTRUCCION DEL POLIDEPORTIVO CUBIERTO Y CONSTRUCCION PARQUE INFANTIL,EN CENTRO POBLADO DE PUERTO JORDAN - ARAUCA</t>
  </si>
  <si>
    <t>FECHA TERMINACION?FECHAS LABORES?</t>
  </si>
  <si>
    <t>CONSTRUCCION COLISEO CUBIERTO MUNICIPIO DE BALBOA</t>
  </si>
  <si>
    <t>LABORES FECHAS?</t>
  </si>
  <si>
    <t>POSGRADO</t>
  </si>
  <si>
    <t>MESES</t>
  </si>
  <si>
    <t>PUNTAJE OBTENIDO VALOR TOTAL OFERTA ECONÓMICA</t>
  </si>
  <si>
    <t>PUNTAJE POR EXPERIENCIA ESPECIFICA ADICIONAL DEL OFERENTE</t>
  </si>
  <si>
    <t>PUNTAJE FACTOR TÉCNICO - PUNTAJE POR CAPACIDAD RESIDUAL ADICIONAL A LA MÍNIMA EXIGIDA</t>
  </si>
  <si>
    <t>PUNTAJE OBTENIDO APOYO A LA INDUSTRIA NACIONAL</t>
  </si>
  <si>
    <t>PUNTAJE TOTAL</t>
  </si>
  <si>
    <t>ORDEN DE ELEGIBILIDAD</t>
  </si>
  <si>
    <t>CONSECUTIVO RUP</t>
  </si>
  <si>
    <t>TOTAL
DIAS</t>
  </si>
  <si>
    <t>AÑOS</t>
  </si>
  <si>
    <t>DIAS</t>
  </si>
  <si>
    <t>EXPERIENCIA ADICIONAL PERSONAL PRINCIPAL REQUERIDO</t>
  </si>
  <si>
    <t>Identificación Int. 1</t>
  </si>
  <si>
    <t>Identificación Int. 2</t>
  </si>
  <si>
    <t>Identificación Int. 3</t>
  </si>
  <si>
    <t>Identificación Int. 4</t>
  </si>
  <si>
    <t>Identificación Int. 5</t>
  </si>
  <si>
    <t>NIT o C.C.</t>
  </si>
  <si>
    <t>REQUISITO MINIMO  EN SMMLV</t>
  </si>
  <si>
    <t>Entre 1 y 2 Proyectos adicionales a los indicados en el requerimiento particular del numeral 6.1.3.2 cuya sumatoria tenga un valor igual o superior a 1.0 vez el valor del POE, expresado en SMMLV a la fecha de terminación.</t>
  </si>
  <si>
    <t>Entre 1 y 2 Proyectos adicionales a los indicados en el requerimiento particular del numeral 6.1.3.2 cuya sumatoria tenga un valor igual o superior a 1.5 veces el valor del POE, expresado en SMMLV a la fecha de terminación.</t>
  </si>
  <si>
    <t>Entre 1 y 2 Proyectos adicionales a los indicados en el requerimiento particular del numeral 6.1.3.2 cuya sumatoria tenga un valor igual o superior a 2.0 veces el valor del POE, expresado en SMMLV a la fecha de terminación.</t>
  </si>
  <si>
    <t>REQUISITO MINIMO EN SMMLV</t>
  </si>
  <si>
    <t>REQUISITO MINIMO  EN AÑOS</t>
  </si>
  <si>
    <t>Director de Consultoría</t>
  </si>
  <si>
    <t>Ingeniero civil o de vías, con posgrado a nivel de especialización o maestría en ingeniería y/o gerencia y/o finanzas y/o administración</t>
  </si>
  <si>
    <t>Mínimo 2</t>
  </si>
  <si>
    <t>Experiencia como líder o director en la estructuración de proyectos de infraestructura de Transporte a nivel internacional o en Colombia.</t>
  </si>
  <si>
    <t>Experiencia específica de mínimo (10) años en el área y cargo solicitado. La sumatoria del valor de los contratos en los que participó debe ser ≥ una (1) vez el POE a la fecha de su terminación.</t>
  </si>
  <si>
    <t>FECHA TERMINACIÓN PROYECTO</t>
  </si>
  <si>
    <t>FECHA INICIO PROYECTO</t>
  </si>
  <si>
    <t>ARCHIVO</t>
  </si>
  <si>
    <t>Archivo</t>
  </si>
  <si>
    <t>GRUPOS</t>
  </si>
  <si>
    <t>POE
SMMLV</t>
  </si>
  <si>
    <t>BOGOTA D.C</t>
  </si>
  <si>
    <t>FINDETER</t>
  </si>
  <si>
    <t>TORON S.A.S</t>
  </si>
  <si>
    <t>INGENIERIA Y PROYECTOS SOSTENIBLES S.A.S.</t>
  </si>
  <si>
    <t>JUNTA DE CASTILLA Y LEON</t>
  </si>
  <si>
    <t>MUNICIPIO DE APIA</t>
  </si>
  <si>
    <t>CONSORCIO INGENIERIA</t>
  </si>
  <si>
    <t>RENOVACION Y CONSTRUCCION DE REDES DE SANEMIENTO DE AGUAS RESIDUALES EN LA PROVINCIA DE SALMANCA, ZONA SUR Y ESTE" PROVINCIA DE SALMANCA, EJCUTADAS POR LA JUNTA DE CASTILLA Y LEON</t>
  </si>
  <si>
    <t>CONSTRUCCION DEL CENTRO DE INTEGRACION CIUDADANA (CIC)DEL MUNICIPIO DE APIA, DEPARTAMENTO DE RISARALDA</t>
  </si>
  <si>
    <t>8318976,54 EUROS</t>
  </si>
  <si>
    <t>Pág. 2-5
2. Experiencia del proponente - CONSORCIO AGUAS DEL FUTURO</t>
  </si>
  <si>
    <t>Pág. 6-10
2. Experiencia del proponente - CONSORCIO AGUAS DEL FUTURO</t>
  </si>
  <si>
    <t>BORNACELLI Y ASOCIADOS SAS</t>
  </si>
  <si>
    <t>CONSTRUCCIÓN DE LA INFRAESTRUCTURA EDUCATIVA UBICADA EN LA URBANIZACIÓN “EL RECUERDO” EN EL MUNICIPIO DE MONTERIA, DEPARTAMENTO DE CORDOBA CONSORCIO RIO SINU II</t>
  </si>
  <si>
    <t>Revisión y validación de los estudios técnicos y diseños y la construcción de la infraestructura educativa tipo B - Villa de San Pablo- ubicada en la urbanización villa de San Pablo en el Distrito de Barranquilla - Departamento del Atlántico CONSORCIO BOCAS DE CENIZAS II</t>
  </si>
  <si>
    <t>CONSORCIO BOCAS DE CENIZAS</t>
  </si>
  <si>
    <t>CONSORCIO RIO SINU II</t>
  </si>
  <si>
    <t>Pág. 2-3
EXPERIENCIA ESPECIFICA</t>
  </si>
  <si>
    <t>Pág. 4-5
EXPERIENCIA ESPECIFICA</t>
  </si>
  <si>
    <t>ML DISEÑO Y CONSTRUCCION SAS
SIGLA: CONSTRUCTORA ML</t>
  </si>
  <si>
    <t>CONDOMINIO PALMA IMPERIAL</t>
  </si>
  <si>
    <t>LA CONSTRUCCIÓN DEL CONDOMINIO PALMA IMPERIAL, QUE CONSTA DE: 24 UNIDADES DE VIVIENDA DE 2 PLANTAS, 1 TORRE DE 7 PISOS Y SÓTANO DE PARQUEO CON 21 APARTAMENTOS, 2 PENTHOUSE Y 4 LOCALES COMERCIALES, 1 TORRE DE 5 PISOS CON 10 APARTAMENTOS, ZONA DE RECREACIÓN COMPUESTA POR PARQUE INFANTIL, SALÓN SOCIAL, 1 PISCINA PARA ADULTOS, 1 PISCINA PARA NIÑOS Y VÍAS INTERNAS, ESTRATO 4 SOBRE EL INMUEBLE LOCALIZADO EN EL BARRIO LA PALMA, UBICADO EN LA CALLE 11C NO. 25-127, MANZANA 106 LOTE 13 DE LA CIUDAD DE SINCELEJO</t>
  </si>
  <si>
    <t>Experiencia - palma imperial
Licencia Fase I
Licencia Fase II
Licencia Fase III</t>
  </si>
  <si>
    <t>CERTIFICACIÓN A NOMBRE DE: GRUPO EMPRESARIAL CAPITOL S.L.
SOCIO DE TORON - % DE PARTICIPACIÓN DEL CAPITAL 1%
FECHA DE CONSTITUCION: 24 DE SEPTIEMBRE DE 2019
APOSTILLE 1332/2013</t>
  </si>
  <si>
    <t>NO HAY NADA</t>
  </si>
  <si>
    <t>NO INDICA CONSECUTIVO RUP</t>
  </si>
  <si>
    <t>presupuesto oficial</t>
  </si>
  <si>
    <t>(1 VEZ EL POE)
SMMLV</t>
  </si>
  <si>
    <t>Cantidad</t>
  </si>
  <si>
    <t>EL OFERENTE DEBERÁ  OFERTAR LOS ÍTEMS SEÑALADOS</t>
  </si>
  <si>
    <t>Nivel</t>
  </si>
  <si>
    <t>Ref. Artículo</t>
  </si>
  <si>
    <t>Código UNSPSC</t>
  </si>
  <si>
    <t>Descripción</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</si>
  <si>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</si>
  <si>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</si>
  <si>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</si>
  <si>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</si>
  <si>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</si>
  <si>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</si>
  <si>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</si>
  <si>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VERIFICACIÓN COTIZACIÓN ITEMS</t>
  </si>
  <si>
    <t>VALOR UNITARIO NO SUPERE 100% POE</t>
  </si>
  <si>
    <t>UN</t>
  </si>
  <si>
    <t>TOTAL PRESUPUESTO OFICIAL ESTIMADO</t>
  </si>
  <si>
    <t>1,00</t>
  </si>
  <si>
    <t>VERIFICADO</t>
  </si>
  <si>
    <t>VALOR TOTAL OFERTA ECONÓMICA</t>
  </si>
  <si>
    <t xml:space="preserve">COSTOS TOTAL OFERTA PRESENTADA </t>
  </si>
  <si>
    <t xml:space="preserve">Los contratos aportados deberán sumar, en su conjunto, un valor igual o superior a una (1) vez el valor del POE, expresado en SMMLV a la fecha de su terminación. </t>
  </si>
  <si>
    <t>1</t>
  </si>
  <si>
    <t>EXAMEN CLÍNICO GENERAL: INCLUYE EVALUACIÓN
CARDIOVASCULAR, RESPIRATORIA Y NEUROLÓGICAS
BÁSICAS, ÉNFASIS OSTEO MUSCULAR, ÉNFASIS EN PIEL Y
FANERAS, GLUCOSA, PERFIL LIPIDICO (CT, TG, HDLC, LDLC),
AUDIOMETRÍA Y OPTOMETRÍA</t>
  </si>
  <si>
    <t>EXAMEN CLÍNICO GENERAL CON ÉNFASIS OSTEO MUSCULAR, AUDIOMETRÍA Y OPTOMETRÍA</t>
  </si>
  <si>
    <t>EXAMEN CLÍNICO GENERAL: INCLUYE EVALUACIÓN CARDIOVASCULAR, RESPIRATORIA Y NEUROLÓGICAS BÁSICAS, ÉNFASIS OSTEO MUSCULAR, ÉNFASIS EN PIEL Y FANERAS, AUDIOMETRÍA, OPTOMETRÍA, PERFIL LIPÍCO CT, CLDL, CHDL, TG Y GLUCEMIA</t>
  </si>
  <si>
    <t>EVALUACIONES CEE-001-2021</t>
  </si>
  <si>
    <t>Valor por cada exámen</t>
  </si>
  <si>
    <t xml:space="preserve">Jurídico </t>
  </si>
  <si>
    <t>Técnico</t>
  </si>
  <si>
    <t xml:space="preserve">Conclusión </t>
  </si>
  <si>
    <t xml:space="preserve">REQUERIDO </t>
  </si>
  <si>
    <t>Tipo de exámen</t>
  </si>
  <si>
    <t>Sumatoria examenes</t>
  </si>
  <si>
    <t>Observaciones</t>
  </si>
  <si>
    <t>No entrego información jurídica, tampoco entregó información técnica.</t>
  </si>
  <si>
    <t>NO ENTREGA INFORMACIÓN RELACIONADA A EXPERIENCIA</t>
  </si>
  <si>
    <t>4.2</t>
  </si>
  <si>
    <t>SMMLV 2021</t>
  </si>
  <si>
    <t>Valor en SMMLV no coincide con valor en pesos reportados en RUP y formato de experiencia. Corregir valor en SMMLV.</t>
  </si>
  <si>
    <r>
      <t xml:space="preserve">La experiencia deberá ser acreditada con la ejecución de </t>
    </r>
    <r>
      <rPr>
        <b/>
        <sz val="10"/>
        <rFont val="Arial"/>
        <family val="2"/>
      </rPr>
      <t>MÁXIMO CINCO (5) CONTRATOS terminados.</t>
    </r>
  </si>
  <si>
    <t>BPENNOVA CONSULTORÍA S.A.S.</t>
  </si>
  <si>
    <t>NELSON GILDARDO PRIETO
C.C. 7.300.332</t>
  </si>
  <si>
    <t>NIT 900.738.865-7</t>
  </si>
  <si>
    <t>Carrera 54D No. 135-95, Torre 2, Ofic. 203</t>
  </si>
  <si>
    <t>info@bp-ennova.com</t>
  </si>
  <si>
    <r>
      <t xml:space="preserve">EMPRESA NACIONAL PROMOTORA DEL DESARROLLO TERRITORIAL – ENTerritorio
</t>
    </r>
    <r>
      <rPr>
        <b/>
        <sz val="9"/>
        <rFont val="Arial"/>
        <family val="2"/>
      </rPr>
      <t>OBJETO:</t>
    </r>
    <r>
      <rPr>
        <sz val="9"/>
        <rFont val="Arial"/>
        <family val="2"/>
      </rPr>
      <t xml:space="preserve">
“ACTUALIZACIÓN, CONFIGURACIÓN, SOPORTE, ACOMPAÑAMIENTO TÉCNICO Y TRANSFERENCIA DE CONOCIMIENTO, PARA EL LICENCIAMIENTO FUJITSU DE ENTERRITORIO”
</t>
    </r>
    <r>
      <rPr>
        <b/>
        <sz val="9"/>
        <rFont val="Arial"/>
        <family val="2"/>
      </rPr>
      <t xml:space="preserve">MODALIDAD DE CONTRATACIÓN: </t>
    </r>
    <r>
      <rPr>
        <sz val="9"/>
        <rFont val="Arial"/>
        <family val="2"/>
      </rPr>
      <t xml:space="preserve">
CONTRATACIÓN EXPEDITA ESPECIAL 
CEE-005-2021</t>
    </r>
  </si>
  <si>
    <t>* Suministro o instalación o configuración o renovación de licenciamiento FUJITSU.
* Parametrizaciones entre documentos Excel y los esquemas de reporte de la Superintendencia Financiera de Colombia usando software de FUJITSU.
* Construcción de taxonomías XBRL donde se haya elaborado extensiones de la taxonomía IFRS y la construcción de link bases de presentación, definición, cálculo y etiquetas usando software de FUJITSU.
* Desarrollo de fórmulas XBRL usando software de FUJITSU.</t>
  </si>
  <si>
    <t>SUPERINTENDENCIA DE INFUSTRIA Y COMERCIO</t>
  </si>
  <si>
    <t>* Venta de derechos de actualizaciones y prestación de soporte técnico en software Fujitsu Interstage XWand Toolkit.
* Generación de Taxonomía SIC-XBRL y linkbases como extensión a la Taxonomía IFRS XBRL.
* Generación de reglas de negocio mediante Especificación Formulas XBRL 1.0.</t>
  </si>
  <si>
    <t>GRUPO ARGOS S.A.</t>
  </si>
  <si>
    <t>BOLSA DE VALORES DE COLOMBIA</t>
  </si>
  <si>
    <t>Soporte técnico y funcional en la generación de reportes electrónicos en formato xbrl mediante el desarrollo de parametrizaciones entre Excel y la Taxonomía XBRL de la Superintendencia Financiera a través del módulo Sheet Mapping Designer del software Fujitsu Interstage XWand Toolkit</t>
  </si>
  <si>
    <t>Implementación y capacitación en los modelos de datos XBRL con base en las Normas Internacionales de Información Financiera (IFRS) y su aplicación con el software Fujitsu Interstage XWand Toolkit.</t>
  </si>
  <si>
    <t>Desarrollar los servicios de consultoría para la conceptualización de los modelos de datos XBRL con base en las NIIF para la digitalización de la información financiera a través de la Plataforma EMISNET.</t>
  </si>
  <si>
    <t>BOLSA DE VALORES DE MÉXICO</t>
  </si>
  <si>
    <t>Debe corregir certificación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</si>
</sst>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0">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0.00\ &quot;€&quot;;\-#,##0.00\ &quot;€&quot;"/>
    <numFmt numFmtId="171" formatCode="_-* #,##0\ _€_-;\-* #,##0\ _€_-;_-* &quot;-&quot;\ _€_-;_-@_-"/>
    <numFmt numFmtId="172" formatCode="_-* #,##0.00\ &quot;€&quot;_-;\-* #,##0.00\ &quot;€&quot;_-;_-* &quot;-&quot;??\ &quot;€&quot;_-;_-@_-"/>
    <numFmt numFmtId="173" formatCode="_-* #,##0.00\ _€_-;\-* #,##0.00\ _€_-;_-* &quot;-&quot;??\ _€_-;_-@_-"/>
    <numFmt numFmtId="174" formatCode="&quot;$&quot;#,##0.00;[Red]\-&quot;$&quot;#,##0.00"/>
    <numFmt numFmtId="175" formatCode="_-&quot;$&quot;* #,##0.00_-;\-&quot;$&quot;* #,##0.00_-;_-&quot;$&quot;* &quot;-&quot;??_-;_-@_-"/>
    <numFmt numFmtId="176" formatCode="0.000"/>
    <numFmt numFmtId="177" formatCode="d\-mmm\-yyyy"/>
    <numFmt numFmtId="178" formatCode="&quot;$&quot;#,##0"/>
    <numFmt numFmtId="179" formatCode="0.0%"/>
    <numFmt numFmtId="180" formatCode="_(* #,##0_);_(* \(#,##0\);_(* &quot;-&quot;??_);_(@_)"/>
    <numFmt numFmtId="181" formatCode="#,##0.00_ ;\-#,##0.00\ "/>
    <numFmt numFmtId="182" formatCode="#,"/>
    <numFmt numFmtId="183" formatCode="&quot;$&quot;#.00"/>
    <numFmt numFmtId="184" formatCode="_-* #,##0.00\ [$€]_-;\-* #,##0.00\ [$€]_-;_-* &quot;-&quot;??\ [$€]_-;_-@_-"/>
    <numFmt numFmtId="185" formatCode="#,##0\ [$€];[Red]\-#,##0\ [$€]"/>
    <numFmt numFmtId="186" formatCode="#,##0.00[$€];[Red]\-#,##0.00[$€]"/>
    <numFmt numFmtId="187" formatCode="_-[$€-2]* #,##0.00_-;\-[$€-2]* #,##0.00_-;_-[$€-2]* &quot;-&quot;??_-"/>
    <numFmt numFmtId="188" formatCode="_ [$€-2]* #,##0.00_ ;_ [$€-2]* \-#,##0.00_ ;_ [$€-2]* &quot;-&quot;??_ "/>
    <numFmt numFmtId="189" formatCode="[$€]#,##0"/>
    <numFmt numFmtId="190" formatCode="#,##0.00\ ;&quot; (&quot;#,##0.00\);&quot; -&quot;#\ ;@\ "/>
    <numFmt numFmtId="191" formatCode="#.00"/>
    <numFmt numFmtId="192" formatCode="_ * #,##0_ ;_ * \-#,##0_ ;_ * &quot;-&quot;_ ;_ @_ "/>
    <numFmt numFmtId="193" formatCode="_-* #,##0\ _P_t_a_-;\-* #,##0\ _P_t_a_-;_-* &quot;-&quot;\ _P_t_a_-;_-@_-"/>
    <numFmt numFmtId="194" formatCode="_ * #,##0.00_ ;_ * \-#,##0.00_ ;_ * &quot;-&quot;??_ ;_ @_ "/>
    <numFmt numFmtId="195" formatCode="#,##0.00\ ;&quot; -&quot;#,##0.00\ ;&quot; -&quot;#\ ;@\ "/>
    <numFmt numFmtId="196" formatCode="&quot;$&quot;\ #,##0.00;[Red]&quot;$&quot;\ \-#,##0.00"/>
    <numFmt numFmtId="197" formatCode="0.000%"/>
    <numFmt numFmtId="198" formatCode="_-* #,##0.00\ _p_t_a_-;\-* #,##0.00\ _p_t_a_-;_-* &quot;-&quot;??\ _p_t_a_-;_-@_-"/>
    <numFmt numFmtId="199" formatCode="0.000000"/>
    <numFmt numFmtId="200" formatCode="&quot;$&quot;\ #,##0"/>
    <numFmt numFmtId="201" formatCode="#,##0.000"/>
    <numFmt numFmtId="202" formatCode="_(&quot;$&quot;* #,##0.00_);_(&quot;$&quot;* \(#,##0.00\);_(&quot;$&quot;* &quot;-&quot;??_);_(@_)"/>
    <numFmt numFmtId="203" formatCode="[$$-2C0A]#,##0"/>
    <numFmt numFmtId="204" formatCode="_ &quot;$&quot;\ * #,##0.00_ ;_ &quot;$&quot;\ * \-#,##0.00_ ;_ &quot;$&quot;\ * &quot;-&quot;??_ ;_ @_ "/>
    <numFmt numFmtId="205" formatCode="%#.00"/>
    <numFmt numFmtId="206" formatCode="_(* #,##0\ &quot;pta&quot;_);_(* \(#,##0\ &quot;pta&quot;\);_(* &quot;-&quot;??\ &quot;pta&quot;_);_(@_)"/>
    <numFmt numFmtId="207" formatCode="_(&quot;C$&quot;* #,##0.00_);_(&quot;C$&quot;* \(#,##0.00\);_(&quot;C$&quot;* &quot;-&quot;??_);_(@_)"/>
    <numFmt numFmtId="208" formatCode="&quot;$&quot;\ #,##0.00"/>
    <numFmt numFmtId="209" formatCode="0.0000"/>
    <numFmt numFmtId="210" formatCode="m\o\n\th\ d\,\ yyyy"/>
    <numFmt numFmtId="211" formatCode="_ [$€-2]\ * #,##0.00_ ;_ [$€-2]\ * \-#,##0.00_ ;_ [$€-2]\ * &quot;-&quot;??_ "/>
    <numFmt numFmtId="212" formatCode="_ [$€]\ * #,##0.00_ ;_ [$€]\ * \-#,##0.00_ ;_ [$€]\ * &quot;-&quot;??_ ;_ @_ "/>
    <numFmt numFmtId="213" formatCode="_([$€]* #,##0.00_);_([$€]* \(#,##0.00\);_([$€]* &quot;-&quot;??_);_(@_)"/>
    <numFmt numFmtId="214" formatCode="#."/>
    <numFmt numFmtId="215" formatCode="0.0"/>
    <numFmt numFmtId="216" formatCode="\$#,##0.00_);[Red]\(\$#,##0.00\)"/>
    <numFmt numFmtId="217" formatCode="_ &quot;$&quot;\ * #,##0.0_ ;_ &quot;$&quot;\ * \-#,##0.0_ ;_ &quot;$&quot;\ * &quot;-&quot;??_ ;_ @_ "/>
    <numFmt numFmtId="218" formatCode="0.000000000"/>
    <numFmt numFmtId="219" formatCode="#,##0.0000"/>
    <numFmt numFmtId="220" formatCode="###,###,##0.00000"/>
    <numFmt numFmtId="221" formatCode="_ &quot;$&quot;\ * #,##0_ ;_ &quot;$&quot;\ * \-#,##0_ ;_ &quot;$&quot;\ * &quot;-&quot;_ ;_ @_ "/>
    <numFmt numFmtId="222" formatCode="&quot;$&quot;\ #,##0;&quot;$&quot;\ \-#,##0"/>
    <numFmt numFmtId="223" formatCode="_ &quot;$&quot;\ * #,##0_ ;_ &quot;$&quot;\ * \-#,##0_ ;_ &quot;$&quot;\ * &quot;-&quot;??_ ;_ @_ "/>
    <numFmt numFmtId="224" formatCode="_-* #,##0.00\ &quot;Pts&quot;_-;\-* #,##0.00\ &quot;Pts&quot;_-;_-* &quot;-&quot;??\ &quot;Pts&quot;_-;_-@_-"/>
    <numFmt numFmtId="225" formatCode="_([$$-240A]\ * #,##0.00_);_([$$-240A]\ * \(#,##0.00\);_([$$-240A]\ * &quot;-&quot;??_);_(@_)"/>
    <numFmt numFmtId="226" formatCode="dd/mm/yyyy;@"/>
    <numFmt numFmtId="227" formatCode="dd\-mm\-yy;@"/>
    <numFmt numFmtId="228" formatCode="0.00000"/>
    <numFmt numFmtId="229" formatCode="#,###.00"/>
    <numFmt numFmtId="230" formatCode="#,###.00\ &quot;COP&quot;"/>
  </numFmts>
  <fonts count="8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ont>
    <font>
      <sz val="9"/>
      <color theme="0"/>
      <name val="Arial"/>
      <family val="2"/>
    </font>
    <font>
      <b/>
      <sz val="9"/>
      <color rgb="FFFF0000"/>
      <name val="Arial"/>
      <family val="2"/>
    </font>
    <font>
      <b/>
      <sz val="7"/>
      <name val="Arial"/>
      <family val="2"/>
    </font>
    <font>
      <sz val="9"/>
      <color indexed="8"/>
      <name val="Arial"/>
      <family val="2"/>
    </font>
    <font>
      <b/>
      <sz val="14"/>
      <color theme="1"/>
      <name val="Verdana"/>
      <family val="2"/>
    </font>
    <font>
      <b/>
      <sz val="10"/>
      <color theme="1"/>
      <name val="Verdana"/>
      <family val="2"/>
    </font>
    <font>
      <sz val="10"/>
      <color theme="1"/>
      <name val="Verdana"/>
      <family val="2"/>
    </font>
    <font>
      <b/>
      <sz val="8"/>
      <color theme="1"/>
      <name val="Verdana"/>
      <family val="2"/>
    </font>
    <font>
      <sz val="10"/>
      <name val="Verdana"/>
      <family val="2"/>
    </font>
    <font>
      <b/>
      <sz val="10"/>
      <name val="Verdana"/>
      <family val="2"/>
    </font>
    <font>
      <b/>
      <sz val="12"/>
      <color theme="1"/>
      <name val="Arial"/>
      <family val="2"/>
    </font>
    <font>
      <sz val="10"/>
      <color indexed="8"/>
      <name val="Verdana"/>
      <family val="2"/>
    </font>
    <font>
      <sz val="11"/>
      <color rgb="FFFA7D00"/>
      <name val="Calibri"/>
      <family val="2"/>
      <scheme val="minor"/>
    </font>
    <font>
      <b/>
      <sz val="11"/>
      <color theme="1"/>
      <name val="Calibri"/>
      <family val="2"/>
      <scheme val="minor"/>
    </font>
    <font>
      <sz val="8"/>
      <color theme="0"/>
      <name val="Arial Narrow"/>
      <family val="2"/>
    </font>
    <font>
      <b/>
      <sz val="11"/>
      <color rgb="FFFA7D00"/>
      <name val="Bahnschrift"/>
      <family val="2"/>
    </font>
    <font>
      <sz val="10"/>
      <color theme="1"/>
      <name val="Calibri"/>
      <family val="2"/>
      <scheme val="minor"/>
    </font>
    <font>
      <b/>
      <sz val="16"/>
      <color theme="1"/>
      <name val="Calibri"/>
      <family val="2"/>
      <scheme val="minor"/>
    </font>
    <font>
      <sz val="12"/>
      <color theme="1"/>
      <name val="Calibri"/>
      <family val="2"/>
      <scheme val="minor"/>
    </font>
    <font>
      <sz val="10"/>
      <name val="Arial"/>
      <family val="2"/>
    </font>
  </fonts>
  <fills count="8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rgb="FF00B050"/>
        <bgColor indexed="64"/>
      </patternFill>
    </fill>
    <fill>
      <patternFill patternType="solid">
        <fgColor theme="5" tint="0.59999389629810485"/>
        <bgColor indexed="64"/>
      </patternFill>
    </fill>
    <fill>
      <patternFill patternType="solid">
        <fgColor rgb="FF808080"/>
        <bgColor indexed="64"/>
      </patternFill>
    </fill>
    <fill>
      <patternFill patternType="solid">
        <fgColor rgb="FFDBE5F1"/>
        <bgColor indexed="64"/>
      </patternFill>
    </fill>
    <fill>
      <patternFill patternType="solid">
        <fgColor rgb="FF92D050"/>
        <bgColor indexed="64"/>
      </patternFill>
    </fill>
    <fill>
      <patternFill patternType="solid">
        <fgColor rgb="FFFFC00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00FF00"/>
        <bgColor indexed="64"/>
      </patternFill>
    </fill>
  </fills>
  <borders count="108">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medium">
        <color auto="1"/>
      </right>
      <top style="thin">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indexed="64"/>
      </right>
      <top style="thin">
        <color indexed="64"/>
      </top>
      <bottom/>
      <diagonal/>
    </border>
    <border>
      <left style="thin">
        <color indexed="64"/>
      </left>
      <right style="medium">
        <color auto="1"/>
      </right>
      <top style="thin">
        <color indexed="64"/>
      </top>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rgb="FFFF800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top style="medium">
        <color auto="1"/>
      </top>
      <bottom style="thin">
        <color auto="1"/>
      </bottom>
      <diagonal/>
    </border>
    <border>
      <left style="thin">
        <color indexed="64"/>
      </left>
      <right/>
      <top style="thin">
        <color indexed="64"/>
      </top>
      <bottom/>
      <diagonal/>
    </border>
  </borders>
  <cellStyleXfs count="1117">
    <xf numFmtId="0" fontId="0" fillId="0" borderId="0"/>
    <xf numFmtId="40" fontId="33" fillId="0" borderId="0">
      <alignment horizontal="center"/>
    </xf>
    <xf numFmtId="40" fontId="34" fillId="0" borderId="0">
      <alignment horizontal="center"/>
    </xf>
    <xf numFmtId="40" fontId="34"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xf numFmtId="0" fontId="7" fillId="8" borderId="0"/>
    <xf numFmtId="0" fontId="7" fillId="8" borderId="0"/>
    <xf numFmtId="0" fontId="7" fillId="8" borderId="0"/>
    <xf numFmtId="0" fontId="7" fillId="8" borderId="0"/>
    <xf numFmtId="0" fontId="7" fillId="8" borderId="0" applyNumberFormat="0" applyBorder="0" applyAlignment="0" applyProtection="0"/>
    <xf numFmtId="0" fontId="7" fillId="9" borderId="0"/>
    <xf numFmtId="0" fontId="7" fillId="9" borderId="0"/>
    <xf numFmtId="0" fontId="7" fillId="9" borderId="0"/>
    <xf numFmtId="0" fontId="7" fillId="9" borderId="0"/>
    <xf numFmtId="0" fontId="7" fillId="9" borderId="0"/>
    <xf numFmtId="0" fontId="7" fillId="9" borderId="0" applyNumberFormat="0" applyBorder="0" applyAlignment="0" applyProtection="0"/>
    <xf numFmtId="0" fontId="7" fillId="10" borderId="0"/>
    <xf numFmtId="0" fontId="7" fillId="10" borderId="0"/>
    <xf numFmtId="0" fontId="7" fillId="10" borderId="0"/>
    <xf numFmtId="0" fontId="7" fillId="10" borderId="0"/>
    <xf numFmtId="0" fontId="7" fillId="10" borderId="0"/>
    <xf numFmtId="0" fontId="7" fillId="1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2" borderId="0"/>
    <xf numFmtId="0" fontId="7" fillId="12" borderId="0"/>
    <xf numFmtId="0" fontId="7" fillId="12" borderId="0"/>
    <xf numFmtId="0" fontId="7" fillId="12" borderId="0"/>
    <xf numFmtId="0" fontId="7" fillId="12" borderId="0"/>
    <xf numFmtId="0" fontId="7" fillId="12" borderId="0" applyNumberFormat="0" applyBorder="0" applyAlignment="0" applyProtection="0"/>
    <xf numFmtId="0" fontId="7" fillId="13" borderId="0"/>
    <xf numFmtId="0" fontId="7" fillId="13" borderId="0"/>
    <xf numFmtId="0" fontId="7" fillId="13" borderId="0"/>
    <xf numFmtId="0" fontId="7" fillId="13" borderId="0"/>
    <xf numFmtId="0" fontId="7" fillId="13" borderId="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19" borderId="0"/>
    <xf numFmtId="0" fontId="7" fillId="19" borderId="0"/>
    <xf numFmtId="0" fontId="7" fillId="19" borderId="0"/>
    <xf numFmtId="0" fontId="7" fillId="19" borderId="0"/>
    <xf numFmtId="0" fontId="7" fillId="19" borderId="0"/>
    <xf numFmtId="0" fontId="7" fillId="19" borderId="0" applyNumberFormat="0" applyBorder="0" applyAlignment="0" applyProtection="0"/>
    <xf numFmtId="0" fontId="7" fillId="20" borderId="0"/>
    <xf numFmtId="0" fontId="7" fillId="20" borderId="0"/>
    <xf numFmtId="0" fontId="7" fillId="20" borderId="0"/>
    <xf numFmtId="0" fontId="7" fillId="20" borderId="0"/>
    <xf numFmtId="0" fontId="7" fillId="20" borderId="0"/>
    <xf numFmtId="0" fontId="7" fillId="2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21" borderId="0"/>
    <xf numFmtId="0" fontId="7" fillId="21" borderId="0"/>
    <xf numFmtId="0" fontId="7" fillId="21" borderId="0"/>
    <xf numFmtId="0" fontId="7" fillId="21" borderId="0"/>
    <xf numFmtId="0" fontId="7" fillId="21" borderId="0"/>
    <xf numFmtId="0" fontId="7"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xf numFmtId="0" fontId="16" fillId="26" borderId="0"/>
    <xf numFmtId="0" fontId="16" fillId="26" borderId="0"/>
    <xf numFmtId="0" fontId="16" fillId="26" borderId="0"/>
    <xf numFmtId="0" fontId="16" fillId="26" borderId="0"/>
    <xf numFmtId="0" fontId="16" fillId="26" borderId="0" applyNumberFormat="0" applyBorder="0" applyAlignment="0" applyProtection="0"/>
    <xf numFmtId="0" fontId="16" fillId="19" borderId="0"/>
    <xf numFmtId="0" fontId="16" fillId="19" borderId="0"/>
    <xf numFmtId="0" fontId="16" fillId="19" borderId="0"/>
    <xf numFmtId="0" fontId="16" fillId="19" borderId="0"/>
    <xf numFmtId="0" fontId="16" fillId="19" borderId="0"/>
    <xf numFmtId="0" fontId="16" fillId="19" borderId="0" applyNumberFormat="0" applyBorder="0" applyAlignment="0" applyProtection="0"/>
    <xf numFmtId="0" fontId="16" fillId="20" borderId="0"/>
    <xf numFmtId="0" fontId="16" fillId="20" borderId="0"/>
    <xf numFmtId="0" fontId="16" fillId="20" borderId="0"/>
    <xf numFmtId="0" fontId="16" fillId="20" borderId="0"/>
    <xf numFmtId="0" fontId="16" fillId="20" borderId="0"/>
    <xf numFmtId="0" fontId="16" fillId="20"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16" fillId="29" borderId="0"/>
    <xf numFmtId="0" fontId="16" fillId="29" borderId="0"/>
    <xf numFmtId="0" fontId="16" fillId="29" borderId="0"/>
    <xf numFmtId="0" fontId="16" fillId="29" borderId="0"/>
    <xf numFmtId="0" fontId="16" fillId="29" borderId="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4" fillId="0" borderId="1"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1" applyNumberFormat="0" applyFont="0" applyFill="0" applyAlignment="0" applyProtection="0">
      <alignment horizontal="left"/>
    </xf>
    <xf numFmtId="0" fontId="14" fillId="0" borderId="3" applyNumberFormat="0" applyFont="0" applyFill="0" applyAlignment="0" applyProtection="0">
      <alignment horizontal="center"/>
    </xf>
    <xf numFmtId="0" fontId="17" fillId="10" borderId="0"/>
    <xf numFmtId="0" fontId="17" fillId="10" borderId="0"/>
    <xf numFmtId="0" fontId="17" fillId="10" borderId="0"/>
    <xf numFmtId="0" fontId="17" fillId="10" borderId="0"/>
    <xf numFmtId="0" fontId="17" fillId="10" borderId="0"/>
    <xf numFmtId="0" fontId="17" fillId="10" borderId="0" applyNumberFormat="0" applyBorder="0" applyAlignment="0" applyProtection="0"/>
    <xf numFmtId="0" fontId="18" fillId="34" borderId="4" applyNumberFormat="0" applyAlignment="0" applyProtection="0"/>
    <xf numFmtId="0" fontId="18" fillId="34" borderId="4" applyNumberFormat="0" applyAlignment="0" applyProtection="0"/>
    <xf numFmtId="0" fontId="18" fillId="35" borderId="4"/>
    <xf numFmtId="0" fontId="18" fillId="35" borderId="4"/>
    <xf numFmtId="0" fontId="18" fillId="35" borderId="4"/>
    <xf numFmtId="0" fontId="18" fillId="35" borderId="4"/>
    <xf numFmtId="0" fontId="18" fillId="35" borderId="4"/>
    <xf numFmtId="0" fontId="18" fillId="35" borderId="4" applyNumberFormat="0" applyAlignment="0" applyProtection="0"/>
    <xf numFmtId="0" fontId="18" fillId="34" borderId="4" applyNumberFormat="0" applyAlignment="0" applyProtection="0"/>
    <xf numFmtId="0" fontId="19" fillId="37" borderId="5"/>
    <xf numFmtId="0" fontId="19" fillId="37" borderId="5"/>
    <xf numFmtId="0" fontId="19" fillId="37" borderId="5"/>
    <xf numFmtId="0" fontId="19" fillId="37" borderId="5"/>
    <xf numFmtId="0" fontId="19" fillId="37" borderId="5"/>
    <xf numFmtId="0" fontId="19" fillId="37" borderId="5" applyNumberFormat="0" applyAlignment="0" applyProtection="0"/>
    <xf numFmtId="0" fontId="20" fillId="0" borderId="6"/>
    <xf numFmtId="0" fontId="20" fillId="0" borderId="6"/>
    <xf numFmtId="0" fontId="20" fillId="0" borderId="6"/>
    <xf numFmtId="0" fontId="20" fillId="0" borderId="6"/>
    <xf numFmtId="0" fontId="20" fillId="0" borderId="6"/>
    <xf numFmtId="0" fontId="20" fillId="0" borderId="6" applyNumberFormat="0" applyFill="0" applyAlignment="0" applyProtection="0"/>
    <xf numFmtId="0" fontId="19" fillId="36" borderId="5" applyNumberFormat="0" applyAlignment="0" applyProtection="0"/>
    <xf numFmtId="4" fontId="35" fillId="0" borderId="0">
      <protection locked="0"/>
    </xf>
    <xf numFmtId="182" fontId="36" fillId="0" borderId="0">
      <protection locked="0"/>
    </xf>
    <xf numFmtId="3" fontId="37" fillId="0" borderId="0" applyFont="0" applyFill="0" applyBorder="0" applyAlignment="0" applyProtection="0"/>
    <xf numFmtId="183" fontId="35" fillId="0" borderId="0">
      <protection locked="0"/>
    </xf>
    <xf numFmtId="182" fontId="36" fillId="0" borderId="0">
      <protection locked="0"/>
    </xf>
    <xf numFmtId="182" fontId="36" fillId="0" borderId="0">
      <protection locked="0"/>
    </xf>
    <xf numFmtId="3" fontId="37" fillId="0" borderId="0" applyFont="0" applyFill="0" applyBorder="0" applyAlignment="0" applyProtection="0"/>
    <xf numFmtId="0" fontId="35" fillId="0" borderId="0">
      <protection locked="0"/>
    </xf>
    <xf numFmtId="0" fontId="38" fillId="0" borderId="0">
      <alignment horizontal="left" vertical="top"/>
    </xf>
    <xf numFmtId="0" fontId="21" fillId="0" borderId="0"/>
    <xf numFmtId="0" fontId="21" fillId="0" borderId="0"/>
    <xf numFmtId="0" fontId="21" fillId="0" borderId="0"/>
    <xf numFmtId="0" fontId="21" fillId="0" borderId="0"/>
    <xf numFmtId="0" fontId="21" fillId="0" borderId="0"/>
    <xf numFmtId="0" fontId="21" fillId="0" borderId="0" applyNumberFormat="0" applyFill="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16" fillId="42" borderId="0" applyNumberFormat="0" applyBorder="0" applyAlignment="0" applyProtection="0"/>
    <xf numFmtId="0" fontId="16" fillId="43" borderId="0"/>
    <xf numFmtId="0" fontId="16" fillId="43" borderId="0"/>
    <xf numFmtId="0" fontId="16" fillId="43" borderId="0"/>
    <xf numFmtId="0" fontId="16" fillId="43" borderId="0"/>
    <xf numFmtId="0" fontId="16" fillId="43" borderId="0"/>
    <xf numFmtId="0" fontId="16" fillId="43"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16" fillId="46" borderId="0" applyNumberFormat="0" applyBorder="0" applyAlignment="0" applyProtection="0"/>
    <xf numFmtId="0" fontId="16" fillId="47" borderId="0"/>
    <xf numFmtId="0" fontId="16" fillId="47" borderId="0"/>
    <xf numFmtId="0" fontId="16" fillId="47" borderId="0"/>
    <xf numFmtId="0" fontId="16" fillId="47" borderId="0"/>
    <xf numFmtId="0" fontId="16" fillId="47" borderId="0"/>
    <xf numFmtId="0" fontId="16" fillId="47"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16" fillId="45" borderId="0" applyNumberFormat="0" applyBorder="0" applyAlignment="0" applyProtection="0"/>
    <xf numFmtId="0" fontId="16" fillId="49" borderId="0"/>
    <xf numFmtId="0" fontId="16" fillId="49" borderId="0"/>
    <xf numFmtId="0" fontId="16" fillId="49" borderId="0"/>
    <xf numFmtId="0" fontId="16" fillId="49" borderId="0"/>
    <xf numFmtId="0" fontId="16" fillId="49" borderId="0"/>
    <xf numFmtId="0" fontId="16" fillId="49"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16" fillId="45"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7" fillId="50" borderId="0" applyNumberFormat="0" applyBorder="0" applyAlignment="0" applyProtection="0"/>
    <xf numFmtId="0" fontId="7" fillId="41" borderId="0" applyNumberFormat="0" applyBorder="0" applyAlignment="0" applyProtection="0"/>
    <xf numFmtId="0" fontId="16" fillId="42"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7" fillId="44" borderId="0" applyNumberFormat="0" applyBorder="0" applyAlignment="0" applyProtection="0"/>
    <xf numFmtId="0" fontId="7" fillId="51" borderId="0" applyNumberFormat="0" applyBorder="0" applyAlignment="0" applyProtection="0"/>
    <xf numFmtId="0" fontId="16" fillId="51" borderId="0" applyNumberFormat="0" applyBorder="0" applyAlignment="0" applyProtection="0"/>
    <xf numFmtId="0" fontId="16" fillId="52" borderId="0"/>
    <xf numFmtId="0" fontId="16" fillId="52" borderId="0"/>
    <xf numFmtId="0" fontId="16" fillId="52" borderId="0"/>
    <xf numFmtId="0" fontId="16" fillId="52" borderId="0"/>
    <xf numFmtId="0" fontId="16" fillId="52" borderId="0"/>
    <xf numFmtId="0" fontId="16" fillId="52" borderId="0" applyNumberFormat="0" applyBorder="0" applyAlignment="0" applyProtection="0"/>
    <xf numFmtId="0" fontId="22" fillId="13" borderId="4"/>
    <xf numFmtId="0" fontId="22" fillId="13" borderId="4"/>
    <xf numFmtId="0" fontId="22" fillId="13" borderId="4"/>
    <xf numFmtId="0" fontId="22" fillId="13" borderId="4"/>
    <xf numFmtId="0" fontId="22" fillId="13" borderId="4"/>
    <xf numFmtId="0" fontId="22" fillId="13" borderId="4" applyNumberFormat="0" applyAlignment="0" applyProtection="0"/>
    <xf numFmtId="0" fontId="22" fillId="7" borderId="4" applyNumberFormat="0" applyAlignment="0" applyProtection="0"/>
    <xf numFmtId="169" fontId="8" fillId="0" borderId="0" applyFont="0" applyFill="0" applyBorder="0" applyAlignment="0" applyProtection="0"/>
    <xf numFmtId="184" fontId="8" fillId="0" borderId="0" applyFont="0" applyFill="0" applyBorder="0" applyAlignment="0" applyProtection="0"/>
    <xf numFmtId="185" fontId="8" fillId="0" borderId="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7" fontId="8" fillId="0" borderId="0" applyFont="0" applyFill="0" applyBorder="0" applyAlignment="0" applyProtection="0"/>
    <xf numFmtId="188"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9" fontId="8" fillId="0" borderId="0" applyFont="0" applyFill="0" applyBorder="0" applyAlignment="0" applyProtection="0"/>
    <xf numFmtId="0" fontId="8"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7" fontId="8" fillId="0" borderId="0" applyFont="0" applyFill="0" applyBorder="0" applyAlignment="0" applyProtection="0"/>
    <xf numFmtId="0" fontId="7" fillId="8" borderId="0"/>
    <xf numFmtId="0" fontId="7" fillId="9" borderId="0"/>
    <xf numFmtId="0" fontId="7" fillId="10" borderId="0"/>
    <xf numFmtId="0" fontId="7" fillId="11" borderId="0"/>
    <xf numFmtId="0" fontId="7" fillId="12" borderId="0"/>
    <xf numFmtId="0" fontId="7" fillId="13" borderId="0"/>
    <xf numFmtId="0" fontId="7" fillId="18" borderId="0"/>
    <xf numFmtId="0" fontId="7" fillId="19" borderId="0"/>
    <xf numFmtId="0" fontId="7" fillId="20" borderId="0"/>
    <xf numFmtId="0" fontId="7" fillId="11" borderId="0"/>
    <xf numFmtId="0" fontId="7" fillId="18" borderId="0"/>
    <xf numFmtId="0" fontId="7" fillId="21" borderId="0"/>
    <xf numFmtId="0" fontId="16" fillId="26" borderId="0"/>
    <xf numFmtId="0" fontId="16" fillId="19" borderId="0"/>
    <xf numFmtId="0" fontId="16" fillId="20" borderId="0"/>
    <xf numFmtId="0" fontId="16" fillId="27" borderId="0"/>
    <xf numFmtId="0" fontId="16" fillId="28" borderId="0"/>
    <xf numFmtId="0" fontId="16" fillId="29" borderId="0"/>
    <xf numFmtId="0" fontId="16" fillId="43" borderId="0"/>
    <xf numFmtId="0" fontId="16" fillId="47" borderId="0"/>
    <xf numFmtId="0" fontId="16" fillId="49" borderId="0"/>
    <xf numFmtId="0" fontId="16" fillId="27" borderId="0"/>
    <xf numFmtId="0" fontId="16" fillId="28" borderId="0"/>
    <xf numFmtId="0" fontId="16" fillId="52" borderId="0"/>
    <xf numFmtId="0" fontId="23" fillId="9" borderId="0"/>
    <xf numFmtId="0" fontId="18" fillId="35" borderId="4"/>
    <xf numFmtId="0" fontId="19" fillId="37" borderId="5"/>
    <xf numFmtId="190" fontId="8" fillId="0" borderId="0"/>
    <xf numFmtId="0" fontId="27" fillId="0" borderId="0"/>
    <xf numFmtId="0" fontId="17" fillId="10" borderId="0"/>
    <xf numFmtId="0" fontId="29" fillId="0" borderId="7"/>
    <xf numFmtId="0" fontId="30" fillId="0" borderId="8"/>
    <xf numFmtId="0" fontId="21" fillId="0" borderId="9"/>
    <xf numFmtId="0" fontId="21" fillId="0" borderId="0"/>
    <xf numFmtId="0" fontId="22" fillId="13" borderId="4"/>
    <xf numFmtId="0" fontId="20" fillId="0" borderId="6"/>
    <xf numFmtId="0" fontId="24" fillId="53" borderId="0"/>
    <xf numFmtId="0" fontId="8" fillId="0" borderId="0"/>
    <xf numFmtId="0" fontId="8" fillId="54" borderId="10"/>
    <xf numFmtId="0" fontId="25" fillId="35" borderId="11"/>
    <xf numFmtId="9" fontId="8" fillId="0" borderId="0"/>
    <xf numFmtId="0" fontId="28" fillId="0" borderId="0"/>
    <xf numFmtId="0" fontId="31" fillId="0" borderId="12"/>
    <xf numFmtId="0" fontId="26" fillId="0" borderId="0"/>
    <xf numFmtId="190" fontId="8" fillId="0" borderId="0"/>
    <xf numFmtId="0" fontId="27" fillId="0" borderId="0" applyNumberFormat="0" applyFill="0" applyBorder="0" applyAlignment="0" applyProtection="0"/>
    <xf numFmtId="0" fontId="40" fillId="0" borderId="0">
      <protection locked="0"/>
    </xf>
    <xf numFmtId="0" fontId="41" fillId="0" borderId="0">
      <alignment horizontal="centerContinuous"/>
    </xf>
    <xf numFmtId="191" fontId="35" fillId="0" borderId="0">
      <protection locked="0"/>
    </xf>
    <xf numFmtId="0" fontId="17" fillId="4" borderId="0" applyNumberFormat="0" applyBorder="0" applyAlignment="0" applyProtection="0"/>
    <xf numFmtId="0" fontId="29" fillId="0" borderId="7" applyNumberFormat="0" applyFill="0" applyAlignment="0" applyProtection="0"/>
    <xf numFmtId="0" fontId="42" fillId="0" borderId="0" applyNumberFormat="0" applyFill="0" applyBorder="0" applyAlignment="0" applyProtection="0"/>
    <xf numFmtId="0" fontId="30" fillId="0" borderId="8" applyNumberFormat="0" applyFill="0" applyAlignment="0" applyProtection="0"/>
    <xf numFmtId="0" fontId="43" fillId="0" borderId="0" applyNumberFormat="0" applyFill="0" applyBorder="0" applyAlignment="0" applyProtection="0"/>
    <xf numFmtId="0" fontId="21" fillId="0" borderId="9" applyNumberFormat="0" applyFill="0" applyAlignment="0" applyProtection="0"/>
    <xf numFmtId="0" fontId="21" fillId="0" borderId="0" applyNumberFormat="0" applyFill="0" applyBorder="0" applyAlignment="0" applyProtection="0"/>
    <xf numFmtId="0" fontId="40" fillId="0" borderId="0">
      <protection locked="0"/>
    </xf>
    <xf numFmtId="0" fontId="40" fillId="0" borderId="0">
      <protection locked="0"/>
    </xf>
    <xf numFmtId="0" fontId="9"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23" fillId="9" borderId="0"/>
    <xf numFmtId="0" fontId="23" fillId="9" borderId="0"/>
    <xf numFmtId="0" fontId="23" fillId="9" borderId="0"/>
    <xf numFmtId="0" fontId="23" fillId="9" borderId="0"/>
    <xf numFmtId="0" fontId="23" fillId="9" borderId="0"/>
    <xf numFmtId="0" fontId="23" fillId="9" borderId="0" applyNumberFormat="0" applyBorder="0" applyAlignment="0" applyProtection="0"/>
    <xf numFmtId="0" fontId="22" fillId="7" borderId="4" applyNumberFormat="0" applyAlignment="0" applyProtection="0"/>
    <xf numFmtId="0" fontId="22" fillId="7" borderId="4" applyNumberFormat="0" applyAlignment="0" applyProtection="0"/>
    <xf numFmtId="0" fontId="20" fillId="0" borderId="6" applyNumberFormat="0" applyFill="0" applyAlignment="0" applyProtection="0"/>
    <xf numFmtId="169" fontId="8" fillId="0" borderId="0" applyFont="0" applyFill="0" applyBorder="0" applyAlignment="0" applyProtection="0"/>
    <xf numFmtId="167" fontId="8" fillId="0" borderId="0" applyFont="0" applyFill="0" applyBorder="0" applyAlignment="0" applyProtection="0"/>
    <xf numFmtId="170" fontId="8" fillId="0" borderId="0" applyFont="0" applyFill="0" applyBorder="0" applyAlignment="0" applyProtection="0"/>
    <xf numFmtId="192" fontId="8" fillId="0" borderId="0" applyFont="0" applyFill="0" applyBorder="0" applyAlignment="0" applyProtection="0"/>
    <xf numFmtId="171" fontId="8" fillId="0" borderId="0" applyFont="0" applyFill="0" applyBorder="0" applyAlignment="0" applyProtection="0"/>
    <xf numFmtId="193" fontId="50" fillId="0" borderId="0" applyFont="0" applyFill="0" applyBorder="0" applyAlignment="0" applyProtection="0"/>
    <xf numFmtId="179" fontId="7" fillId="0" borderId="0" applyFont="0" applyFill="0" applyBorder="0" applyAlignment="0" applyProtection="0"/>
    <xf numFmtId="169"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69" fontId="8" fillId="0" borderId="0" applyFont="0" applyFill="0" applyBorder="0" applyAlignment="0" applyProtection="0"/>
    <xf numFmtId="169" fontId="48" fillId="0" borderId="0" applyFont="0" applyFill="0" applyBorder="0" applyAlignment="0" applyProtection="0"/>
    <xf numFmtId="169" fontId="44" fillId="0" borderId="0" applyFont="0" applyFill="0" applyBorder="0" applyAlignment="0" applyProtection="0"/>
    <xf numFmtId="169" fontId="47" fillId="0" borderId="0" applyFont="0" applyFill="0" applyBorder="0" applyAlignment="0" applyProtection="0"/>
    <xf numFmtId="173" fontId="7" fillId="0" borderId="0" applyFont="0" applyFill="0" applyBorder="0" applyAlignment="0" applyProtection="0"/>
    <xf numFmtId="195" fontId="8" fillId="0" borderId="0"/>
    <xf numFmtId="173" fontId="50"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50"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6" fontId="8" fillId="0" borderId="0" applyFont="0" applyFill="0" applyBorder="0" applyAlignment="0" applyProtection="0"/>
    <xf numFmtId="169" fontId="8" fillId="0" borderId="0" applyFont="0" applyFill="0" applyBorder="0" applyAlignment="0" applyProtection="0"/>
    <xf numFmtId="173" fontId="7" fillId="0" borderId="0" applyFont="0" applyFill="0" applyBorder="0" applyAlignment="0" applyProtection="0"/>
    <xf numFmtId="195" fontId="8" fillId="0" borderId="0"/>
    <xf numFmtId="0" fontId="7" fillId="0" borderId="0" applyFont="0" applyFill="0" applyBorder="0" applyAlignment="0" applyProtection="0"/>
    <xf numFmtId="0" fontId="50" fillId="0" borderId="0" applyFont="0" applyFill="0" applyBorder="0" applyAlignment="0" applyProtection="0"/>
    <xf numFmtId="165" fontId="8" fillId="0" borderId="0" applyFont="0" applyFill="0" applyBorder="0" applyAlignment="0" applyProtection="0"/>
    <xf numFmtId="197"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8" fontId="8" fillId="0" borderId="0" applyFont="0" applyFill="0" applyBorder="0" applyAlignment="0" applyProtection="0"/>
    <xf numFmtId="199" fontId="8" fillId="0" borderId="0" applyFont="0" applyFill="0" applyBorder="0" applyAlignment="0" applyProtection="0"/>
    <xf numFmtId="192"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7" fontId="8" fillId="0" borderId="0" applyFont="0" applyFill="0" applyBorder="0" applyAlignment="0" applyProtection="0"/>
    <xf numFmtId="173" fontId="50" fillId="0" borderId="0" applyFont="0" applyFill="0" applyBorder="0" applyAlignment="0" applyProtection="0"/>
    <xf numFmtId="194" fontId="8" fillId="0" borderId="0" applyFont="0" applyFill="0" applyBorder="0" applyAlignment="0" applyProtection="0"/>
    <xf numFmtId="197" fontId="8" fillId="0" borderId="0" applyFont="0" applyFill="0" applyBorder="0" applyAlignment="0" applyProtection="0"/>
    <xf numFmtId="199" fontId="8" fillId="0" borderId="0" applyFont="0" applyFill="0" applyBorder="0" applyAlignment="0" applyProtection="0"/>
    <xf numFmtId="201" fontId="50"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8" fontId="7" fillId="0" borderId="0" applyFont="0" applyFill="0" applyBorder="0" applyAlignment="0" applyProtection="0"/>
    <xf numFmtId="202" fontId="8" fillId="0" borderId="0" applyFont="0" applyFill="0" applyBorder="0" applyAlignment="0" applyProtection="0"/>
    <xf numFmtId="0" fontId="7" fillId="0" borderId="0" applyFont="0" applyFill="0" applyBorder="0" applyAlignment="0" applyProtection="0"/>
    <xf numFmtId="203" fontId="8" fillId="0" borderId="0" applyFont="0" applyFill="0" applyBorder="0" applyAlignment="0" applyProtection="0"/>
    <xf numFmtId="168" fontId="8" fillId="0" borderId="0" applyFont="0" applyFill="0" applyBorder="0" applyAlignment="0" applyProtection="0"/>
    <xf numFmtId="171" fontId="8" fillId="0" borderId="0" applyFont="0" applyFill="0" applyBorder="0" applyAlignment="0" applyProtection="0"/>
    <xf numFmtId="168" fontId="8" fillId="0" borderId="0" applyFont="0" applyFill="0" applyBorder="0" applyAlignment="0" applyProtection="0"/>
    <xf numFmtId="204" fontId="8" fillId="0" borderId="0" applyFont="0" applyFill="0" applyBorder="0" applyAlignment="0" applyProtection="0"/>
    <xf numFmtId="207" fontId="48" fillId="0" borderId="0" applyFont="0" applyFill="0" applyBorder="0" applyAlignment="0" applyProtection="0"/>
    <xf numFmtId="168" fontId="50" fillId="0" borderId="0" applyFont="0" applyFill="0" applyBorder="0" applyAlignment="0" applyProtection="0"/>
    <xf numFmtId="207" fontId="8" fillId="0" borderId="0" applyFont="0" applyFill="0" applyBorder="0" applyAlignment="0" applyProtection="0"/>
    <xf numFmtId="0" fontId="24" fillId="53" borderId="0"/>
    <xf numFmtId="0" fontId="24" fillId="53" borderId="0"/>
    <xf numFmtId="0" fontId="24" fillId="53" borderId="0"/>
    <xf numFmtId="0" fontId="24" fillId="53" borderId="0"/>
    <xf numFmtId="0" fontId="24" fillId="53" borderId="0"/>
    <xf numFmtId="0" fontId="24" fillId="53" borderId="0" applyNumberFormat="0" applyBorder="0" applyAlignment="0" applyProtection="0"/>
    <xf numFmtId="0" fontId="10" fillId="0" borderId="0"/>
    <xf numFmtId="0" fontId="8" fillId="0" borderId="0"/>
    <xf numFmtId="0" fontId="4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5" fillId="0" borderId="0"/>
    <xf numFmtId="0" fontId="8" fillId="0" borderId="0"/>
    <xf numFmtId="0" fontId="8" fillId="0" borderId="0"/>
    <xf numFmtId="0" fontId="8" fillId="0" borderId="0"/>
    <xf numFmtId="0" fontId="8" fillId="0" borderId="0"/>
    <xf numFmtId="0" fontId="8" fillId="0" borderId="0"/>
    <xf numFmtId="0" fontId="50" fillId="0" borderId="0"/>
    <xf numFmtId="0" fontId="50" fillId="0" borderId="0"/>
    <xf numFmtId="0" fontId="51" fillId="0" borderId="0"/>
    <xf numFmtId="0" fontId="51" fillId="0" borderId="0"/>
    <xf numFmtId="0" fontId="50" fillId="0" borderId="0"/>
    <xf numFmtId="0" fontId="8" fillId="54" borderId="10"/>
    <xf numFmtId="0" fontId="8" fillId="54" borderId="10"/>
    <xf numFmtId="0" fontId="8" fillId="54" borderId="10"/>
    <xf numFmtId="0" fontId="8" fillId="54" borderId="10"/>
    <xf numFmtId="0" fontId="8" fillId="54" borderId="10"/>
    <xf numFmtId="0" fontId="8" fillId="54" borderId="10" applyNumberFormat="0" applyAlignment="0" applyProtection="0"/>
    <xf numFmtId="0" fontId="8" fillId="55" borderId="10" applyNumberFormat="0" applyFont="0" applyAlignment="0" applyProtection="0"/>
    <xf numFmtId="0" fontId="8" fillId="55" borderId="10" applyNumberFormat="0" applyFont="0" applyAlignment="0" applyProtection="0"/>
    <xf numFmtId="0" fontId="8" fillId="55" borderId="10" applyNumberFormat="0" applyFont="0" applyAlignment="0" applyProtection="0"/>
    <xf numFmtId="0" fontId="25" fillId="34" borderId="11" applyNumberFormat="0" applyAlignment="0" applyProtection="0"/>
    <xf numFmtId="0" fontId="25" fillId="34" borderId="11" applyNumberFormat="0" applyAlignment="0" applyProtection="0"/>
    <xf numFmtId="205" fontId="35" fillId="0" borderId="0">
      <protection locked="0"/>
    </xf>
    <xf numFmtId="9" fontId="8" fillId="0" borderId="0" applyFont="0" applyFill="0" applyBorder="0" applyAlignment="0" applyProtection="0"/>
    <xf numFmtId="9" fontId="47" fillId="0" borderId="0" applyFont="0" applyFill="0" applyBorder="0" applyAlignment="0" applyProtection="0"/>
    <xf numFmtId="9" fontId="48" fillId="0" borderId="0" applyFont="0" applyFill="0" applyBorder="0" applyAlignment="0" applyProtection="0"/>
    <xf numFmtId="9" fontId="8" fillId="0" borderId="0" applyFont="0" applyFill="0" applyBorder="0" applyAlignment="0" applyProtection="0"/>
    <xf numFmtId="9" fontId="50"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0" fillId="0" borderId="0" applyFont="0" applyFill="0" applyBorder="0" applyAlignment="0" applyProtection="0"/>
    <xf numFmtId="9" fontId="8" fillId="0" borderId="0" applyFont="0" applyFill="0" applyBorder="0" applyAlignment="0" applyProtection="0"/>
    <xf numFmtId="9" fontId="5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4" fillId="0" borderId="0" applyFont="0" applyFill="0" applyBorder="0" applyAlignment="0" applyProtection="0"/>
    <xf numFmtId="9" fontId="8" fillId="0" borderId="0" applyFont="0" applyFill="0" applyBorder="0" applyAlignment="0" applyProtection="0"/>
    <xf numFmtId="0" fontId="14" fillId="0" borderId="13" applyNumberFormat="0" applyFont="0" applyAlignment="0">
      <alignment horizontal="left"/>
    </xf>
    <xf numFmtId="0" fontId="25" fillId="35" borderId="11"/>
    <xf numFmtId="0" fontId="25" fillId="35" borderId="11"/>
    <xf numFmtId="0" fontId="25" fillId="35" borderId="11"/>
    <xf numFmtId="0" fontId="25" fillId="35" borderId="11"/>
    <xf numFmtId="0" fontId="25" fillId="35" borderId="11"/>
    <xf numFmtId="0" fontId="25" fillId="35" borderId="11" applyNumberFormat="0" applyAlignment="0" applyProtection="0"/>
    <xf numFmtId="0" fontId="25" fillId="34" borderId="1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32" fillId="0" borderId="14" applyBorder="0">
      <alignment horizontal="center"/>
    </xf>
    <xf numFmtId="0" fontId="28" fillId="0" borderId="0" applyNumberFormat="0" applyFill="0" applyBorder="0" applyAlignment="0" applyProtection="0"/>
    <xf numFmtId="0" fontId="13" fillId="0" borderId="0">
      <alignment horizontal="left" vertical="top"/>
    </xf>
    <xf numFmtId="0" fontId="29" fillId="0" borderId="7"/>
    <xf numFmtId="0" fontId="29" fillId="0" borderId="7"/>
    <xf numFmtId="0" fontId="29" fillId="0" borderId="7"/>
    <xf numFmtId="0" fontId="29" fillId="0" borderId="7"/>
    <xf numFmtId="0" fontId="29" fillId="0" borderId="7"/>
    <xf numFmtId="0" fontId="29" fillId="0" borderId="7" applyNumberFormat="0" applyFill="0" applyAlignment="0" applyProtection="0"/>
    <xf numFmtId="0" fontId="8" fillId="0" borderId="0">
      <alignment horizontal="left" vertical="top"/>
    </xf>
    <xf numFmtId="0" fontId="30" fillId="0" borderId="8"/>
    <xf numFmtId="0" fontId="30" fillId="0" borderId="8"/>
    <xf numFmtId="0" fontId="30" fillId="0" borderId="8"/>
    <xf numFmtId="0" fontId="30" fillId="0" borderId="8"/>
    <xf numFmtId="0" fontId="30" fillId="0" borderId="8"/>
    <xf numFmtId="0" fontId="30" fillId="0" borderId="8" applyNumberFormat="0" applyFill="0" applyAlignment="0" applyProtection="0"/>
    <xf numFmtId="0" fontId="12" fillId="0" borderId="0">
      <alignment horizontal="left" vertical="top"/>
    </xf>
    <xf numFmtId="0" fontId="21" fillId="0" borderId="9"/>
    <xf numFmtId="0" fontId="21" fillId="0" borderId="9"/>
    <xf numFmtId="0" fontId="21" fillId="0" borderId="9"/>
    <xf numFmtId="0" fontId="21" fillId="0" borderId="9"/>
    <xf numFmtId="0" fontId="21" fillId="0" borderId="9"/>
    <xf numFmtId="0" fontId="21" fillId="0" borderId="9" applyNumberFormat="0" applyFill="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46" fillId="0" borderId="0" applyNumberFormat="0" applyFill="0" applyBorder="0" applyAlignment="0" applyProtection="0"/>
    <xf numFmtId="0" fontId="31" fillId="0" borderId="12"/>
    <xf numFmtId="0" fontId="31" fillId="0" borderId="12"/>
    <xf numFmtId="0" fontId="31" fillId="0" borderId="12"/>
    <xf numFmtId="0" fontId="31" fillId="0" borderId="12"/>
    <xf numFmtId="0" fontId="31" fillId="0" borderId="12"/>
    <xf numFmtId="0" fontId="31" fillId="0" borderId="12" applyNumberFormat="0" applyFill="0" applyAlignment="0" applyProtection="0"/>
    <xf numFmtId="0" fontId="31" fillId="0" borderId="12" applyNumberFormat="0" applyFill="0" applyAlignment="0" applyProtection="0"/>
    <xf numFmtId="0" fontId="32" fillId="0" borderId="0">
      <alignment horizontal="left" vertical="top"/>
    </xf>
    <xf numFmtId="206" fontId="8" fillId="0" borderId="0" applyFont="0" applyFill="0" applyBorder="0" applyAlignment="0" applyProtection="0"/>
    <xf numFmtId="0" fontId="26" fillId="0" borderId="0" applyNumberFormat="0" applyFill="0" applyBorder="0" applyAlignment="0" applyProtection="0"/>
    <xf numFmtId="0" fontId="8" fillId="0" borderId="0"/>
    <xf numFmtId="0" fontId="8" fillId="0" borderId="0"/>
    <xf numFmtId="194"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applyAlignment="0"/>
    <xf numFmtId="194" fontId="54" fillId="0" borderId="0" applyFont="0" applyFill="0" applyBorder="0" applyAlignment="0" applyProtection="0"/>
    <xf numFmtId="210" fontId="35" fillId="0" borderId="0">
      <protection locked="0"/>
    </xf>
    <xf numFmtId="0" fontId="35" fillId="0" borderId="0">
      <protection locked="0"/>
    </xf>
    <xf numFmtId="0" fontId="40" fillId="0" borderId="0">
      <protection locked="0"/>
    </xf>
    <xf numFmtId="0" fontId="40" fillId="0" borderId="0">
      <protection locked="0"/>
    </xf>
    <xf numFmtId="211" fontId="8" fillId="0" borderId="0" applyFont="0" applyFill="0" applyBorder="0" applyAlignment="0" applyProtection="0"/>
    <xf numFmtId="212" fontId="8" fillId="0" borderId="0" applyFont="0" applyFill="0" applyBorder="0" applyAlignment="0" applyProtection="0"/>
    <xf numFmtId="184" fontId="8" fillId="0" borderId="0" applyFont="0" applyFill="0" applyBorder="0" applyAlignment="0" applyProtection="0"/>
    <xf numFmtId="213" fontId="8" fillId="0" borderId="0" applyFont="0" applyFill="0" applyBorder="0" applyAlignment="0" applyProtection="0"/>
    <xf numFmtId="212" fontId="8" fillId="0" borderId="0" applyFont="0" applyFill="0" applyBorder="0" applyAlignment="0" applyProtection="0"/>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191" fontId="35" fillId="0" borderId="0">
      <protection locked="0"/>
    </xf>
    <xf numFmtId="4" fontId="35" fillId="0" borderId="0">
      <protection locked="0"/>
    </xf>
    <xf numFmtId="214" fontId="40" fillId="0" borderId="0">
      <protection locked="0"/>
    </xf>
    <xf numFmtId="214" fontId="40" fillId="0" borderId="0">
      <protection locked="0"/>
    </xf>
    <xf numFmtId="0" fontId="55" fillId="0" borderId="0" applyNumberFormat="0" applyFill="0" applyBorder="0" applyAlignment="0" applyProtection="0">
      <alignment vertical="top"/>
      <protection locked="0"/>
    </xf>
    <xf numFmtId="0" fontId="56"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50"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74" fontId="8" fillId="0" borderId="0" applyFont="0" applyFill="0" applyProtection="0"/>
    <xf numFmtId="169" fontId="8" fillId="0" borderId="0" applyFont="0" applyFill="0" applyBorder="0" applyAlignment="0" applyProtection="0"/>
    <xf numFmtId="169" fontId="8" fillId="0" borderId="0" applyFont="0" applyFill="0" applyBorder="0" applyAlignment="0" applyProtection="0"/>
    <xf numFmtId="194" fontId="7" fillId="0" borderId="0" applyFont="0" applyFill="0" applyBorder="0" applyAlignment="0" applyProtection="0"/>
    <xf numFmtId="169" fontId="50" fillId="0" borderId="0" applyFont="0" applyFill="0" applyBorder="0" applyAlignment="0" applyProtection="0"/>
    <xf numFmtId="194"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50" fillId="0" borderId="0" applyFont="0" applyFill="0" applyBorder="0" applyAlignment="0" applyProtection="0"/>
    <xf numFmtId="196" fontId="8" fillId="0" borderId="0" applyFont="0" applyFill="0" applyProtection="0"/>
    <xf numFmtId="196" fontId="8" fillId="0" borderId="0" applyFont="0" applyFill="0" applyProtection="0"/>
    <xf numFmtId="196" fontId="8" fillId="0" borderId="0" applyFont="0" applyFill="0" applyProtection="0"/>
    <xf numFmtId="196" fontId="8" fillId="0" borderId="0" applyFont="0" applyFill="0" applyProtection="0"/>
    <xf numFmtId="196" fontId="8" fillId="0" borderId="0" applyFont="0" applyFill="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94" fontId="8" fillId="0" borderId="0" applyFont="0" applyFill="0" applyBorder="0" applyAlignment="0" applyProtection="0"/>
    <xf numFmtId="196" fontId="8" fillId="0" borderId="0" applyFont="0" applyFill="0" applyProtection="0"/>
    <xf numFmtId="196" fontId="8" fillId="0" borderId="0" applyFont="0" applyFill="0" applyProtection="0"/>
    <xf numFmtId="196" fontId="8" fillId="0" borderId="0" applyFont="0" applyFill="0" applyProtection="0"/>
    <xf numFmtId="196" fontId="8" fillId="0" borderId="0" applyFont="0" applyFill="0" applyProtection="0"/>
    <xf numFmtId="196" fontId="8" fillId="0" borderId="0" applyFont="0" applyFill="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0"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4" fontId="8" fillId="0" borderId="0" applyFont="0" applyFill="0" applyBorder="0" applyAlignment="0" applyProtection="0"/>
    <xf numFmtId="0" fontId="8" fillId="0" borderId="0" applyFont="0" applyFill="0" applyProtection="0"/>
    <xf numFmtId="194"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4" fontId="8" fillId="0" borderId="0" applyFont="0" applyFill="0" applyBorder="0" applyAlignment="0" applyProtection="0"/>
    <xf numFmtId="0" fontId="8" fillId="0" borderId="0" applyFont="0" applyFill="0" applyBorder="0" applyAlignment="0" applyProtection="0"/>
    <xf numFmtId="169" fontId="57" fillId="0" borderId="0" applyFont="0" applyFill="0" applyBorder="0" applyAlignment="0" applyProtection="0"/>
    <xf numFmtId="215" fontId="8" fillId="0" borderId="0" applyFont="0" applyFill="0" applyProtection="0"/>
    <xf numFmtId="215" fontId="8" fillId="0" borderId="0" applyFont="0" applyFill="0" applyProtection="0"/>
    <xf numFmtId="215" fontId="8" fillId="0" borderId="0" applyFont="0" applyFill="0" applyProtection="0"/>
    <xf numFmtId="215" fontId="8" fillId="0" borderId="0" applyFont="0" applyFill="0" applyProtection="0"/>
    <xf numFmtId="215"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17" fontId="8" fillId="0" borderId="0" applyFont="0" applyFill="0" applyBorder="0" applyAlignment="0" applyProtection="0"/>
    <xf numFmtId="169" fontId="7" fillId="0" borderId="0" applyFont="0" applyFill="0" applyBorder="0" applyAlignment="0" applyProtection="0"/>
    <xf numFmtId="169" fontId="57" fillId="0" borderId="0" applyFont="0" applyFill="0" applyBorder="0" applyAlignment="0" applyProtection="0"/>
    <xf numFmtId="204" fontId="8" fillId="0" borderId="0" applyFont="0" applyFill="0" applyBorder="0" applyAlignment="0" applyProtection="0"/>
    <xf numFmtId="201" fontId="8" fillId="0" borderId="0" applyFont="0" applyFill="0" applyProtection="0"/>
    <xf numFmtId="169" fontId="57" fillId="0" borderId="0" applyFont="0" applyFill="0" applyBorder="0" applyAlignment="0" applyProtection="0"/>
    <xf numFmtId="204" fontId="8" fillId="0" borderId="0" applyFont="0" applyFill="0" applyBorder="0" applyAlignment="0" applyProtection="0"/>
    <xf numFmtId="201" fontId="8" fillId="0" borderId="0" applyFont="0" applyFill="0" applyProtection="0"/>
    <xf numFmtId="169" fontId="57" fillId="0" borderId="0" applyFont="0" applyFill="0" applyBorder="0" applyAlignment="0" applyProtection="0"/>
    <xf numFmtId="201" fontId="8" fillId="0" borderId="0" applyFont="0" applyFill="0" applyProtection="0"/>
    <xf numFmtId="169" fontId="57" fillId="0" borderId="0" applyFont="0" applyFill="0" applyBorder="0" applyAlignment="0" applyProtection="0"/>
    <xf numFmtId="201" fontId="8" fillId="0" borderId="0" applyFont="0" applyFill="0" applyProtection="0"/>
    <xf numFmtId="218" fontId="8" fillId="0" borderId="0" applyFont="0" applyFill="0" applyBorder="0" applyAlignment="0" applyProtection="0"/>
    <xf numFmtId="194" fontId="8" fillId="0" borderId="0" applyFont="0" applyFill="0" applyBorder="0" applyAlignment="0" applyProtection="0"/>
    <xf numFmtId="201" fontId="8" fillId="0" borderId="0" applyFont="0" applyFill="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19" fontId="8" fillId="0" borderId="0" applyFont="0" applyFill="0" applyBorder="0" applyAlignment="0" applyProtection="0"/>
    <xf numFmtId="169" fontId="8" fillId="0" borderId="0" applyFont="0" applyFill="0" applyBorder="0" applyAlignment="0" applyProtection="0"/>
    <xf numFmtId="0" fontId="7" fillId="0" borderId="0" applyFont="0" applyFill="0" applyBorder="0" applyAlignment="0" applyProtection="0"/>
    <xf numFmtId="194" fontId="8" fillId="0" borderId="0" applyFont="0" applyFill="0" applyBorder="0" applyAlignment="0" applyProtection="0"/>
    <xf numFmtId="173" fontId="50"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194" fontId="8" fillId="0" borderId="0" applyFont="0" applyFill="0" applyBorder="0" applyAlignment="0" applyProtection="0"/>
    <xf numFmtId="219" fontId="8" fillId="0" borderId="0" applyFont="0" applyFill="0" applyBorder="0" applyAlignment="0" applyProtection="0"/>
    <xf numFmtId="194" fontId="8" fillId="0" borderId="0" applyFont="0" applyFill="0" applyBorder="0" applyAlignment="0" applyProtection="0"/>
    <xf numFmtId="194" fontId="50" fillId="0" borderId="0" applyFont="0" applyFill="0" applyBorder="0" applyAlignment="0" applyProtection="0"/>
    <xf numFmtId="21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4" fontId="8" fillId="0" borderId="0" applyFont="0" applyFill="0" applyBorder="0" applyAlignment="0" applyProtection="0"/>
    <xf numFmtId="169" fontId="8" fillId="0" borderId="0" applyFont="0" applyFill="0" applyBorder="0" applyAlignment="0" applyProtection="0"/>
    <xf numFmtId="194" fontId="8" fillId="0" borderId="0" applyFont="0" applyFill="0" applyBorder="0" applyAlignment="0" applyProtection="0"/>
    <xf numFmtId="220" fontId="8" fillId="0" borderId="0" applyFont="0" applyFill="0" applyProtection="0"/>
    <xf numFmtId="220" fontId="8" fillId="0" borderId="0" applyFont="0" applyFill="0" applyProtection="0"/>
    <xf numFmtId="220" fontId="8" fillId="0" borderId="0" applyFont="0" applyFill="0" applyProtection="0"/>
    <xf numFmtId="220" fontId="8" fillId="0" borderId="0" applyFont="0" applyFill="0" applyProtection="0"/>
    <xf numFmtId="204" fontId="8" fillId="0" borderId="0" applyFont="0" applyFill="0" applyBorder="0" applyAlignment="0" applyProtection="0"/>
    <xf numFmtId="220"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9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6" fontId="50"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6" fontId="8" fillId="0" borderId="0" applyFont="0" applyFill="0" applyBorder="0" applyAlignment="0" applyProtection="0"/>
    <xf numFmtId="221" fontId="8" fillId="0" borderId="0" applyFont="0" applyFill="0" applyBorder="0" applyAlignment="0" applyProtection="0"/>
    <xf numFmtId="221" fontId="50" fillId="0" borderId="0" applyFont="0" applyFill="0" applyBorder="0" applyAlignment="0" applyProtection="0"/>
    <xf numFmtId="209" fontId="8" fillId="0" borderId="0" applyFill="0" applyBorder="0" applyAlignment="0" applyProtection="0"/>
    <xf numFmtId="204"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22"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20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4" fontId="8" fillId="0" borderId="0" applyFont="0" applyFill="0" applyBorder="0" applyAlignment="0" applyProtection="0"/>
    <xf numFmtId="222" fontId="8" fillId="0" borderId="0" applyFont="0" applyFill="0" applyBorder="0" applyAlignment="0" applyProtection="0"/>
    <xf numFmtId="204" fontId="8" fillId="0" borderId="0" applyFont="0" applyFill="0" applyBorder="0" applyAlignment="0" applyProtection="0"/>
    <xf numFmtId="212" fontId="8" fillId="0" borderId="0" applyFont="0" applyFill="0" applyBorder="0" applyAlignment="0" applyProtection="0"/>
    <xf numFmtId="223" fontId="8" fillId="0" borderId="0" applyFont="0" applyFill="0" applyBorder="0" applyAlignment="0" applyProtection="0"/>
    <xf numFmtId="222" fontId="8" fillId="0" borderId="0" applyFont="0" applyFill="0" applyBorder="0" applyAlignment="0" applyProtection="0"/>
    <xf numFmtId="222"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12"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204" fontId="8" fillId="0" borderId="0" applyFont="0" applyFill="0" applyBorder="0" applyAlignment="0" applyProtection="0"/>
    <xf numFmtId="221" fontId="8" fillId="0" borderId="0" applyFont="0" applyFill="0" applyBorder="0" applyAlignment="0" applyProtection="0"/>
    <xf numFmtId="204"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04" fontId="8" fillId="0" borderId="0" applyFont="0" applyFill="0" applyBorder="0" applyAlignment="0" applyProtection="0"/>
    <xf numFmtId="221" fontId="8"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12" fontId="8" fillId="0" borderId="0" applyFont="0" applyFill="0" applyProtection="0"/>
    <xf numFmtId="12" fontId="8" fillId="0" borderId="0" applyFont="0" applyFill="0" applyProtection="0"/>
    <xf numFmtId="12" fontId="8" fillId="0" borderId="0" applyFont="0" applyFill="0" applyProtection="0"/>
    <xf numFmtId="204" fontId="8" fillId="0" borderId="0" applyFont="0" applyFill="0" applyBorder="0" applyAlignment="0" applyProtection="0"/>
    <xf numFmtId="12" fontId="8" fillId="0" borderId="0" applyFont="0" applyFill="0" applyProtection="0"/>
    <xf numFmtId="172"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8" fillId="0" borderId="0" applyFont="0" applyFill="0" applyBorder="0" applyAlignment="0" applyProtection="0"/>
    <xf numFmtId="204" fontId="8" fillId="0" borderId="0" applyFont="0" applyFill="0" applyBorder="0" applyAlignment="0" applyProtection="0"/>
    <xf numFmtId="41" fontId="15"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04" fontId="8" fillId="0" borderId="0" applyFont="0" applyFill="0" applyBorder="0" applyAlignment="0" applyProtection="0"/>
    <xf numFmtId="174" fontId="8" fillId="0" borderId="0" applyFont="0" applyFill="0" applyBorder="0" applyAlignment="0" applyProtection="0"/>
    <xf numFmtId="204" fontId="8" fillId="0" borderId="0" applyFont="0" applyFill="0" applyBorder="0" applyAlignment="0" applyProtection="0"/>
    <xf numFmtId="0" fontId="8" fillId="0" borderId="0" applyFont="0" applyFill="0" applyBorder="0" applyAlignment="0" applyProtection="0"/>
    <xf numFmtId="204" fontId="8" fillId="0" borderId="0" applyFont="0" applyFill="0" applyBorder="0" applyAlignment="0" applyProtection="0"/>
    <xf numFmtId="204" fontId="8" fillId="0" borderId="0" applyFont="0" applyFill="0" applyBorder="0" applyAlignment="0" applyProtection="0"/>
    <xf numFmtId="208" fontId="8" fillId="0" borderId="0" applyFont="0" applyFill="0" applyBorder="0" applyAlignment="0" applyProtection="0"/>
    <xf numFmtId="204" fontId="8" fillId="0" borderId="0" applyFont="0" applyFill="0" applyBorder="0" applyAlignment="0" applyProtection="0"/>
    <xf numFmtId="172" fontId="50" fillId="0" borderId="0" applyFont="0" applyFill="0" applyBorder="0" applyAlignment="0" applyProtection="0"/>
    <xf numFmtId="224" fontId="8" fillId="0" borderId="0" applyFont="0" applyFill="0" applyBorder="0" applyAlignment="0" applyProtection="0"/>
    <xf numFmtId="0" fontId="8" fillId="0" borderId="0" applyFill="0" applyBorder="0" applyAlignment="0" applyProtection="0"/>
    <xf numFmtId="183" fontId="35" fillId="0" borderId="0">
      <protection locked="0"/>
    </xf>
    <xf numFmtId="0" fontId="8" fillId="0" borderId="0"/>
    <xf numFmtId="0" fontId="50" fillId="0" borderId="0"/>
    <xf numFmtId="0" fontId="8" fillId="0" borderId="0"/>
    <xf numFmtId="0" fontId="50" fillId="0" borderId="0"/>
    <xf numFmtId="0" fontId="50" fillId="0" borderId="0"/>
    <xf numFmtId="0" fontId="50" fillId="0" borderId="0"/>
    <xf numFmtId="0" fontId="50" fillId="0" borderId="0"/>
    <xf numFmtId="0" fontId="50" fillId="0" borderId="0"/>
    <xf numFmtId="0" fontId="50" fillId="0" borderId="0"/>
    <xf numFmtId="0" fontId="8" fillId="0" borderId="0"/>
    <xf numFmtId="0" fontId="50"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0" fillId="0" borderId="0"/>
    <xf numFmtId="0" fontId="8" fillId="0" borderId="0"/>
    <xf numFmtId="0" fontId="8" fillId="0" borderId="0"/>
    <xf numFmtId="0" fontId="50" fillId="0" borderId="0"/>
    <xf numFmtId="0" fontId="8" fillId="0" borderId="0"/>
    <xf numFmtId="0" fontId="8" fillId="0" borderId="0"/>
    <xf numFmtId="0" fontId="8" fillId="0" borderId="0"/>
    <xf numFmtId="0" fontId="8" fillId="0" borderId="0"/>
    <xf numFmtId="0" fontId="50"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0" fillId="0" borderId="0"/>
    <xf numFmtId="0" fontId="49" fillId="55" borderId="10" applyNumberFormat="0" applyFont="0" applyAlignment="0" applyProtection="0"/>
    <xf numFmtId="0" fontId="49" fillId="55" borderId="10" applyNumberFormat="0" applyFont="0" applyAlignment="0" applyProtection="0"/>
    <xf numFmtId="9" fontId="50" fillId="0" borderId="0" applyFont="0" applyFill="0" applyBorder="0" applyAlignment="0" applyProtection="0"/>
    <xf numFmtId="9" fontId="50"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50" fillId="0" borderId="0" applyFont="0" applyFill="0" applyBorder="0" applyAlignment="0" applyProtection="0"/>
    <xf numFmtId="13" fontId="8" fillId="0" borderId="0" applyFont="0" applyFill="0" applyProtection="0"/>
    <xf numFmtId="13" fontId="8" fillId="0" borderId="0" applyFont="0" applyFill="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9" fontId="5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6" fillId="0" borderId="0"/>
    <xf numFmtId="168" fontId="6" fillId="0" borderId="0" applyFont="0" applyFill="0" applyBorder="0" applyAlignment="0" applyProtection="0"/>
    <xf numFmtId="40" fontId="34" fillId="0" borderId="0">
      <alignment horizontal="center"/>
    </xf>
    <xf numFmtId="40" fontId="34"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7" fillId="4" borderId="0" applyNumberFormat="0" applyBorder="0" applyAlignment="0" applyProtection="0"/>
    <xf numFmtId="0" fontId="19" fillId="36" borderId="5" applyNumberFormat="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186" fontId="66" fillId="0" borderId="0" applyFont="0" applyFill="0" applyBorder="0" applyAlignment="0" applyProtection="0"/>
    <xf numFmtId="186" fontId="66" fillId="0" borderId="0" applyFont="0" applyFill="0" applyBorder="0" applyAlignment="0" applyProtection="0"/>
    <xf numFmtId="186" fontId="66" fillId="0" borderId="0" applyFont="0" applyFill="0" applyBorder="0" applyAlignment="0" applyProtection="0"/>
    <xf numFmtId="186" fontId="66" fillId="0" borderId="0" applyFont="0" applyFill="0" applyBorder="0" applyAlignment="0" applyProtection="0"/>
    <xf numFmtId="186" fontId="66" fillId="0" borderId="0" applyFont="0" applyFill="0" applyBorder="0" applyAlignment="0" applyProtection="0"/>
    <xf numFmtId="186" fontId="66" fillId="0" borderId="0" applyFont="0" applyFill="0" applyBorder="0" applyAlignment="0" applyProtection="0"/>
    <xf numFmtId="186" fontId="66" fillId="0" borderId="0" applyFont="0" applyFill="0" applyBorder="0" applyAlignment="0" applyProtection="0"/>
    <xf numFmtId="186" fontId="66" fillId="0" borderId="0" applyFont="0" applyFill="0" applyBorder="0" applyAlignment="0" applyProtection="0"/>
    <xf numFmtId="186" fontId="66" fillId="0" borderId="0" applyFont="0" applyFill="0" applyBorder="0" applyAlignment="0" applyProtection="0"/>
    <xf numFmtId="0" fontId="23" fillId="3" borderId="0" applyNumberFormat="0" applyBorder="0" applyAlignment="0" applyProtection="0"/>
    <xf numFmtId="193" fontId="5"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4" fontId="5" fillId="0" borderId="0" applyFont="0" applyFill="0" applyBorder="0" applyAlignment="0" applyProtection="0"/>
    <xf numFmtId="174" fontId="8" fillId="0" borderId="0" applyFont="0" applyFill="0" applyProtection="0"/>
    <xf numFmtId="0" fontId="5" fillId="0" borderId="0" applyFont="0" applyFill="0" applyBorder="0" applyAlignment="0" applyProtection="0"/>
    <xf numFmtId="165" fontId="8" fillId="0" borderId="0" applyFont="0" applyFill="0" applyBorder="0" applyAlignment="0" applyProtection="0"/>
    <xf numFmtId="173" fontId="5" fillId="0" borderId="0" applyFont="0" applyFill="0" applyBorder="0" applyAlignment="0" applyProtection="0"/>
    <xf numFmtId="43" fontId="8" fillId="0" borderId="0" applyFont="0" applyFill="0" applyBorder="0" applyAlignment="0" applyProtection="0"/>
    <xf numFmtId="194" fontId="5" fillId="0" borderId="0" applyFont="0" applyFill="0" applyBorder="0" applyAlignment="0" applyProtection="0"/>
    <xf numFmtId="173" fontId="5" fillId="0" borderId="0" applyFont="0" applyFill="0" applyBorder="0" applyAlignment="0" applyProtection="0"/>
    <xf numFmtId="201" fontId="5" fillId="0" borderId="0" applyFont="0" applyFill="0" applyBorder="0" applyAlignment="0" applyProtection="0"/>
    <xf numFmtId="207" fontId="8"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221" fontId="5"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204" fontId="5" fillId="0" borderId="0" applyFont="0" applyFill="0" applyBorder="0" applyAlignment="0" applyProtection="0"/>
    <xf numFmtId="204" fontId="5" fillId="0" borderId="0" applyFont="0" applyFill="0" applyBorder="0" applyAlignment="0" applyProtection="0"/>
    <xf numFmtId="168" fontId="8" fillId="0" borderId="0" applyFont="0" applyFill="0" applyBorder="0" applyAlignment="0" applyProtection="0"/>
    <xf numFmtId="12" fontId="8" fillId="0" borderId="0" applyFont="0" applyFill="0" applyProtection="0"/>
    <xf numFmtId="172" fontId="5" fillId="0" borderId="0" applyFont="0" applyFill="0" applyBorder="0" applyAlignment="0" applyProtection="0"/>
    <xf numFmtId="204" fontId="5" fillId="0" borderId="0" applyFont="0" applyFill="0" applyBorder="0" applyAlignment="0" applyProtection="0"/>
    <xf numFmtId="204" fontId="5" fillId="0" borderId="0" applyFont="0" applyFill="0" applyBorder="0" applyAlignment="0" applyProtection="0"/>
    <xf numFmtId="204" fontId="5" fillId="0" borderId="0" applyFont="0" applyFill="0" applyBorder="0" applyAlignment="0" applyProtection="0"/>
    <xf numFmtId="204"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8" fillId="0" borderId="0" applyFont="0" applyFill="0" applyBorder="0" applyAlignment="0" applyProtection="0"/>
    <xf numFmtId="172" fontId="8" fillId="0" borderId="0" applyFont="0" applyFill="0" applyBorder="0" applyAlignment="0" applyProtection="0"/>
    <xf numFmtId="168" fontId="5" fillId="0" borderId="0" applyFont="0" applyFill="0" applyBorder="0" applyAlignment="0" applyProtection="0"/>
    <xf numFmtId="204" fontId="8" fillId="0" borderId="0" applyFont="0" applyFill="0" applyBorder="0" applyAlignment="0" applyProtection="0"/>
    <xf numFmtId="168" fontId="8" fillId="0" borderId="0" applyFont="0" applyFill="0" applyBorder="0" applyAlignment="0" applyProtection="0"/>
    <xf numFmtId="172" fontId="5" fillId="0" borderId="0" applyFont="0" applyFill="0" applyBorder="0" applyAlignment="0" applyProtection="0"/>
    <xf numFmtId="0" fontId="24" fillId="66"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2" fillId="0" borderId="29" applyBorder="0">
      <alignment horizontal="center"/>
    </xf>
    <xf numFmtId="0" fontId="28" fillId="0" borderId="0" applyNumberFormat="0" applyFill="0" applyBorder="0" applyAlignment="0" applyProtection="0"/>
    <xf numFmtId="0" fontId="4" fillId="0" borderId="0"/>
    <xf numFmtId="169" fontId="3" fillId="0" borderId="0" applyFont="0" applyFill="0" applyBorder="0" applyAlignment="0" applyProtection="0"/>
    <xf numFmtId="172" fontId="8" fillId="0" borderId="0" applyFont="0" applyFill="0" applyBorder="0" applyAlignment="0" applyProtection="0"/>
    <xf numFmtId="0" fontId="2" fillId="0" borderId="0"/>
    <xf numFmtId="0" fontId="8" fillId="0" borderId="0"/>
    <xf numFmtId="0" fontId="71" fillId="74" borderId="95" applyNumberFormat="0" applyProtection="0">
      <alignment horizontal="left" vertical="center"/>
    </xf>
    <xf numFmtId="0" fontId="72" fillId="75" borderId="0" applyNumberFormat="0" applyBorder="0" applyProtection="0">
      <alignment horizontal="center" vertical="center"/>
    </xf>
    <xf numFmtId="3" fontId="73" fillId="0" borderId="0" applyFill="0" applyBorder="0" applyProtection="0">
      <alignment horizontal="right" vertical="center"/>
    </xf>
    <xf numFmtId="49" fontId="73" fillId="0" borderId="0" applyFill="0" applyBorder="0" applyProtection="0">
      <alignment horizontal="left" vertical="center"/>
    </xf>
    <xf numFmtId="0" fontId="79" fillId="0" borderId="98" applyNumberFormat="0" applyFill="0" applyAlignment="0" applyProtection="0"/>
    <xf numFmtId="0" fontId="1" fillId="0" borderId="0"/>
    <xf numFmtId="44" fontId="86" fillId="0" borderId="0" applyFont="0" applyFill="0" applyBorder="0" applyAlignment="0" applyProtection="0"/>
  </cellStyleXfs>
  <cellXfs count="727">
    <xf numFmtId="0" fontId="0" fillId="0" borderId="0" xfId="0"/>
    <xf numFmtId="2" fontId="11" fillId="0" borderId="0" xfId="0" applyNumberFormat="1" applyFont="1" applyFill="1" applyAlignment="1">
      <alignment horizontal="center" wrapText="1"/>
    </xf>
    <xf numFmtId="0" fontId="12" fillId="0" borderId="0" xfId="0" applyFont="1" applyAlignment="1"/>
    <xf numFmtId="0" fontId="12" fillId="0" borderId="15" xfId="0" applyFont="1" applyBorder="1" applyAlignment="1">
      <alignment wrapText="1"/>
    </xf>
    <xf numFmtId="0" fontId="12" fillId="0" borderId="0" xfId="0" applyFont="1" applyAlignment="1">
      <alignment wrapText="1"/>
    </xf>
    <xf numFmtId="0" fontId="12" fillId="0" borderId="0" xfId="0" applyFont="1"/>
    <xf numFmtId="49" fontId="11" fillId="0" borderId="0" xfId="0" applyNumberFormat="1" applyFont="1" applyFill="1" applyAlignment="1">
      <alignment horizontal="center" wrapText="1"/>
    </xf>
    <xf numFmtId="0" fontId="12" fillId="0" borderId="0" xfId="0" applyFont="1" applyFill="1" applyAlignment="1">
      <alignment wrapText="1"/>
    </xf>
    <xf numFmtId="49" fontId="11" fillId="0" borderId="0" xfId="0" applyNumberFormat="1" applyFont="1" applyFill="1" applyAlignment="1">
      <alignment horizontal="right" wrapText="1"/>
    </xf>
    <xf numFmtId="39" fontId="11" fillId="0" borderId="0" xfId="0" applyNumberFormat="1" applyFont="1" applyFill="1" applyAlignment="1">
      <alignment horizontal="center" wrapText="1"/>
    </xf>
    <xf numFmtId="0" fontId="12" fillId="0" borderId="0" xfId="0" applyFont="1" applyFill="1" applyAlignment="1">
      <alignment horizontal="justify" vertical="center" wrapText="1"/>
    </xf>
    <xf numFmtId="0" fontId="12" fillId="0" borderId="15" xfId="0" applyFont="1" applyBorder="1" applyAlignment="1">
      <alignment vertical="center"/>
    </xf>
    <xf numFmtId="178" fontId="12" fillId="0" borderId="15" xfId="0" applyNumberFormat="1" applyFont="1" applyBorder="1" applyAlignment="1">
      <alignment vertical="center"/>
    </xf>
    <xf numFmtId="0" fontId="12" fillId="0" borderId="0" xfId="0" applyFont="1" applyFill="1" applyAlignment="1">
      <alignment horizontal="left" wrapText="1"/>
    </xf>
    <xf numFmtId="0" fontId="12" fillId="0" borderId="0" xfId="0" applyFont="1" applyFill="1" applyAlignment="1">
      <alignment horizontal="right" wrapText="1"/>
    </xf>
    <xf numFmtId="39" fontId="12" fillId="0" borderId="0" xfId="0" applyNumberFormat="1" applyFont="1" applyFill="1" applyAlignment="1">
      <alignment horizontal="left" wrapText="1"/>
    </xf>
    <xf numFmtId="0" fontId="11" fillId="0" borderId="0" xfId="0" applyFont="1" applyFill="1" applyAlignment="1">
      <alignment horizontal="center" wrapText="1"/>
    </xf>
    <xf numFmtId="0" fontId="12" fillId="0" borderId="0" xfId="0" applyFont="1" applyFill="1" applyAlignment="1">
      <alignment horizontal="center" wrapText="1"/>
    </xf>
    <xf numFmtId="176" fontId="12" fillId="0" borderId="0" xfId="0" applyNumberFormat="1" applyFont="1" applyFill="1" applyAlignment="1">
      <alignment horizontal="center" wrapText="1"/>
    </xf>
    <xf numFmtId="39" fontId="11" fillId="0" borderId="15" xfId="0" applyNumberFormat="1" applyFont="1" applyBorder="1" applyAlignment="1">
      <alignment horizontal="center" vertical="center" wrapText="1"/>
    </xf>
    <xf numFmtId="0" fontId="12" fillId="0" borderId="0" xfId="0" applyFont="1" applyBorder="1" applyAlignment="1">
      <alignment horizontal="center" wrapText="1"/>
    </xf>
    <xf numFmtId="0" fontId="11" fillId="56" borderId="19" xfId="0" applyFont="1" applyFill="1" applyBorder="1" applyAlignment="1">
      <alignment horizontal="center" vertical="center" wrapText="1"/>
    </xf>
    <xf numFmtId="39" fontId="12" fillId="56" borderId="14" xfId="0" applyNumberFormat="1"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wrapText="1"/>
    </xf>
    <xf numFmtId="39" fontId="12" fillId="0" borderId="0" xfId="0" applyNumberFormat="1" applyFont="1" applyAlignment="1">
      <alignment horizontal="center" wrapText="1"/>
    </xf>
    <xf numFmtId="0" fontId="12" fillId="0" borderId="0" xfId="0" applyFont="1" applyAlignment="1">
      <alignment horizontal="left" wrapText="1"/>
    </xf>
    <xf numFmtId="0" fontId="11" fillId="0" borderId="0" xfId="0" applyFont="1" applyAlignment="1">
      <alignment horizontal="right" wrapText="1"/>
    </xf>
    <xf numFmtId="1" fontId="11" fillId="0" borderId="0" xfId="0" applyNumberFormat="1" applyFont="1" applyAlignment="1">
      <alignment horizontal="center" wrapText="1"/>
    </xf>
    <xf numFmtId="39" fontId="11" fillId="0" borderId="0" xfId="0" applyNumberFormat="1" applyFont="1" applyAlignment="1">
      <alignment horizontal="center" wrapText="1"/>
    </xf>
    <xf numFmtId="0" fontId="12" fillId="0" borderId="0" xfId="0" applyFont="1" applyAlignment="1">
      <alignment vertical="center" wrapText="1"/>
    </xf>
    <xf numFmtId="0" fontId="12" fillId="0" borderId="0" xfId="0" applyFont="1" applyAlignment="1">
      <alignment vertical="center"/>
    </xf>
    <xf numFmtId="15" fontId="12" fillId="0" borderId="0" xfId="0" applyNumberFormat="1" applyFont="1" applyAlignment="1">
      <alignment horizontal="right" wrapText="1"/>
    </xf>
    <xf numFmtId="39" fontId="12" fillId="0" borderId="0" xfId="0" applyNumberFormat="1" applyFont="1" applyAlignment="1">
      <alignment wrapText="1"/>
    </xf>
    <xf numFmtId="0" fontId="11" fillId="0" borderId="0" xfId="0" applyFont="1" applyAlignment="1">
      <alignment horizontal="left"/>
    </xf>
    <xf numFmtId="0" fontId="11" fillId="0" borderId="0" xfId="0" applyFont="1" applyAlignment="1">
      <alignment horizontal="center"/>
    </xf>
    <xf numFmtId="0" fontId="11" fillId="0" borderId="15" xfId="0" applyFont="1" applyBorder="1" applyAlignment="1">
      <alignment horizontal="center" vertical="center" wrapText="1"/>
    </xf>
    <xf numFmtId="0" fontId="11" fillId="0" borderId="20" xfId="0" applyFont="1" applyBorder="1" applyAlignment="1">
      <alignment horizontal="center" vertical="center" wrapText="1"/>
    </xf>
    <xf numFmtId="15" fontId="11" fillId="0" borderId="15" xfId="0" applyNumberFormat="1" applyFont="1" applyBorder="1" applyAlignment="1">
      <alignment horizontal="center" vertical="center" wrapText="1"/>
    </xf>
    <xf numFmtId="0" fontId="11" fillId="0" borderId="0" xfId="0" applyFont="1" applyBorder="1" applyAlignment="1">
      <alignment horizontal="center" vertical="center" wrapText="1"/>
    </xf>
    <xf numFmtId="0" fontId="12" fillId="0" borderId="15"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15" xfId="0" applyFont="1" applyBorder="1" applyAlignment="1"/>
    <xf numFmtId="0" fontId="12" fillId="0" borderId="0" xfId="0" applyFont="1" applyAlignment="1">
      <alignment horizontal="center"/>
    </xf>
    <xf numFmtId="0" fontId="12" fillId="0" borderId="20" xfId="0" applyFont="1" applyFill="1" applyBorder="1" applyAlignment="1">
      <alignment horizontal="left" vertical="center" wrapText="1"/>
    </xf>
    <xf numFmtId="15" fontId="11" fillId="0" borderId="0" xfId="0" applyNumberFormat="1" applyFont="1" applyAlignment="1">
      <alignment horizontal="right" wrapText="1"/>
    </xf>
    <xf numFmtId="0" fontId="12" fillId="60" borderId="22" xfId="0" applyFont="1" applyFill="1" applyBorder="1" applyAlignment="1">
      <alignment horizontal="center" wrapText="1"/>
    </xf>
    <xf numFmtId="0" fontId="11" fillId="0" borderId="0" xfId="0" applyFont="1" applyAlignment="1"/>
    <xf numFmtId="0" fontId="12" fillId="0" borderId="0" xfId="0" applyFont="1" applyAlignment="1">
      <alignment horizontal="right"/>
    </xf>
    <xf numFmtId="39" fontId="12" fillId="0" borderId="0" xfId="0" applyNumberFormat="1" applyFont="1" applyAlignment="1">
      <alignment horizontal="right"/>
    </xf>
    <xf numFmtId="0" fontId="12" fillId="0" borderId="14" xfId="0" applyFont="1" applyFill="1" applyBorder="1" applyAlignment="1">
      <alignment horizontal="center" vertical="center" wrapText="1"/>
    </xf>
    <xf numFmtId="2" fontId="12" fillId="0" borderId="0" xfId="0" applyNumberFormat="1" applyFont="1" applyFill="1" applyBorder="1" applyAlignment="1">
      <alignment horizontal="right" vertical="center"/>
    </xf>
    <xf numFmtId="179" fontId="12" fillId="0" borderId="0" xfId="443" applyNumberFormat="1" applyFont="1" applyFill="1" applyBorder="1" applyAlignment="1">
      <alignment horizontal="right" vertical="center"/>
    </xf>
    <xf numFmtId="169" fontId="12" fillId="0" borderId="0" xfId="337" applyFont="1" applyFill="1" applyBorder="1" applyAlignment="1">
      <alignment horizontal="center" vertical="center" wrapText="1"/>
    </xf>
    <xf numFmtId="10" fontId="12" fillId="0" borderId="0" xfId="0" applyNumberFormat="1" applyFont="1" applyAlignment="1">
      <alignment horizontal="right"/>
    </xf>
    <xf numFmtId="0" fontId="12" fillId="0" borderId="15" xfId="0" applyFont="1" applyBorder="1" applyAlignment="1">
      <alignment horizontal="center" vertical="center" wrapText="1"/>
    </xf>
    <xf numFmtId="39" fontId="12" fillId="0" borderId="15" xfId="0" applyNumberFormat="1" applyFont="1" applyBorder="1" applyAlignment="1">
      <alignment horizontal="right" vertical="center" wrapText="1"/>
    </xf>
    <xf numFmtId="39" fontId="12" fillId="0" borderId="21" xfId="0" applyNumberFormat="1" applyFont="1" applyBorder="1" applyAlignment="1">
      <alignment horizontal="right" vertical="center" wrapText="1"/>
    </xf>
    <xf numFmtId="0" fontId="12" fillId="0" borderId="14"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5" xfId="0" applyFont="1" applyBorder="1" applyAlignment="1">
      <alignment vertical="center" wrapText="1"/>
    </xf>
    <xf numFmtId="169" fontId="12" fillId="0" borderId="15" xfId="337" applyNumberFormat="1" applyFont="1" applyFill="1" applyBorder="1" applyAlignment="1">
      <alignment horizontal="center" vertical="center"/>
    </xf>
    <xf numFmtId="181" fontId="12" fillId="0" borderId="0" xfId="0" applyNumberFormat="1" applyFont="1" applyAlignment="1">
      <alignment horizontal="center" wrapText="1"/>
    </xf>
    <xf numFmtId="15" fontId="12" fillId="0" borderId="15" xfId="0" applyNumberFormat="1" applyFont="1" applyBorder="1" applyAlignment="1">
      <alignment horizontal="center" vertical="center" wrapText="1"/>
    </xf>
    <xf numFmtId="39" fontId="12" fillId="0" borderId="15" xfId="0" applyNumberFormat="1" applyFont="1" applyBorder="1" applyAlignment="1">
      <alignment horizontal="center" vertical="center" wrapText="1"/>
    </xf>
    <xf numFmtId="39" fontId="12" fillId="0" borderId="21" xfId="0" applyNumberFormat="1" applyFont="1" applyBorder="1" applyAlignment="1">
      <alignment horizontal="center" vertical="center" wrapText="1"/>
    </xf>
    <xf numFmtId="0" fontId="52" fillId="0" borderId="15" xfId="0" applyFont="1" applyFill="1" applyBorder="1" applyAlignment="1">
      <alignment horizontal="left" vertical="center" wrapText="1"/>
    </xf>
    <xf numFmtId="169" fontId="12" fillId="0" borderId="15" xfId="337" applyFont="1" applyBorder="1" applyAlignment="1">
      <alignment vertical="center" wrapText="1"/>
    </xf>
    <xf numFmtId="0" fontId="11" fillId="61" borderId="22" xfId="0" applyFont="1" applyFill="1" applyBorder="1" applyAlignment="1">
      <alignment horizontal="center" vertical="center" wrapText="1"/>
    </xf>
    <xf numFmtId="0" fontId="61" fillId="0" borderId="0" xfId="524" applyFont="1" applyAlignment="1">
      <alignment vertical="center"/>
    </xf>
    <xf numFmtId="0" fontId="60" fillId="0" borderId="0" xfId="524" applyFont="1" applyAlignment="1">
      <alignment horizontal="center" vertical="center" wrapText="1"/>
    </xf>
    <xf numFmtId="0" fontId="60" fillId="0" borderId="0" xfId="524" applyFont="1" applyAlignment="1">
      <alignment horizontal="right" vertical="center" wrapText="1"/>
    </xf>
    <xf numFmtId="0" fontId="60" fillId="0" borderId="0" xfId="524" applyFont="1" applyAlignment="1">
      <alignment horizontal="center" vertical="center" wrapText="1"/>
    </xf>
    <xf numFmtId="1" fontId="60" fillId="0" borderId="0" xfId="524" applyNumberFormat="1" applyFont="1" applyAlignment="1">
      <alignment horizontal="right" vertical="center" wrapText="1"/>
    </xf>
    <xf numFmtId="1" fontId="60" fillId="0" borderId="0" xfId="524" applyNumberFormat="1" applyFont="1" applyAlignment="1">
      <alignment horizontal="center" vertical="center" wrapText="1"/>
    </xf>
    <xf numFmtId="0" fontId="61" fillId="56" borderId="0" xfId="524" applyFont="1" applyFill="1" applyAlignment="1">
      <alignment vertical="center"/>
    </xf>
    <xf numFmtId="0" fontId="60" fillId="63" borderId="14" xfId="524" applyFont="1" applyFill="1" applyBorder="1" applyAlignment="1">
      <alignment horizontal="center" vertical="center" wrapText="1"/>
    </xf>
    <xf numFmtId="0" fontId="60" fillId="63" borderId="14" xfId="524" applyFont="1" applyFill="1" applyBorder="1" applyAlignment="1">
      <alignment vertical="center" wrapText="1"/>
    </xf>
    <xf numFmtId="0" fontId="61" fillId="63" borderId="15" xfId="524" applyFont="1" applyFill="1" applyBorder="1" applyAlignment="1">
      <alignment horizontal="center" vertical="center" wrapText="1"/>
    </xf>
    <xf numFmtId="49" fontId="61" fillId="63" borderId="15" xfId="524" applyNumberFormat="1" applyFont="1" applyFill="1" applyBorder="1" applyAlignment="1">
      <alignment horizontal="center" vertical="center" wrapText="1"/>
    </xf>
    <xf numFmtId="0" fontId="61" fillId="63" borderId="15" xfId="524" applyFont="1" applyFill="1" applyBorder="1" applyAlignment="1">
      <alignment horizontal="left" vertical="center" wrapText="1"/>
    </xf>
    <xf numFmtId="0" fontId="61" fillId="0" borderId="15" xfId="524" applyFont="1" applyFill="1" applyBorder="1" applyAlignment="1">
      <alignment horizontal="center" vertical="center" wrapText="1"/>
    </xf>
    <xf numFmtId="0" fontId="61" fillId="0" borderId="15" xfId="524" applyFont="1" applyFill="1" applyBorder="1" applyAlignment="1">
      <alignment horizontal="left" vertical="center" wrapText="1"/>
    </xf>
    <xf numFmtId="49" fontId="61" fillId="0" borderId="15" xfId="524" applyNumberFormat="1" applyFont="1" applyFill="1" applyBorder="1" applyAlignment="1">
      <alignment horizontal="center" vertical="center" wrapText="1"/>
    </xf>
    <xf numFmtId="0" fontId="61" fillId="0" borderId="19" xfId="524" applyFont="1" applyFill="1" applyBorder="1" applyAlignment="1">
      <alignment horizontal="left" vertical="center" wrapText="1"/>
    </xf>
    <xf numFmtId="0" fontId="60" fillId="58" borderId="14" xfId="524" applyFont="1" applyFill="1" applyBorder="1" applyAlignment="1">
      <alignment horizontal="center" vertical="center" wrapText="1"/>
    </xf>
    <xf numFmtId="0" fontId="60" fillId="58" borderId="24" xfId="524" applyFont="1" applyFill="1" applyBorder="1" applyAlignment="1">
      <alignment horizontal="center" vertical="center" wrapText="1"/>
    </xf>
    <xf numFmtId="0" fontId="60" fillId="58" borderId="19" xfId="524" applyFont="1" applyFill="1" applyBorder="1" applyAlignment="1">
      <alignment horizontal="center" vertical="center" wrapText="1"/>
    </xf>
    <xf numFmtId="0" fontId="61" fillId="58" borderId="0" xfId="524" applyFont="1" applyFill="1" applyAlignment="1">
      <alignment vertical="center"/>
    </xf>
    <xf numFmtId="1" fontId="53" fillId="65" borderId="15" xfId="524" applyNumberFormat="1" applyFont="1" applyFill="1" applyBorder="1" applyAlignment="1">
      <alignment horizontal="center" vertical="center" wrapText="1"/>
    </xf>
    <xf numFmtId="0" fontId="63" fillId="58" borderId="14" xfId="524" applyFont="1" applyFill="1" applyBorder="1" applyAlignment="1">
      <alignment horizontal="center" vertical="center" wrapText="1"/>
    </xf>
    <xf numFmtId="0" fontId="63" fillId="58" borderId="24" xfId="524" applyFont="1" applyFill="1" applyBorder="1" applyAlignment="1">
      <alignment horizontal="center" vertical="center" wrapText="1"/>
    </xf>
    <xf numFmtId="0" fontId="62" fillId="58" borderId="14" xfId="524" applyFont="1" applyFill="1" applyBorder="1" applyAlignment="1">
      <alignment horizontal="center" vertical="center" wrapText="1"/>
    </xf>
    <xf numFmtId="0" fontId="62" fillId="58" borderId="24" xfId="524" applyFont="1" applyFill="1" applyBorder="1" applyAlignment="1">
      <alignment horizontal="center" vertical="center" wrapText="1"/>
    </xf>
    <xf numFmtId="0" fontId="62" fillId="58" borderId="19" xfId="524" applyFont="1" applyFill="1" applyBorder="1" applyAlignment="1">
      <alignment horizontal="center" vertical="center" wrapText="1"/>
    </xf>
    <xf numFmtId="0" fontId="60" fillId="63" borderId="15" xfId="524" applyFont="1" applyFill="1" applyBorder="1" applyAlignment="1">
      <alignment horizontal="center" vertical="center" wrapText="1"/>
    </xf>
    <xf numFmtId="49" fontId="60" fillId="63" borderId="15" xfId="524" applyNumberFormat="1" applyFont="1" applyFill="1" applyBorder="1" applyAlignment="1">
      <alignment horizontal="center" vertical="center" wrapText="1"/>
    </xf>
    <xf numFmtId="3" fontId="60" fillId="63" borderId="15" xfId="524" applyNumberFormat="1" applyFont="1" applyFill="1" applyBorder="1" applyAlignment="1">
      <alignment horizontal="center" vertical="center" wrapText="1"/>
    </xf>
    <xf numFmtId="0" fontId="60" fillId="63" borderId="14" xfId="524" applyFont="1" applyFill="1" applyBorder="1" applyAlignment="1">
      <alignment horizontal="center" vertical="center" wrapText="1"/>
    </xf>
    <xf numFmtId="39" fontId="60" fillId="57" borderId="15" xfId="524" applyNumberFormat="1" applyFont="1" applyFill="1" applyBorder="1" applyAlignment="1">
      <alignment horizontal="center" vertical="center" wrapText="1"/>
    </xf>
    <xf numFmtId="1" fontId="32" fillId="65" borderId="15" xfId="524" applyNumberFormat="1" applyFont="1" applyFill="1" applyBorder="1" applyAlignment="1">
      <alignment horizontal="center" vertical="center" wrapText="1"/>
    </xf>
    <xf numFmtId="0" fontId="60" fillId="63" borderId="14" xfId="524" applyFont="1" applyFill="1" applyBorder="1" applyAlignment="1">
      <alignment horizontal="center" vertical="center" wrapText="1"/>
    </xf>
    <xf numFmtId="0" fontId="61" fillId="0" borderId="15" xfId="524" applyNumberFormat="1" applyFont="1" applyFill="1" applyBorder="1" applyAlignment="1">
      <alignment horizontal="center" vertical="center" wrapText="1"/>
    </xf>
    <xf numFmtId="169" fontId="61" fillId="0" borderId="15" xfId="524" applyNumberFormat="1" applyFont="1" applyFill="1" applyBorder="1" applyAlignment="1">
      <alignment horizontal="center" vertical="center" wrapText="1"/>
    </xf>
    <xf numFmtId="0" fontId="58" fillId="0" borderId="15" xfId="524" applyFont="1" applyFill="1" applyBorder="1" applyAlignment="1">
      <alignment horizontal="left" vertical="center" wrapText="1"/>
    </xf>
    <xf numFmtId="39" fontId="61" fillId="0" borderId="15" xfId="524" applyNumberFormat="1" applyFont="1" applyFill="1" applyBorder="1" applyAlignment="1">
      <alignment horizontal="center" vertical="center" wrapText="1"/>
    </xf>
    <xf numFmtId="0" fontId="12" fillId="0" borderId="15" xfId="0" applyFont="1" applyBorder="1" applyAlignment="1">
      <alignment horizontal="center" wrapText="1"/>
    </xf>
    <xf numFmtId="0" fontId="67" fillId="0" borderId="0" xfId="0" applyFont="1"/>
    <xf numFmtId="0" fontId="60" fillId="56" borderId="30" xfId="524" applyFont="1" applyFill="1" applyBorder="1" applyAlignment="1">
      <alignment horizontal="center" vertical="center" wrapText="1"/>
    </xf>
    <xf numFmtId="49" fontId="60" fillId="56" borderId="30" xfId="524" applyNumberFormat="1" applyFont="1" applyFill="1" applyBorder="1" applyAlignment="1">
      <alignment horizontal="center" vertical="center" wrapText="1"/>
    </xf>
    <xf numFmtId="0" fontId="60" fillId="63" borderId="29" xfId="524" applyFont="1" applyFill="1" applyBorder="1" applyAlignment="1">
      <alignment horizontal="center" vertical="center" wrapText="1"/>
    </xf>
    <xf numFmtId="0" fontId="60" fillId="63" borderId="29" xfId="524" applyFont="1" applyFill="1" applyBorder="1" applyAlignment="1">
      <alignment vertical="center" wrapText="1"/>
    </xf>
    <xf numFmtId="0" fontId="61" fillId="63" borderId="30" xfId="524" applyFont="1" applyFill="1" applyBorder="1" applyAlignment="1">
      <alignment horizontal="center" vertical="center" wrapText="1"/>
    </xf>
    <xf numFmtId="49" fontId="61" fillId="63" borderId="30" xfId="524" applyNumberFormat="1" applyFont="1" applyFill="1" applyBorder="1" applyAlignment="1">
      <alignment horizontal="center" vertical="center" wrapText="1"/>
    </xf>
    <xf numFmtId="0" fontId="61" fillId="63" borderId="30" xfId="524" applyFont="1" applyFill="1" applyBorder="1" applyAlignment="1">
      <alignment horizontal="left" vertical="center" wrapText="1"/>
    </xf>
    <xf numFmtId="0" fontId="61" fillId="0" borderId="30" xfId="524" applyFont="1" applyFill="1" applyBorder="1" applyAlignment="1">
      <alignment horizontal="center" vertical="center" wrapText="1"/>
    </xf>
    <xf numFmtId="0" fontId="61" fillId="0" borderId="30" xfId="524" applyFont="1" applyFill="1" applyBorder="1" applyAlignment="1">
      <alignment horizontal="left" vertical="center" wrapText="1"/>
    </xf>
    <xf numFmtId="49" fontId="61" fillId="0" borderId="30" xfId="524" applyNumberFormat="1" applyFont="1" applyFill="1" applyBorder="1" applyAlignment="1">
      <alignment horizontal="center" vertical="center" wrapText="1"/>
    </xf>
    <xf numFmtId="39" fontId="60" fillId="57" borderId="30" xfId="524" applyNumberFormat="1" applyFont="1" applyFill="1" applyBorder="1" applyAlignment="1">
      <alignment horizontal="center" vertical="center" wrapText="1"/>
    </xf>
    <xf numFmtId="0" fontId="61" fillId="0" borderId="30" xfId="524" applyNumberFormat="1" applyFont="1" applyFill="1" applyBorder="1" applyAlignment="1">
      <alignment horizontal="center" vertical="center" wrapText="1"/>
    </xf>
    <xf numFmtId="173" fontId="61" fillId="0" borderId="30" xfId="579" applyFont="1" applyFill="1" applyBorder="1" applyAlignment="1">
      <alignment horizontal="center" vertical="center" wrapText="1"/>
    </xf>
    <xf numFmtId="0" fontId="60" fillId="0" borderId="0" xfId="524" applyFont="1" applyAlignment="1">
      <alignment horizontal="center" vertical="center" wrapText="1"/>
    </xf>
    <xf numFmtId="0" fontId="60" fillId="63" borderId="14" xfId="524" applyFont="1" applyFill="1" applyBorder="1" applyAlignment="1">
      <alignment horizontal="center" vertical="center" wrapText="1"/>
    </xf>
    <xf numFmtId="0" fontId="52" fillId="0" borderId="31" xfId="0" applyFont="1" applyFill="1" applyBorder="1" applyAlignment="1">
      <alignment vertical="center" wrapText="1"/>
    </xf>
    <xf numFmtId="0" fontId="12" fillId="0" borderId="15" xfId="0" applyFont="1" applyFill="1" applyBorder="1" applyAlignment="1">
      <alignment horizontal="center" vertical="center" wrapText="1"/>
    </xf>
    <xf numFmtId="39" fontId="12" fillId="0" borderId="15" xfId="0" applyNumberFormat="1" applyFont="1" applyFill="1" applyBorder="1" applyAlignment="1">
      <alignment horizontal="center" vertical="center" wrapText="1"/>
    </xf>
    <xf numFmtId="0" fontId="68" fillId="0" borderId="31" xfId="0" applyFont="1" applyFill="1" applyBorder="1" applyAlignment="1">
      <alignment vertical="center" wrapText="1"/>
    </xf>
    <xf numFmtId="14" fontId="61" fillId="0" borderId="15" xfId="524" applyNumberFormat="1" applyFont="1" applyFill="1" applyBorder="1" applyAlignment="1">
      <alignment horizontal="center" vertical="center" wrapText="1"/>
    </xf>
    <xf numFmtId="49" fontId="61" fillId="0" borderId="31" xfId="524" applyNumberFormat="1" applyFont="1" applyFill="1" applyBorder="1" applyAlignment="1">
      <alignment horizontal="center" vertical="center" wrapText="1"/>
    </xf>
    <xf numFmtId="17" fontId="61" fillId="0" borderId="31" xfId="524" applyNumberFormat="1" applyFont="1" applyFill="1" applyBorder="1" applyAlignment="1">
      <alignment horizontal="center" vertical="center" wrapText="1"/>
    </xf>
    <xf numFmtId="0" fontId="8" fillId="0" borderId="0" xfId="408" applyFont="1" applyAlignment="1"/>
    <xf numFmtId="0" fontId="8" fillId="0" borderId="31" xfId="408" applyFont="1" applyBorder="1" applyAlignment="1">
      <alignment horizontal="center" vertical="center" wrapText="1"/>
    </xf>
    <xf numFmtId="225" fontId="8" fillId="0" borderId="31" xfId="337" applyNumberFormat="1" applyFont="1" applyBorder="1" applyAlignment="1">
      <alignment horizontal="center" vertical="center"/>
    </xf>
    <xf numFmtId="0" fontId="8" fillId="0" borderId="0" xfId="408" applyFont="1"/>
    <xf numFmtId="2" fontId="14" fillId="0" borderId="0" xfId="408" applyNumberFormat="1" applyFont="1" applyFill="1" applyAlignment="1">
      <alignment horizontal="center" wrapText="1"/>
    </xf>
    <xf numFmtId="0" fontId="14" fillId="62" borderId="22" xfId="408" applyFont="1" applyFill="1" applyBorder="1" applyAlignment="1">
      <alignment horizontal="center" vertical="center" wrapText="1"/>
    </xf>
    <xf numFmtId="0" fontId="14" fillId="62" borderId="34" xfId="408" applyFont="1" applyFill="1" applyBorder="1" applyAlignment="1">
      <alignment horizontal="center" vertical="center" wrapText="1"/>
    </xf>
    <xf numFmtId="0" fontId="14" fillId="62" borderId="36" xfId="408" applyFont="1" applyFill="1" applyBorder="1" applyAlignment="1">
      <alignment horizontal="center" vertical="center" wrapText="1"/>
    </xf>
    <xf numFmtId="225" fontId="8" fillId="61" borderId="31" xfId="337" applyNumberFormat="1" applyFont="1" applyFill="1" applyBorder="1" applyAlignment="1">
      <alignment horizontal="center" vertical="center"/>
    </xf>
    <xf numFmtId="0" fontId="14" fillId="0" borderId="0" xfId="408" applyFont="1" applyAlignment="1">
      <alignment vertical="center"/>
    </xf>
    <xf numFmtId="0" fontId="8" fillId="0" borderId="0" xfId="408" applyFont="1" applyFill="1" applyBorder="1" applyAlignment="1">
      <alignment horizontal="left" wrapText="1"/>
    </xf>
    <xf numFmtId="0" fontId="8" fillId="0" borderId="0" xfId="408" applyFont="1" applyAlignment="1">
      <alignment wrapText="1"/>
    </xf>
    <xf numFmtId="0" fontId="14" fillId="0" borderId="0" xfId="408" applyFont="1" applyFill="1" applyAlignment="1">
      <alignment horizontal="center" wrapText="1"/>
    </xf>
    <xf numFmtId="177" fontId="8" fillId="0" borderId="0" xfId="408" applyNumberFormat="1" applyFont="1" applyFill="1" applyBorder="1" applyAlignment="1">
      <alignment horizontal="right" wrapText="1"/>
    </xf>
    <xf numFmtId="0" fontId="8" fillId="0" borderId="0" xfId="408" applyFont="1" applyBorder="1" applyAlignment="1">
      <alignment horizontal="center" wrapText="1"/>
    </xf>
    <xf numFmtId="180" fontId="8" fillId="0" borderId="0" xfId="337" applyNumberFormat="1" applyFont="1" applyFill="1" applyBorder="1" applyAlignment="1">
      <alignment horizontal="center" vertical="center"/>
    </xf>
    <xf numFmtId="1" fontId="8" fillId="0" borderId="0" xfId="408" applyNumberFormat="1" applyFont="1" applyFill="1" applyBorder="1" applyAlignment="1">
      <alignment horizontal="right" wrapText="1"/>
    </xf>
    <xf numFmtId="39" fontId="8" fillId="0" borderId="0" xfId="408" applyNumberFormat="1" applyFont="1" applyAlignment="1">
      <alignment horizontal="center" wrapText="1"/>
    </xf>
    <xf numFmtId="1" fontId="8" fillId="0" borderId="0" xfId="408" applyNumberFormat="1" applyFont="1" applyBorder="1" applyAlignment="1">
      <alignment horizontal="right" wrapText="1"/>
    </xf>
    <xf numFmtId="0" fontId="14" fillId="0" borderId="0" xfId="408" applyFont="1" applyAlignment="1">
      <alignment horizontal="center" wrapText="1"/>
    </xf>
    <xf numFmtId="15" fontId="8" fillId="0" borderId="0" xfId="408" applyNumberFormat="1" applyFont="1"/>
    <xf numFmtId="39" fontId="8" fillId="0" borderId="0" xfId="408" applyNumberFormat="1" applyFont="1" applyFill="1" applyAlignment="1">
      <alignment horizontal="center" wrapText="1"/>
    </xf>
    <xf numFmtId="0" fontId="8" fillId="0" borderId="0" xfId="408" applyFont="1" applyAlignment="1">
      <alignment horizontal="center" wrapText="1"/>
    </xf>
    <xf numFmtId="0" fontId="14" fillId="0" borderId="0" xfId="408" applyFont="1" applyAlignment="1">
      <alignment horizontal="right" wrapText="1"/>
    </xf>
    <xf numFmtId="0" fontId="8" fillId="0" borderId="0" xfId="408" applyFont="1" applyBorder="1" applyAlignment="1">
      <alignment horizontal="left" wrapText="1"/>
    </xf>
    <xf numFmtId="0" fontId="14" fillId="69" borderId="0" xfId="408" applyFont="1" applyFill="1" applyAlignment="1">
      <alignment horizontal="right" wrapText="1"/>
    </xf>
    <xf numFmtId="1" fontId="14" fillId="69" borderId="0" xfId="408" applyNumberFormat="1" applyFont="1" applyFill="1" applyAlignment="1">
      <alignment horizontal="center" wrapText="1"/>
    </xf>
    <xf numFmtId="0" fontId="14" fillId="69" borderId="0" xfId="408" applyFont="1" applyFill="1" applyAlignment="1">
      <alignment horizontal="center" vertical="center" wrapText="1"/>
    </xf>
    <xf numFmtId="0" fontId="8" fillId="69" borderId="0" xfId="408" applyFont="1" applyFill="1" applyAlignment="1">
      <alignment horizontal="center" vertical="center" wrapText="1"/>
    </xf>
    <xf numFmtId="0" fontId="8" fillId="0" borderId="0" xfId="408" applyFont="1" applyAlignment="1">
      <alignment vertical="center" wrapText="1"/>
    </xf>
    <xf numFmtId="0" fontId="8" fillId="0" borderId="0" xfId="408" applyFont="1" applyAlignment="1">
      <alignment vertical="center"/>
    </xf>
    <xf numFmtId="15" fontId="8" fillId="0" borderId="0" xfId="408" applyNumberFormat="1" applyFont="1" applyAlignment="1">
      <alignment horizontal="right" wrapText="1"/>
    </xf>
    <xf numFmtId="0" fontId="15" fillId="70" borderId="49" xfId="408" applyFont="1" applyFill="1" applyBorder="1" applyAlignment="1">
      <alignment horizontal="center" vertical="center" wrapText="1"/>
    </xf>
    <xf numFmtId="0" fontId="15" fillId="70" borderId="50" xfId="408" applyFont="1" applyFill="1" applyBorder="1" applyAlignment="1">
      <alignment horizontal="center" vertical="center" wrapText="1"/>
    </xf>
    <xf numFmtId="0" fontId="15" fillId="70" borderId="51" xfId="408" applyFont="1" applyFill="1" applyBorder="1" applyAlignment="1">
      <alignment horizontal="center" vertical="center" wrapText="1"/>
    </xf>
    <xf numFmtId="0" fontId="15" fillId="70" borderId="36" xfId="408" applyFont="1" applyFill="1" applyBorder="1" applyAlignment="1">
      <alignment horizontal="center" vertical="center" wrapText="1"/>
    </xf>
    <xf numFmtId="9" fontId="8" fillId="71" borderId="21" xfId="443" applyFont="1" applyFill="1" applyBorder="1" applyAlignment="1">
      <alignment horizontal="justify" vertical="center" wrapText="1"/>
    </xf>
    <xf numFmtId="226" fontId="8" fillId="71" borderId="21" xfId="408" applyNumberFormat="1" applyFont="1" applyFill="1" applyBorder="1" applyAlignment="1">
      <alignment horizontal="center" vertical="center" wrapText="1"/>
    </xf>
    <xf numFmtId="225" fontId="8" fillId="71" borderId="21" xfId="408" applyNumberFormat="1" applyFont="1" applyFill="1" applyBorder="1" applyAlignment="1">
      <alignment horizontal="center" vertical="center" wrapText="1"/>
    </xf>
    <xf numFmtId="4" fontId="8" fillId="0" borderId="21" xfId="408" applyNumberFormat="1" applyFont="1" applyBorder="1" applyAlignment="1">
      <alignment horizontal="center" vertical="center" wrapText="1"/>
    </xf>
    <xf numFmtId="0" fontId="8" fillId="0" borderId="21" xfId="408" applyNumberFormat="1" applyFont="1" applyBorder="1" applyAlignment="1">
      <alignment horizontal="justify" vertical="center" wrapText="1"/>
    </xf>
    <xf numFmtId="0" fontId="8" fillId="0" borderId="23" xfId="408" applyNumberFormat="1" applyFont="1" applyBorder="1" applyAlignment="1">
      <alignment horizontal="center" vertical="center" wrapText="1"/>
    </xf>
    <xf numFmtId="227" fontId="14" fillId="0" borderId="18" xfId="408" applyNumberFormat="1" applyFont="1" applyFill="1" applyBorder="1" applyAlignment="1">
      <alignment horizontal="center" vertical="center" wrapText="1"/>
    </xf>
    <xf numFmtId="9" fontId="8" fillId="71" borderId="31" xfId="443" applyFont="1" applyFill="1" applyBorder="1" applyAlignment="1">
      <alignment horizontal="justify" vertical="center" wrapText="1"/>
    </xf>
    <xf numFmtId="226" fontId="8" fillId="71" borderId="31" xfId="408" applyNumberFormat="1" applyFont="1" applyFill="1" applyBorder="1" applyAlignment="1">
      <alignment horizontal="center" vertical="center" wrapText="1"/>
    </xf>
    <xf numFmtId="225" fontId="8" fillId="71" borderId="31" xfId="408" applyNumberFormat="1" applyFont="1" applyFill="1" applyBorder="1" applyAlignment="1">
      <alignment horizontal="center" vertical="center" wrapText="1"/>
    </xf>
    <xf numFmtId="227" fontId="14" fillId="0" borderId="18" xfId="408" applyNumberFormat="1" applyFont="1" applyBorder="1" applyAlignment="1">
      <alignment horizontal="center" vertical="center" wrapText="1"/>
    </xf>
    <xf numFmtId="9" fontId="8" fillId="0" borderId="31" xfId="443" applyFont="1" applyFill="1" applyBorder="1" applyAlignment="1">
      <alignment horizontal="justify" vertical="center" wrapText="1"/>
    </xf>
    <xf numFmtId="226" fontId="8" fillId="0" borderId="31" xfId="408" applyNumberFormat="1" applyFont="1" applyFill="1" applyBorder="1" applyAlignment="1">
      <alignment horizontal="center" vertical="center" wrapText="1"/>
    </xf>
    <xf numFmtId="225" fontId="8" fillId="0" borderId="31" xfId="408" applyNumberFormat="1" applyFont="1" applyFill="1" applyBorder="1" applyAlignment="1">
      <alignment horizontal="center" vertical="center" wrapText="1"/>
    </xf>
    <xf numFmtId="4" fontId="8" fillId="0" borderId="21" xfId="408" applyNumberFormat="1" applyFont="1" applyFill="1" applyBorder="1" applyAlignment="1">
      <alignment horizontal="center" vertical="center" wrapText="1"/>
    </xf>
    <xf numFmtId="0" fontId="8" fillId="0" borderId="21" xfId="408" applyNumberFormat="1" applyFont="1" applyFill="1" applyBorder="1" applyAlignment="1">
      <alignment horizontal="justify" vertical="center" wrapText="1"/>
    </xf>
    <xf numFmtId="0" fontId="8" fillId="0" borderId="23" xfId="408" applyNumberFormat="1" applyFont="1" applyFill="1" applyBorder="1" applyAlignment="1">
      <alignment horizontal="center" vertical="center" wrapText="1"/>
    </xf>
    <xf numFmtId="9" fontId="8" fillId="0" borderId="20" xfId="443" applyFont="1" applyFill="1" applyBorder="1" applyAlignment="1">
      <alignment horizontal="justify" vertical="center" wrapText="1"/>
    </xf>
    <xf numFmtId="226" fontId="8" fillId="0" borderId="20" xfId="408" applyNumberFormat="1" applyFont="1" applyFill="1" applyBorder="1" applyAlignment="1">
      <alignment horizontal="center" vertical="center" wrapText="1"/>
    </xf>
    <xf numFmtId="225" fontId="8" fillId="0" borderId="20" xfId="408" applyNumberFormat="1" applyFont="1" applyFill="1" applyBorder="1" applyAlignment="1">
      <alignment horizontal="center" vertical="center" wrapText="1"/>
    </xf>
    <xf numFmtId="0" fontId="8" fillId="0" borderId="28" xfId="408" applyNumberFormat="1" applyFont="1" applyFill="1" applyBorder="1" applyAlignment="1">
      <alignment horizontal="center" vertical="center" wrapText="1"/>
    </xf>
    <xf numFmtId="227" fontId="14" fillId="0" borderId="54" xfId="408" applyNumberFormat="1" applyFont="1" applyFill="1" applyBorder="1" applyAlignment="1">
      <alignment horizontal="center" vertical="center" wrapText="1"/>
    </xf>
    <xf numFmtId="4" fontId="15" fillId="70" borderId="49" xfId="408" applyNumberFormat="1" applyFont="1" applyFill="1" applyBorder="1" applyAlignment="1">
      <alignment horizontal="center" vertical="center" wrapText="1"/>
    </xf>
    <xf numFmtId="0" fontId="15" fillId="0" borderId="50" xfId="408" applyFont="1" applyFill="1" applyBorder="1" applyAlignment="1">
      <alignment vertical="center" wrapText="1"/>
    </xf>
    <xf numFmtId="0" fontId="15" fillId="0" borderId="51" xfId="408" applyFont="1" applyFill="1" applyBorder="1" applyAlignment="1">
      <alignment horizontal="center" vertical="center" wrapText="1"/>
    </xf>
    <xf numFmtId="227" fontId="14" fillId="0" borderId="36" xfId="408" applyNumberFormat="1" applyFont="1" applyFill="1" applyBorder="1" applyAlignment="1">
      <alignment horizontal="center" vertical="center" wrapText="1"/>
    </xf>
    <xf numFmtId="0" fontId="32" fillId="70" borderId="49" xfId="408" applyFont="1" applyFill="1" applyBorder="1" applyAlignment="1">
      <alignment horizontal="center" vertical="center" wrapText="1"/>
    </xf>
    <xf numFmtId="0" fontId="32" fillId="70" borderId="50" xfId="408" applyFont="1" applyFill="1" applyBorder="1" applyAlignment="1">
      <alignment horizontal="center" vertical="center" wrapText="1"/>
    </xf>
    <xf numFmtId="0" fontId="32" fillId="70" borderId="51" xfId="408" applyFont="1" applyFill="1" applyBorder="1" applyAlignment="1">
      <alignment horizontal="center" vertical="center" wrapText="1"/>
    </xf>
    <xf numFmtId="0" fontId="32" fillId="70" borderId="36" xfId="408" applyFont="1" applyFill="1" applyBorder="1" applyAlignment="1">
      <alignment horizontal="center" vertical="center" wrapText="1"/>
    </xf>
    <xf numFmtId="0" fontId="53" fillId="0" borderId="0" xfId="408" applyFont="1" applyAlignment="1"/>
    <xf numFmtId="0" fontId="53" fillId="0" borderId="31" xfId="408" applyFont="1" applyBorder="1" applyAlignment="1">
      <alignment horizontal="center"/>
    </xf>
    <xf numFmtId="225" fontId="53" fillId="0" borderId="31" xfId="337" applyNumberFormat="1" applyFont="1" applyBorder="1"/>
    <xf numFmtId="0" fontId="53" fillId="0" borderId="0" xfId="408" applyFont="1"/>
    <xf numFmtId="9" fontId="8" fillId="71" borderId="58" xfId="443" applyFont="1" applyFill="1" applyBorder="1" applyAlignment="1">
      <alignment horizontal="justify" vertical="center" wrapText="1"/>
    </xf>
    <xf numFmtId="208" fontId="8" fillId="71" borderId="58" xfId="408" applyNumberFormat="1" applyFont="1" applyFill="1" applyBorder="1" applyAlignment="1">
      <alignment horizontal="right" vertical="center" wrapText="1"/>
    </xf>
    <xf numFmtId="227" fontId="14" fillId="0" borderId="59" xfId="408" applyNumberFormat="1" applyFont="1" applyBorder="1" applyAlignment="1">
      <alignment horizontal="center" vertical="center" wrapText="1"/>
    </xf>
    <xf numFmtId="0" fontId="12" fillId="0" borderId="31" xfId="408" applyFont="1" applyBorder="1" applyAlignment="1">
      <alignment horizontal="center"/>
    </xf>
    <xf numFmtId="225" fontId="8" fillId="0" borderId="31" xfId="337" applyNumberFormat="1" applyFont="1" applyBorder="1"/>
    <xf numFmtId="208" fontId="8" fillId="71" borderId="31" xfId="408" applyNumberFormat="1" applyFont="1" applyFill="1" applyBorder="1" applyAlignment="1">
      <alignment horizontal="right" vertical="center" wrapText="1"/>
    </xf>
    <xf numFmtId="0" fontId="14" fillId="0" borderId="23" xfId="408" applyNumberFormat="1" applyFont="1" applyBorder="1" applyAlignment="1">
      <alignment horizontal="center" vertical="center" wrapText="1"/>
    </xf>
    <xf numFmtId="0" fontId="12" fillId="0" borderId="31" xfId="408" applyFont="1" applyBorder="1" applyAlignment="1">
      <alignment horizontal="center" vertical="center" wrapText="1"/>
    </xf>
    <xf numFmtId="225" fontId="8" fillId="0" borderId="31" xfId="337" applyNumberFormat="1" applyFont="1" applyBorder="1" applyAlignment="1">
      <alignment vertical="center"/>
    </xf>
    <xf numFmtId="0" fontId="12" fillId="0" borderId="31" xfId="408" applyFont="1" applyBorder="1" applyAlignment="1">
      <alignment horizontal="center" wrapText="1"/>
    </xf>
    <xf numFmtId="225" fontId="8" fillId="0" borderId="31" xfId="337" applyNumberFormat="1" applyFont="1" applyBorder="1" applyAlignment="1">
      <alignment wrapText="1"/>
    </xf>
    <xf numFmtId="226" fontId="8" fillId="71" borderId="20" xfId="408" applyNumberFormat="1" applyFont="1" applyFill="1" applyBorder="1" applyAlignment="1">
      <alignment horizontal="center" vertical="center" wrapText="1"/>
    </xf>
    <xf numFmtId="227" fontId="14" fillId="0" borderId="36" xfId="408" applyNumberFormat="1" applyFont="1" applyBorder="1" applyAlignment="1">
      <alignment horizontal="center" vertical="center" wrapText="1"/>
    </xf>
    <xf numFmtId="0" fontId="8" fillId="0" borderId="0" xfId="408" applyFont="1" applyFill="1" applyBorder="1" applyAlignment="1">
      <alignment vertical="center" wrapText="1"/>
    </xf>
    <xf numFmtId="9" fontId="8" fillId="0" borderId="0" xfId="408" applyNumberFormat="1" applyFont="1" applyFill="1" applyBorder="1" applyAlignment="1">
      <alignment vertical="center" wrapText="1"/>
    </xf>
    <xf numFmtId="1" fontId="14" fillId="0" borderId="0" xfId="408" applyNumberFormat="1" applyFont="1" applyFill="1" applyBorder="1" applyAlignment="1">
      <alignment vertical="center" wrapText="1"/>
    </xf>
    <xf numFmtId="15" fontId="8" fillId="0" borderId="0" xfId="408" applyNumberFormat="1" applyFont="1" applyFill="1" applyBorder="1" applyAlignment="1">
      <alignment vertical="center" wrapText="1"/>
    </xf>
    <xf numFmtId="0" fontId="8" fillId="0" borderId="0" xfId="408" applyFont="1" applyFill="1" applyBorder="1" applyAlignment="1">
      <alignment vertical="center"/>
    </xf>
    <xf numFmtId="0" fontId="8" fillId="0" borderId="0" xfId="408" applyFont="1" applyFill="1" applyBorder="1" applyAlignment="1">
      <alignment horizontal="center" vertical="center"/>
    </xf>
    <xf numFmtId="15" fontId="8" fillId="0" borderId="0" xfId="408" applyNumberFormat="1" applyFont="1" applyFill="1" applyBorder="1" applyAlignment="1">
      <alignment horizontal="right" vertical="center" wrapText="1"/>
    </xf>
    <xf numFmtId="39" fontId="8" fillId="0" borderId="0" xfId="408" applyNumberFormat="1" applyFont="1" applyFill="1" applyBorder="1" applyAlignment="1">
      <alignment horizontal="right" vertical="center" wrapText="1"/>
    </xf>
    <xf numFmtId="0" fontId="8" fillId="0" borderId="0" xfId="408" applyNumberFormat="1" applyFont="1" applyFill="1" applyBorder="1" applyAlignment="1">
      <alignment horizontal="right" vertical="center" wrapText="1"/>
    </xf>
    <xf numFmtId="0" fontId="8" fillId="0" borderId="31" xfId="408" applyFont="1" applyBorder="1" applyAlignment="1">
      <alignment horizontal="center" vertical="center"/>
    </xf>
    <xf numFmtId="39" fontId="14" fillId="69" borderId="0" xfId="408" applyNumberFormat="1" applyFont="1" applyFill="1" applyAlignment="1">
      <alignment horizontal="center" wrapText="1"/>
    </xf>
    <xf numFmtId="227" fontId="65" fillId="0" borderId="18" xfId="408" applyNumberFormat="1" applyFont="1" applyFill="1" applyBorder="1" applyAlignment="1">
      <alignment horizontal="center" vertical="center" wrapText="1"/>
    </xf>
    <xf numFmtId="225" fontId="8" fillId="0" borderId="31" xfId="337" applyNumberFormat="1" applyFont="1" applyBorder="1" applyAlignment="1">
      <alignment horizontal="center" wrapText="1"/>
    </xf>
    <xf numFmtId="225" fontId="8" fillId="0" borderId="31" xfId="408" applyNumberFormat="1" applyFont="1" applyBorder="1"/>
    <xf numFmtId="0" fontId="8" fillId="0" borderId="0" xfId="408" applyFont="1" applyAlignment="1">
      <alignment horizontal="center" vertical="center"/>
    </xf>
    <xf numFmtId="225" fontId="8" fillId="0" borderId="0" xfId="408" applyNumberFormat="1" applyFont="1" applyAlignment="1">
      <alignment horizontal="center" vertical="center"/>
    </xf>
    <xf numFmtId="15" fontId="12" fillId="0" borderId="15" xfId="0" applyNumberFormat="1" applyFont="1" applyFill="1" applyBorder="1" applyAlignment="1">
      <alignment horizontal="center" vertical="center" wrapText="1"/>
    </xf>
    <xf numFmtId="10" fontId="12" fillId="0" borderId="15" xfId="0" applyNumberFormat="1" applyFont="1" applyFill="1" applyBorder="1" applyAlignment="1">
      <alignment horizontal="center" vertical="center" wrapText="1"/>
    </xf>
    <xf numFmtId="3" fontId="14" fillId="0" borderId="0" xfId="408" applyNumberFormat="1" applyFont="1" applyAlignment="1">
      <alignment vertical="center"/>
    </xf>
    <xf numFmtId="227" fontId="14" fillId="60" borderId="18" xfId="408" applyNumberFormat="1" applyFont="1" applyFill="1" applyBorder="1" applyAlignment="1">
      <alignment horizontal="center" vertical="center" wrapText="1"/>
    </xf>
    <xf numFmtId="227" fontId="65" fillId="0" borderId="18" xfId="408" applyNumberFormat="1" applyFont="1" applyBorder="1" applyAlignment="1">
      <alignment horizontal="center" vertical="center" wrapText="1"/>
    </xf>
    <xf numFmtId="227" fontId="14" fillId="60" borderId="59" xfId="408" applyNumberFormat="1" applyFont="1" applyFill="1" applyBorder="1" applyAlignment="1">
      <alignment horizontal="center" vertical="center" wrapText="1"/>
    </xf>
    <xf numFmtId="227" fontId="65" fillId="60" borderId="59" xfId="408" applyNumberFormat="1" applyFont="1" applyFill="1" applyBorder="1" applyAlignment="1">
      <alignment horizontal="center" vertical="center" wrapText="1"/>
    </xf>
    <xf numFmtId="0" fontId="12" fillId="0" borderId="31" xfId="0" applyFont="1" applyBorder="1" applyAlignment="1">
      <alignment vertical="center"/>
    </xf>
    <xf numFmtId="0" fontId="14" fillId="69" borderId="0" xfId="408" applyFont="1" applyFill="1" applyAlignment="1">
      <alignment horizontal="center" vertical="center" wrapText="1"/>
    </xf>
    <xf numFmtId="0" fontId="8" fillId="69" borderId="0" xfId="408" applyFont="1" applyFill="1" applyAlignment="1">
      <alignment horizontal="center" vertical="center" wrapText="1"/>
    </xf>
    <xf numFmtId="0" fontId="15" fillId="70" borderId="51" xfId="408" applyFont="1" applyFill="1" applyBorder="1" applyAlignment="1">
      <alignment horizontal="center" vertical="center" wrapText="1"/>
    </xf>
    <xf numFmtId="0" fontId="32" fillId="70" borderId="51" xfId="408" applyFont="1" applyFill="1" applyBorder="1" applyAlignment="1">
      <alignment horizontal="center" vertical="center" wrapText="1"/>
    </xf>
    <xf numFmtId="0" fontId="32" fillId="70" borderId="51" xfId="408" applyFont="1" applyFill="1" applyBorder="1" applyAlignment="1">
      <alignment horizontal="center" vertical="center" wrapText="1"/>
    </xf>
    <xf numFmtId="0" fontId="14" fillId="69" borderId="0" xfId="408" applyFont="1" applyFill="1" applyAlignment="1">
      <alignment horizontal="center" vertical="center" wrapText="1"/>
    </xf>
    <xf numFmtId="0" fontId="8" fillId="69" borderId="0" xfId="408" applyFont="1" applyFill="1" applyAlignment="1">
      <alignment horizontal="center" vertical="center" wrapText="1"/>
    </xf>
    <xf numFmtId="0" fontId="8" fillId="0" borderId="21" xfId="408" applyNumberFormat="1" applyFont="1" applyBorder="1" applyAlignment="1">
      <alignment horizontal="center" vertical="center" wrapText="1"/>
    </xf>
    <xf numFmtId="0" fontId="8" fillId="0" borderId="62" xfId="408" applyFont="1" applyBorder="1" applyAlignment="1">
      <alignment horizontal="center" vertical="center" wrapText="1"/>
    </xf>
    <xf numFmtId="225" fontId="8" fillId="0" borderId="62" xfId="337" applyNumberFormat="1" applyFont="1" applyBorder="1" applyAlignment="1">
      <alignment horizontal="center" vertical="center"/>
    </xf>
    <xf numFmtId="225" fontId="8" fillId="61" borderId="62" xfId="337" applyNumberFormat="1" applyFont="1" applyFill="1" applyBorder="1" applyAlignment="1">
      <alignment horizontal="center" vertical="center"/>
    </xf>
    <xf numFmtId="0" fontId="15" fillId="0" borderId="51" xfId="408" applyFont="1" applyFill="1" applyBorder="1" applyAlignment="1">
      <alignment horizontal="center" vertical="center" wrapText="1"/>
    </xf>
    <xf numFmtId="0" fontId="53" fillId="0" borderId="62" xfId="408" applyFont="1" applyBorder="1" applyAlignment="1">
      <alignment horizontal="center"/>
    </xf>
    <xf numFmtId="225" fontId="53" fillId="0" borderId="62" xfId="337" applyNumberFormat="1" applyFont="1" applyBorder="1"/>
    <xf numFmtId="0" fontId="8" fillId="0" borderId="62" xfId="408" applyFont="1" applyBorder="1" applyAlignment="1">
      <alignment horizontal="center" vertical="center"/>
    </xf>
    <xf numFmtId="0" fontId="12" fillId="0" borderId="62" xfId="408" applyFont="1" applyBorder="1" applyAlignment="1">
      <alignment horizontal="center"/>
    </xf>
    <xf numFmtId="225" fontId="8" fillId="0" borderId="62" xfId="337" applyNumberFormat="1" applyFont="1" applyBorder="1"/>
    <xf numFmtId="227" fontId="14" fillId="0" borderId="59" xfId="408" applyNumberFormat="1" applyFont="1" applyFill="1" applyBorder="1" applyAlignment="1">
      <alignment horizontal="center" vertical="center" wrapText="1"/>
    </xf>
    <xf numFmtId="9" fontId="8" fillId="71" borderId="62" xfId="443" applyFont="1" applyFill="1" applyBorder="1" applyAlignment="1">
      <alignment horizontal="justify" vertical="center" wrapText="1"/>
    </xf>
    <xf numFmtId="226" fontId="8" fillId="71" borderId="62" xfId="408" applyNumberFormat="1" applyFont="1" applyFill="1" applyBorder="1" applyAlignment="1">
      <alignment horizontal="center" vertical="center" wrapText="1"/>
    </xf>
    <xf numFmtId="225" fontId="8" fillId="71" borderId="62" xfId="408" applyNumberFormat="1" applyFont="1" applyFill="1" applyBorder="1" applyAlignment="1">
      <alignment horizontal="center" vertical="center" wrapText="1"/>
    </xf>
    <xf numFmtId="0" fontId="8" fillId="0" borderId="58" xfId="408" applyNumberFormat="1" applyFont="1" applyBorder="1" applyAlignment="1">
      <alignment horizontal="justify" vertical="center" wrapText="1"/>
    </xf>
    <xf numFmtId="0" fontId="8" fillId="0" borderId="0" xfId="524"/>
    <xf numFmtId="0" fontId="32" fillId="70" borderId="51" xfId="408" applyFont="1" applyFill="1" applyBorder="1" applyAlignment="1">
      <alignment horizontal="center" vertical="center" wrapText="1"/>
    </xf>
    <xf numFmtId="0" fontId="14" fillId="69" borderId="0" xfId="408" applyFont="1" applyFill="1" applyAlignment="1">
      <alignment horizontal="center" vertical="center" wrapText="1"/>
    </xf>
    <xf numFmtId="0" fontId="8" fillId="69" borderId="0" xfId="408" applyFont="1" applyFill="1" applyAlignment="1">
      <alignment horizontal="center" vertical="center" wrapText="1"/>
    </xf>
    <xf numFmtId="0" fontId="32" fillId="62" borderId="73" xfId="524" applyFont="1" applyFill="1" applyBorder="1" applyAlignment="1">
      <alignment horizontal="center" vertical="center" wrapText="1"/>
    </xf>
    <xf numFmtId="0" fontId="69" fillId="62" borderId="73" xfId="524" applyFont="1" applyFill="1" applyBorder="1" applyAlignment="1">
      <alignment horizontal="center" vertical="center" wrapText="1"/>
    </xf>
    <xf numFmtId="9" fontId="69" fillId="62" borderId="73" xfId="443" applyFont="1" applyFill="1" applyBorder="1" applyAlignment="1">
      <alignment horizontal="center" vertical="center" wrapText="1"/>
    </xf>
    <xf numFmtId="0" fontId="12" fillId="0" borderId="74" xfId="524" applyFont="1" applyFill="1" applyBorder="1" applyAlignment="1">
      <alignment horizontal="center" vertical="center" wrapText="1"/>
    </xf>
    <xf numFmtId="0" fontId="70" fillId="58" borderId="73" xfId="524" applyFont="1" applyFill="1" applyBorder="1" applyAlignment="1">
      <alignment horizontal="center" vertical="center" wrapText="1"/>
    </xf>
    <xf numFmtId="0" fontId="8" fillId="0" borderId="73" xfId="524" applyBorder="1" applyAlignment="1">
      <alignment horizontal="center" vertical="center"/>
    </xf>
    <xf numFmtId="0" fontId="12" fillId="0" borderId="73" xfId="524" applyFont="1" applyFill="1" applyBorder="1" applyAlignment="1">
      <alignment horizontal="center" vertical="center" wrapText="1"/>
    </xf>
    <xf numFmtId="1" fontId="12" fillId="61" borderId="73" xfId="443" applyNumberFormat="1" applyFont="1" applyFill="1" applyBorder="1" applyAlignment="1">
      <alignment horizontal="center" vertical="center" wrapText="1"/>
    </xf>
    <xf numFmtId="228" fontId="70" fillId="58" borderId="73" xfId="524" applyNumberFormat="1" applyFont="1" applyFill="1" applyBorder="1" applyAlignment="1">
      <alignment horizontal="center" vertical="center" wrapText="1"/>
    </xf>
    <xf numFmtId="0" fontId="12" fillId="0" borderId="71" xfId="524" applyFont="1" applyFill="1" applyBorder="1" applyAlignment="1">
      <alignment horizontal="center" vertical="center" wrapText="1"/>
    </xf>
    <xf numFmtId="179" fontId="12" fillId="61" borderId="71" xfId="443" applyNumberFormat="1" applyFont="1" applyFill="1" applyBorder="1" applyAlignment="1">
      <alignment horizontal="center" vertical="center" wrapText="1"/>
    </xf>
    <xf numFmtId="179" fontId="12" fillId="61" borderId="73" xfId="443" applyNumberFormat="1" applyFont="1" applyFill="1" applyBorder="1" applyAlignment="1">
      <alignment horizontal="center" vertical="center" wrapText="1"/>
    </xf>
    <xf numFmtId="9" fontId="12" fillId="61" borderId="71" xfId="443" applyFont="1" applyFill="1" applyBorder="1" applyAlignment="1">
      <alignment horizontal="center" vertical="center" wrapText="1"/>
    </xf>
    <xf numFmtId="9" fontId="12" fillId="61" borderId="73" xfId="443" applyFont="1" applyFill="1" applyBorder="1" applyAlignment="1">
      <alignment horizontal="center" vertical="center" wrapText="1"/>
    </xf>
    <xf numFmtId="0" fontId="32" fillId="0" borderId="20" xfId="0" applyFont="1" applyBorder="1" applyAlignment="1">
      <alignment horizontal="center" vertical="center" wrapText="1"/>
    </xf>
    <xf numFmtId="0" fontId="8" fillId="0" borderId="73" xfId="408" applyFont="1" applyBorder="1" applyAlignment="1">
      <alignment horizontal="center" vertical="center" wrapText="1"/>
    </xf>
    <xf numFmtId="225" fontId="8" fillId="0" borderId="73" xfId="337" applyNumberFormat="1" applyFont="1" applyBorder="1" applyAlignment="1">
      <alignment horizontal="center" vertical="center"/>
    </xf>
    <xf numFmtId="0" fontId="2" fillId="0" borderId="0" xfId="1108"/>
    <xf numFmtId="225" fontId="8" fillId="61" borderId="73" xfId="337" applyNumberFormat="1" applyFont="1" applyFill="1" applyBorder="1" applyAlignment="1">
      <alignment horizontal="center" vertical="center"/>
    </xf>
    <xf numFmtId="9" fontId="8" fillId="0" borderId="21" xfId="443" applyFont="1" applyFill="1" applyBorder="1" applyAlignment="1">
      <alignment horizontal="justify" vertical="center" wrapText="1"/>
    </xf>
    <xf numFmtId="226" fontId="8" fillId="0" borderId="21" xfId="408" applyNumberFormat="1" applyFont="1" applyFill="1" applyBorder="1" applyAlignment="1">
      <alignment horizontal="center" vertical="center" wrapText="1"/>
    </xf>
    <xf numFmtId="3" fontId="8" fillId="0" borderId="21" xfId="408" applyNumberFormat="1" applyFont="1" applyFill="1" applyBorder="1" applyAlignment="1">
      <alignment horizontal="center" vertical="center" wrapText="1"/>
    </xf>
    <xf numFmtId="9" fontId="8" fillId="0" borderId="73" xfId="443" applyFont="1" applyFill="1" applyBorder="1" applyAlignment="1">
      <alignment horizontal="justify" vertical="center" wrapText="1"/>
    </xf>
    <xf numFmtId="226" fontId="8" fillId="0" borderId="73" xfId="408" applyNumberFormat="1" applyFont="1" applyFill="1" applyBorder="1" applyAlignment="1">
      <alignment horizontal="center" vertical="center" wrapText="1"/>
    </xf>
    <xf numFmtId="3" fontId="15" fillId="0" borderId="34" xfId="408" applyNumberFormat="1" applyFont="1" applyFill="1" applyBorder="1" applyAlignment="1">
      <alignment horizontal="right" vertical="center" wrapText="1"/>
    </xf>
    <xf numFmtId="9" fontId="8" fillId="0" borderId="73" xfId="443" applyFont="1" applyFill="1" applyBorder="1" applyAlignment="1">
      <alignment horizontal="center" vertical="center" wrapText="1"/>
    </xf>
    <xf numFmtId="1" fontId="12" fillId="0" borderId="15" xfId="0" applyNumberFormat="1" applyFont="1" applyFill="1" applyBorder="1" applyAlignment="1">
      <alignment horizontal="center" vertical="center" wrapText="1"/>
    </xf>
    <xf numFmtId="1" fontId="12" fillId="0" borderId="15" xfId="0" applyNumberFormat="1" applyFont="1" applyBorder="1" applyAlignment="1">
      <alignment horizontal="center" vertical="center" wrapText="1"/>
    </xf>
    <xf numFmtId="10" fontId="12" fillId="0" borderId="15" xfId="0" applyNumberFormat="1" applyFont="1" applyBorder="1" applyAlignment="1">
      <alignment horizontal="center" vertical="center" wrapText="1"/>
    </xf>
    <xf numFmtId="10" fontId="12" fillId="0" borderId="15" xfId="0" applyNumberFormat="1" applyFont="1" applyBorder="1" applyAlignment="1">
      <alignment vertical="center" wrapText="1"/>
    </xf>
    <xf numFmtId="0" fontId="12" fillId="0" borderId="21" xfId="0" applyFont="1" applyBorder="1" applyAlignment="1">
      <alignment horizontal="center" vertical="center" wrapText="1"/>
    </xf>
    <xf numFmtId="0" fontId="8" fillId="0" borderId="73" xfId="408" applyFont="1" applyBorder="1" applyAlignment="1">
      <alignment horizontal="center" vertical="center"/>
    </xf>
    <xf numFmtId="0" fontId="12" fillId="0" borderId="73" xfId="0" applyFont="1" applyFill="1" applyBorder="1" applyAlignment="1">
      <alignment horizontal="justify" vertical="center" wrapText="1"/>
    </xf>
    <xf numFmtId="0" fontId="12" fillId="0" borderId="80" xfId="0" applyFont="1" applyBorder="1" applyAlignment="1">
      <alignment vertical="center"/>
    </xf>
    <xf numFmtId="178" fontId="12" fillId="0" borderId="80" xfId="0" applyNumberFormat="1" applyFont="1" applyBorder="1" applyAlignment="1">
      <alignment vertical="center"/>
    </xf>
    <xf numFmtId="0" fontId="12" fillId="0" borderId="80" xfId="0" applyFont="1" applyFill="1" applyBorder="1" applyAlignment="1">
      <alignment vertical="center" wrapText="1"/>
    </xf>
    <xf numFmtId="0" fontId="52" fillId="0" borderId="80" xfId="0" applyFont="1" applyFill="1" applyBorder="1" applyAlignment="1">
      <alignment vertical="center" wrapText="1"/>
    </xf>
    <xf numFmtId="0" fontId="14" fillId="62" borderId="34" xfId="408" applyFont="1" applyFill="1" applyBorder="1" applyAlignment="1">
      <alignment horizontal="center" vertical="center" wrapText="1"/>
    </xf>
    <xf numFmtId="0" fontId="15" fillId="70" borderId="51" xfId="408" applyFont="1" applyFill="1" applyBorder="1" applyAlignment="1">
      <alignment horizontal="center" vertical="center" wrapText="1"/>
    </xf>
    <xf numFmtId="4" fontId="8" fillId="0" borderId="73" xfId="408" applyNumberFormat="1" applyFont="1" applyFill="1" applyBorder="1" applyAlignment="1">
      <alignment horizontal="center" vertical="center" wrapText="1"/>
    </xf>
    <xf numFmtId="4" fontId="8" fillId="0" borderId="20" xfId="408" applyNumberFormat="1" applyFont="1" applyFill="1" applyBorder="1" applyAlignment="1">
      <alignment horizontal="center" vertical="center" wrapText="1"/>
    </xf>
    <xf numFmtId="0" fontId="15" fillId="0" borderId="34" xfId="408" applyFont="1" applyFill="1" applyBorder="1" applyAlignment="1">
      <alignment vertical="center" wrapText="1"/>
    </xf>
    <xf numFmtId="3" fontId="15" fillId="0" borderId="22" xfId="408" applyNumberFormat="1" applyFont="1" applyBorder="1" applyAlignment="1">
      <alignment vertical="center" wrapText="1"/>
    </xf>
    <xf numFmtId="4" fontId="8" fillId="0" borderId="21" xfId="408" applyNumberFormat="1" applyBorder="1" applyAlignment="1">
      <alignment horizontal="center" vertical="center" wrapText="1"/>
    </xf>
    <xf numFmtId="0" fontId="15" fillId="70" borderId="51" xfId="408" applyFont="1" applyFill="1" applyBorder="1" applyAlignment="1">
      <alignment horizontal="center" vertical="center" wrapText="1"/>
    </xf>
    <xf numFmtId="0" fontId="8" fillId="0" borderId="21" xfId="408" applyNumberFormat="1" applyFont="1" applyBorder="1" applyAlignment="1">
      <alignment horizontal="center" vertical="center" wrapText="1"/>
    </xf>
    <xf numFmtId="2" fontId="15" fillId="0" borderId="51" xfId="408" applyNumberFormat="1" applyFont="1" applyBorder="1" applyAlignment="1">
      <alignment horizontal="center" vertical="center" wrapText="1"/>
    </xf>
    <xf numFmtId="227" fontId="8" fillId="0" borderId="67" xfId="408" applyNumberFormat="1" applyFont="1" applyFill="1" applyBorder="1" applyAlignment="1">
      <alignment horizontal="center" vertical="center" wrapText="1"/>
    </xf>
    <xf numFmtId="227" fontId="8" fillId="0" borderId="67" xfId="408" applyNumberFormat="1" applyFont="1" applyBorder="1" applyAlignment="1">
      <alignment horizontal="center" vertical="center" wrapText="1"/>
    </xf>
    <xf numFmtId="227" fontId="8" fillId="0" borderId="54" xfId="408" applyNumberFormat="1" applyFont="1" applyFill="1" applyBorder="1" applyAlignment="1">
      <alignment horizontal="center" vertical="center" wrapText="1"/>
    </xf>
    <xf numFmtId="169" fontId="12" fillId="0" borderId="73" xfId="337" applyNumberFormat="1" applyFont="1" applyFill="1" applyBorder="1" applyAlignment="1">
      <alignment vertical="center"/>
    </xf>
    <xf numFmtId="0" fontId="12" fillId="61" borderId="0" xfId="0" applyFont="1" applyFill="1" applyAlignment="1">
      <alignment horizontal="center" vertical="center" wrapText="1"/>
    </xf>
    <xf numFmtId="0" fontId="12" fillId="0" borderId="0" xfId="0" applyFont="1" applyFill="1" applyAlignment="1">
      <alignment horizontal="center" vertical="center" wrapText="1"/>
    </xf>
    <xf numFmtId="0" fontId="11" fillId="62" borderId="15" xfId="0" applyFont="1" applyFill="1" applyBorder="1" applyAlignment="1">
      <alignment horizontal="center" vertical="center" wrapText="1"/>
    </xf>
    <xf numFmtId="0" fontId="11" fillId="62" borderId="68" xfId="0" applyFont="1" applyFill="1" applyBorder="1" applyAlignment="1">
      <alignment horizontal="center" vertical="center" wrapText="1"/>
    </xf>
    <xf numFmtId="0" fontId="11" fillId="62" borderId="73" xfId="0" applyFont="1" applyFill="1" applyBorder="1" applyAlignment="1">
      <alignment horizontal="center" vertical="center" wrapText="1"/>
    </xf>
    <xf numFmtId="0" fontId="11" fillId="62" borderId="72" xfId="0" applyFont="1" applyFill="1" applyBorder="1" applyAlignment="1">
      <alignment horizontal="center" vertical="center" wrapText="1"/>
    </xf>
    <xf numFmtId="9" fontId="11" fillId="62" borderId="74" xfId="443" applyFont="1" applyFill="1" applyBorder="1" applyAlignment="1">
      <alignment horizontal="center" vertical="center" wrapText="1"/>
    </xf>
    <xf numFmtId="9" fontId="11" fillId="62" borderId="67" xfId="443" applyFont="1" applyFill="1" applyBorder="1" applyAlignment="1">
      <alignment horizontal="center" vertical="center" wrapText="1"/>
    </xf>
    <xf numFmtId="0" fontId="11" fillId="62" borderId="80" xfId="0" applyFont="1" applyFill="1" applyBorder="1" applyAlignment="1">
      <alignment horizontal="center" vertical="center" wrapText="1"/>
    </xf>
    <xf numFmtId="0" fontId="11" fillId="62" borderId="89" xfId="0" applyFont="1" applyFill="1" applyBorder="1" applyAlignment="1">
      <alignment horizontal="center" vertical="center" wrapText="1"/>
    </xf>
    <xf numFmtId="9" fontId="11" fillId="62" borderId="90" xfId="443" applyFont="1" applyFill="1" applyBorder="1" applyAlignment="1">
      <alignment horizontal="center" vertical="center" wrapText="1"/>
    </xf>
    <xf numFmtId="0" fontId="11" fillId="62" borderId="86" xfId="0" applyFont="1" applyFill="1" applyBorder="1" applyAlignment="1">
      <alignment horizontal="center" vertical="center" wrapText="1"/>
    </xf>
    <xf numFmtId="9" fontId="11" fillId="62" borderId="85" xfId="443" applyFont="1" applyFill="1" applyBorder="1" applyAlignment="1">
      <alignment horizontal="center" vertical="center" wrapText="1"/>
    </xf>
    <xf numFmtId="0" fontId="70" fillId="58" borderId="68" xfId="0" applyFont="1" applyFill="1" applyBorder="1" applyAlignment="1">
      <alignment horizontal="center" vertical="center" wrapText="1"/>
    </xf>
    <xf numFmtId="3" fontId="70" fillId="58" borderId="73" xfId="0" applyNumberFormat="1" applyFont="1" applyFill="1" applyBorder="1" applyAlignment="1">
      <alignment horizontal="center" vertical="center" wrapText="1"/>
    </xf>
    <xf numFmtId="179" fontId="12" fillId="61" borderId="76" xfId="443" applyNumberFormat="1" applyFont="1" applyFill="1" applyBorder="1" applyAlignment="1">
      <alignment horizontal="center" vertical="center" wrapText="1"/>
    </xf>
    <xf numFmtId="0" fontId="70" fillId="0" borderId="72" xfId="0" applyFont="1" applyFill="1" applyBorder="1" applyAlignment="1">
      <alignment horizontal="center" vertical="center" wrapText="1"/>
    </xf>
    <xf numFmtId="0" fontId="57" fillId="0" borderId="68" xfId="0" applyFont="1" applyFill="1" applyBorder="1" applyAlignment="1">
      <alignment horizontal="center" vertical="center" wrapText="1"/>
    </xf>
    <xf numFmtId="0" fontId="12" fillId="61" borderId="80" xfId="0" applyFont="1" applyFill="1" applyBorder="1" applyAlignment="1">
      <alignment horizontal="center" vertical="center" wrapText="1"/>
    </xf>
    <xf numFmtId="0" fontId="12" fillId="61" borderId="0" xfId="0" applyFont="1" applyFill="1" applyBorder="1" applyAlignment="1">
      <alignment horizontal="center" vertical="center" wrapText="1"/>
    </xf>
    <xf numFmtId="0" fontId="70" fillId="0" borderId="68" xfId="0" applyFont="1" applyFill="1" applyBorder="1" applyAlignment="1">
      <alignment horizontal="center" vertical="center" wrapText="1"/>
    </xf>
    <xf numFmtId="0" fontId="57" fillId="0" borderId="72" xfId="0" applyFont="1" applyBorder="1" applyAlignment="1">
      <alignment horizontal="center" vertical="center" wrapText="1"/>
    </xf>
    <xf numFmtId="9" fontId="12" fillId="0" borderId="0" xfId="443" applyFont="1" applyFill="1" applyAlignment="1">
      <alignment horizontal="center" vertical="center" wrapText="1"/>
    </xf>
    <xf numFmtId="0" fontId="12" fillId="0" borderId="20" xfId="0" applyFont="1" applyFill="1" applyBorder="1" applyAlignment="1">
      <alignment horizontal="center" vertical="center" wrapText="1"/>
    </xf>
    <xf numFmtId="1" fontId="12" fillId="72" borderId="15" xfId="0" applyNumberFormat="1" applyFont="1" applyFill="1" applyBorder="1" applyAlignment="1">
      <alignment horizontal="center" vertical="center" wrapText="1"/>
    </xf>
    <xf numFmtId="0" fontId="12" fillId="0" borderId="80" xfId="0" applyFont="1" applyFill="1" applyBorder="1" applyAlignment="1">
      <alignment horizontal="center" vertical="center" wrapText="1"/>
    </xf>
    <xf numFmtId="39" fontId="12" fillId="72" borderId="15" xfId="0" applyNumberFormat="1" applyFont="1" applyFill="1" applyBorder="1" applyAlignment="1">
      <alignment horizontal="center" vertical="center" wrapText="1"/>
    </xf>
    <xf numFmtId="0" fontId="12" fillId="0" borderId="21" xfId="0" applyFont="1" applyBorder="1" applyAlignment="1">
      <alignment horizontal="center" vertical="center" wrapText="1"/>
    </xf>
    <xf numFmtId="0" fontId="12" fillId="0" borderId="20" xfId="0" applyFont="1" applyFill="1" applyBorder="1" applyAlignment="1">
      <alignment horizontal="center" vertical="center" wrapText="1"/>
    </xf>
    <xf numFmtId="39" fontId="12" fillId="0" borderId="21" xfId="0" applyNumberFormat="1" applyFont="1" applyBorder="1" applyAlignment="1">
      <alignment horizontal="center" vertical="center" wrapText="1"/>
    </xf>
    <xf numFmtId="0" fontId="9" fillId="0" borderId="0" xfId="326" applyFill="1" applyAlignment="1" applyProtection="1">
      <alignment horizontal="center" vertical="center" wrapText="1"/>
    </xf>
    <xf numFmtId="0" fontId="12" fillId="0" borderId="20" xfId="0" applyFont="1" applyFill="1" applyBorder="1" applyAlignment="1">
      <alignment horizontal="center" vertical="center" wrapText="1"/>
    </xf>
    <xf numFmtId="39" fontId="12" fillId="0" borderId="21" xfId="0" applyNumberFormat="1" applyFont="1" applyBorder="1" applyAlignment="1">
      <alignment horizontal="center" vertical="center" wrapText="1"/>
    </xf>
    <xf numFmtId="0" fontId="12" fillId="0" borderId="21" xfId="0" applyFont="1" applyBorder="1" applyAlignment="1">
      <alignment horizontal="center" vertical="center" wrapText="1"/>
    </xf>
    <xf numFmtId="0" fontId="52" fillId="73" borderId="15" xfId="0" applyFont="1" applyFill="1" applyBorder="1" applyAlignment="1">
      <alignment horizontal="center" vertical="center" wrapText="1"/>
    </xf>
    <xf numFmtId="0" fontId="12" fillId="0" borderId="0" xfId="0" applyFont="1" applyAlignment="1">
      <alignment horizontal="center" vertical="center"/>
    </xf>
    <xf numFmtId="0" fontId="12" fillId="72" borderId="0" xfId="0" applyFont="1" applyFill="1" applyAlignment="1">
      <alignment vertical="center"/>
    </xf>
    <xf numFmtId="10" fontId="12" fillId="72" borderId="15" xfId="0" applyNumberFormat="1" applyFont="1" applyFill="1" applyBorder="1" applyAlignment="1">
      <alignment horizontal="center" vertical="center" wrapText="1"/>
    </xf>
    <xf numFmtId="0" fontId="12" fillId="72" borderId="15" xfId="0" applyFont="1" applyFill="1" applyBorder="1" applyAlignment="1">
      <alignment horizontal="center" vertical="center" wrapText="1"/>
    </xf>
    <xf numFmtId="0" fontId="12" fillId="72" borderId="14" xfId="0" applyFont="1" applyFill="1" applyBorder="1" applyAlignment="1">
      <alignment horizontal="center" vertical="center" wrapText="1"/>
    </xf>
    <xf numFmtId="0" fontId="12" fillId="72" borderId="73" xfId="0" applyFont="1" applyFill="1" applyBorder="1" applyAlignment="1">
      <alignment horizontal="justify" vertical="center" wrapText="1"/>
    </xf>
    <xf numFmtId="15" fontId="12" fillId="72" borderId="15" xfId="0" applyNumberFormat="1" applyFont="1" applyFill="1" applyBorder="1" applyAlignment="1">
      <alignment horizontal="center" vertical="center" wrapText="1"/>
    </xf>
    <xf numFmtId="39" fontId="12" fillId="72" borderId="15" xfId="0" applyNumberFormat="1" applyFont="1" applyFill="1" applyBorder="1" applyAlignment="1">
      <alignment horizontal="right" vertical="center" wrapText="1"/>
    </xf>
    <xf numFmtId="0" fontId="12" fillId="72" borderId="23" xfId="0" applyFont="1" applyFill="1" applyBorder="1" applyAlignment="1">
      <alignment horizontal="center" vertical="center" wrapText="1"/>
    </xf>
    <xf numFmtId="39" fontId="12" fillId="72" borderId="21" xfId="0" applyNumberFormat="1" applyFont="1" applyFill="1" applyBorder="1" applyAlignment="1">
      <alignment horizontal="center" vertical="center" wrapText="1"/>
    </xf>
    <xf numFmtId="0" fontId="12" fillId="72" borderId="15" xfId="0" applyFont="1" applyFill="1" applyBorder="1" applyAlignment="1">
      <alignment vertical="center" wrapText="1"/>
    </xf>
    <xf numFmtId="39" fontId="12" fillId="72" borderId="21" xfId="0" applyNumberFormat="1" applyFont="1" applyFill="1" applyBorder="1" applyAlignment="1">
      <alignment horizontal="right" vertical="center" wrapText="1"/>
    </xf>
    <xf numFmtId="0" fontId="12" fillId="72" borderId="20" xfId="0" applyFont="1" applyFill="1" applyBorder="1" applyAlignment="1">
      <alignment horizontal="center" vertical="center" wrapText="1"/>
    </xf>
    <xf numFmtId="3" fontId="70" fillId="67" borderId="73" xfId="0" applyNumberFormat="1" applyFont="1" applyFill="1" applyBorder="1" applyAlignment="1">
      <alignment horizontal="center" vertical="center" wrapText="1"/>
    </xf>
    <xf numFmtId="179" fontId="12" fillId="67" borderId="76" xfId="443" applyNumberFormat="1" applyFont="1" applyFill="1" applyBorder="1" applyAlignment="1">
      <alignment horizontal="center" vertical="center" wrapText="1"/>
    </xf>
    <xf numFmtId="0" fontId="70" fillId="67" borderId="72" xfId="0" applyFont="1" applyFill="1" applyBorder="1" applyAlignment="1">
      <alignment horizontal="center" vertical="center" wrapText="1"/>
    </xf>
    <xf numFmtId="0" fontId="12" fillId="67" borderId="0" xfId="0" applyFont="1" applyFill="1" applyAlignment="1">
      <alignment horizontal="center" vertical="center" wrapText="1"/>
    </xf>
    <xf numFmtId="3" fontId="70" fillId="0" borderId="73" xfId="0" applyNumberFormat="1" applyFont="1" applyFill="1" applyBorder="1" applyAlignment="1">
      <alignment horizontal="center" vertical="center" wrapText="1"/>
    </xf>
    <xf numFmtId="179" fontId="12" fillId="0" borderId="76" xfId="443" applyNumberFormat="1" applyFont="1" applyFill="1" applyBorder="1" applyAlignment="1">
      <alignment horizontal="center" vertical="center" wrapText="1"/>
    </xf>
    <xf numFmtId="179" fontId="12" fillId="0" borderId="71" xfId="443" applyNumberFormat="1" applyFont="1" applyFill="1" applyBorder="1" applyAlignment="1">
      <alignment horizontal="center" vertical="center" wrapText="1"/>
    </xf>
    <xf numFmtId="0" fontId="70" fillId="67" borderId="30" xfId="0" applyFont="1" applyFill="1" applyBorder="1" applyAlignment="1">
      <alignment horizontal="center" vertical="center" wrapText="1"/>
    </xf>
    <xf numFmtId="0" fontId="70" fillId="67" borderId="68" xfId="0" applyFont="1" applyFill="1" applyBorder="1" applyAlignment="1">
      <alignment horizontal="center" vertical="center" wrapText="1"/>
    </xf>
    <xf numFmtId="0" fontId="12" fillId="67" borderId="71" xfId="0" applyFont="1" applyFill="1" applyBorder="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9" fillId="67" borderId="30" xfId="326" applyFill="1" applyBorder="1" applyAlignment="1" applyProtection="1">
      <alignment horizontal="center" vertical="center" wrapText="1"/>
    </xf>
    <xf numFmtId="0" fontId="52" fillId="61" borderId="15" xfId="0" applyFont="1" applyFill="1" applyBorder="1" applyAlignment="1">
      <alignment horizontal="center" vertical="center" wrapText="1"/>
    </xf>
    <xf numFmtId="0" fontId="52" fillId="0" borderId="15" xfId="0" applyFont="1" applyFill="1" applyBorder="1" applyAlignment="1">
      <alignment horizontal="center" vertical="center" wrapText="1"/>
    </xf>
    <xf numFmtId="0" fontId="12" fillId="67" borderId="30" xfId="0" applyFont="1" applyFill="1" applyBorder="1" applyAlignment="1">
      <alignment horizontal="center" vertical="center" wrapText="1"/>
    </xf>
    <xf numFmtId="0" fontId="12" fillId="0" borderId="0" xfId="0" applyFont="1" applyAlignment="1">
      <alignment horizontal="center" vertical="center" wrapText="1"/>
    </xf>
    <xf numFmtId="0" fontId="11" fillId="56" borderId="86" xfId="0" applyFont="1" applyFill="1" applyBorder="1" applyAlignment="1">
      <alignment horizontal="center" wrapText="1"/>
    </xf>
    <xf numFmtId="0" fontId="12" fillId="0" borderId="0" xfId="0" applyFont="1" applyFill="1" applyAlignment="1">
      <alignment horizontal="center" vertical="center" wrapText="1"/>
    </xf>
    <xf numFmtId="0" fontId="12" fillId="0" borderId="0" xfId="0" applyFont="1" applyAlignment="1">
      <alignment horizontal="center" vertical="center" wrapText="1"/>
    </xf>
    <xf numFmtId="0" fontId="11" fillId="0" borderId="0" xfId="0" applyFont="1" applyAlignment="1">
      <alignment horizontal="center" vertical="center" wrapText="1"/>
    </xf>
    <xf numFmtId="0" fontId="12" fillId="67" borderId="0" xfId="0" applyFont="1" applyFill="1"/>
    <xf numFmtId="0" fontId="11" fillId="67" borderId="0" xfId="0" applyFont="1" applyFill="1" applyAlignment="1">
      <alignment horizontal="center" vertical="center" wrapText="1"/>
    </xf>
    <xf numFmtId="0" fontId="11" fillId="67" borderId="0" xfId="0" applyFont="1" applyFill="1" applyAlignment="1">
      <alignment horizontal="right" vertical="center" wrapText="1"/>
    </xf>
    <xf numFmtId="1" fontId="11" fillId="67" borderId="0" xfId="0" applyNumberFormat="1" applyFont="1" applyFill="1" applyAlignment="1">
      <alignment horizontal="center" vertical="center" wrapText="1"/>
    </xf>
    <xf numFmtId="2" fontId="12" fillId="0" borderId="15" xfId="0" applyNumberFormat="1" applyFont="1" applyBorder="1" applyAlignment="1">
      <alignment vertical="center"/>
    </xf>
    <xf numFmtId="0" fontId="12" fillId="67" borderId="15" xfId="0" applyFont="1" applyFill="1" applyBorder="1" applyAlignment="1">
      <alignment horizontal="center" vertical="center" wrapText="1"/>
    </xf>
    <xf numFmtId="10" fontId="12" fillId="67" borderId="15" xfId="0" applyNumberFormat="1" applyFont="1" applyFill="1" applyBorder="1" applyAlignment="1">
      <alignment horizontal="center" vertical="center" wrapText="1"/>
    </xf>
    <xf numFmtId="1" fontId="12" fillId="67" borderId="15" xfId="0" applyNumberFormat="1" applyFont="1" applyFill="1" applyBorder="1" applyAlignment="1">
      <alignment horizontal="center" vertical="center" wrapText="1"/>
    </xf>
    <xf numFmtId="0" fontId="12" fillId="67" borderId="73" xfId="0" applyFont="1" applyFill="1" applyBorder="1" applyAlignment="1">
      <alignment horizontal="justify" vertical="center" wrapText="1"/>
    </xf>
    <xf numFmtId="15" fontId="12" fillId="67" borderId="15" xfId="0" applyNumberFormat="1" applyFont="1" applyFill="1" applyBorder="1" applyAlignment="1">
      <alignment horizontal="center" vertical="center" wrapText="1"/>
    </xf>
    <xf numFmtId="39" fontId="12" fillId="67" borderId="15" xfId="0" applyNumberFormat="1" applyFont="1" applyFill="1" applyBorder="1" applyAlignment="1">
      <alignment horizontal="center" vertical="center" wrapText="1"/>
    </xf>
    <xf numFmtId="0" fontId="11" fillId="67" borderId="0" xfId="0" applyFont="1" applyFill="1" applyAlignment="1">
      <alignment horizontal="right" wrapText="1"/>
    </xf>
    <xf numFmtId="1" fontId="11" fillId="67" borderId="0" xfId="0" applyNumberFormat="1" applyFont="1" applyFill="1" applyAlignment="1">
      <alignment horizontal="center" wrapText="1"/>
    </xf>
    <xf numFmtId="39" fontId="11" fillId="0" borderId="0" xfId="0" applyNumberFormat="1" applyFont="1" applyAlignment="1">
      <alignment horizontal="center" vertical="center" wrapText="1"/>
    </xf>
    <xf numFmtId="0" fontId="12" fillId="67" borderId="14" xfId="0" applyFont="1" applyFill="1" applyBorder="1" applyAlignment="1">
      <alignment horizontal="center" vertical="center" wrapText="1"/>
    </xf>
    <xf numFmtId="0" fontId="12" fillId="0" borderId="20" xfId="0" applyFont="1" applyFill="1" applyBorder="1" applyAlignment="1">
      <alignment vertical="center" wrapText="1"/>
    </xf>
    <xf numFmtId="0" fontId="12" fillId="0" borderId="80" xfId="0" applyFont="1" applyBorder="1" applyAlignment="1">
      <alignment horizontal="center" vertical="center" wrapText="1"/>
    </xf>
    <xf numFmtId="0" fontId="12" fillId="67" borderId="23" xfId="0" applyFont="1" applyFill="1" applyBorder="1" applyAlignment="1">
      <alignment horizontal="center" vertical="center" wrapText="1"/>
    </xf>
    <xf numFmtId="0" fontId="12" fillId="67" borderId="15" xfId="0" applyFont="1" applyFill="1" applyBorder="1" applyAlignment="1">
      <alignment vertical="center" wrapText="1"/>
    </xf>
    <xf numFmtId="39" fontId="12" fillId="67" borderId="21" xfId="0" applyNumberFormat="1" applyFont="1" applyFill="1" applyBorder="1" applyAlignment="1">
      <alignment horizontal="center" vertical="center" wrapText="1"/>
    </xf>
    <xf numFmtId="14" fontId="12" fillId="0" borderId="0" xfId="0" applyNumberFormat="1" applyFont="1" applyFill="1" applyAlignment="1">
      <alignment horizontal="center" wrapText="1"/>
    </xf>
    <xf numFmtId="10" fontId="12" fillId="67" borderId="80" xfId="0" applyNumberFormat="1" applyFont="1" applyFill="1" applyBorder="1" applyAlignment="1">
      <alignment horizontal="center" vertical="center" wrapText="1"/>
    </xf>
    <xf numFmtId="0" fontId="12" fillId="0" borderId="80" xfId="0" applyFont="1" applyBorder="1" applyAlignment="1"/>
    <xf numFmtId="1" fontId="12" fillId="67" borderId="80" xfId="0" applyNumberFormat="1" applyFont="1" applyFill="1" applyBorder="1" applyAlignment="1">
      <alignment horizontal="center" vertical="center" wrapText="1"/>
    </xf>
    <xf numFmtId="0" fontId="12" fillId="0" borderId="0" xfId="0" applyFont="1" applyFill="1" applyAlignment="1">
      <alignment horizontal="left" vertical="center" wrapText="1"/>
    </xf>
    <xf numFmtId="0" fontId="12" fillId="67" borderId="84" xfId="0" applyFont="1" applyFill="1" applyBorder="1" applyAlignment="1">
      <alignment horizontal="center" vertical="center" wrapText="1"/>
    </xf>
    <xf numFmtId="0" fontId="52" fillId="0" borderId="0" xfId="0" applyFont="1" applyAlignment="1">
      <alignment vertical="center" wrapText="1"/>
    </xf>
    <xf numFmtId="0" fontId="12" fillId="0" borderId="21" xfId="0" applyFont="1" applyFill="1" applyBorder="1" applyAlignment="1">
      <alignment horizontal="center" vertical="center" wrapText="1"/>
    </xf>
    <xf numFmtId="0" fontId="52" fillId="0" borderId="0" xfId="0" applyFont="1" applyFill="1" applyAlignment="1">
      <alignment wrapText="1"/>
    </xf>
    <xf numFmtId="0" fontId="12" fillId="0" borderId="0" xfId="0" applyFont="1" applyFill="1" applyAlignment="1">
      <alignment horizontal="center" vertical="center" wrapText="1"/>
    </xf>
    <xf numFmtId="0" fontId="12" fillId="0" borderId="21" xfId="0" applyFont="1" applyBorder="1" applyAlignment="1">
      <alignment horizontal="center" vertical="center" wrapText="1"/>
    </xf>
    <xf numFmtId="0" fontId="12" fillId="0" borderId="20" xfId="0" applyFont="1" applyFill="1" applyBorder="1" applyAlignment="1">
      <alignment horizontal="center" vertical="center" wrapText="1"/>
    </xf>
    <xf numFmtId="0" fontId="12" fillId="0" borderId="28" xfId="0" applyFont="1" applyFill="1" applyBorder="1" applyAlignment="1">
      <alignment horizontal="left" vertical="center" wrapText="1"/>
    </xf>
    <xf numFmtId="0" fontId="12" fillId="67" borderId="0" xfId="0" applyFont="1" applyFill="1" applyAlignment="1">
      <alignment horizontal="center" vertical="center" wrapText="1"/>
    </xf>
    <xf numFmtId="0" fontId="11" fillId="67" borderId="0" xfId="0" applyFont="1" applyFill="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32" fillId="0" borderId="80" xfId="0" applyFont="1" applyFill="1" applyBorder="1" applyAlignment="1">
      <alignment vertical="center" wrapText="1"/>
    </xf>
    <xf numFmtId="0" fontId="32" fillId="0" borderId="21" xfId="0" applyFont="1" applyFill="1" applyBorder="1" applyAlignment="1">
      <alignment vertical="center" wrapText="1"/>
    </xf>
    <xf numFmtId="0" fontId="12" fillId="0" borderId="28" xfId="0" applyFont="1" applyFill="1" applyBorder="1" applyAlignment="1">
      <alignment vertical="center" wrapText="1"/>
    </xf>
    <xf numFmtId="10" fontId="12" fillId="0" borderId="80" xfId="0" applyNumberFormat="1" applyFont="1" applyFill="1" applyBorder="1" applyAlignment="1">
      <alignment horizontal="center" vertical="center" wrapText="1"/>
    </xf>
    <xf numFmtId="1" fontId="12" fillId="0" borderId="80" xfId="0" applyNumberFormat="1" applyFont="1" applyFill="1" applyBorder="1" applyAlignment="1">
      <alignment horizontal="center" vertical="center" wrapText="1"/>
    </xf>
    <xf numFmtId="15" fontId="12" fillId="0" borderId="80" xfId="0" applyNumberFormat="1" applyFont="1" applyFill="1" applyBorder="1" applyAlignment="1">
      <alignment horizontal="center" vertical="center" wrapText="1"/>
    </xf>
    <xf numFmtId="39" fontId="12" fillId="0" borderId="80" xfId="0" applyNumberFormat="1" applyFont="1" applyFill="1" applyBorder="1" applyAlignment="1">
      <alignment horizontal="center" vertical="center" wrapText="1"/>
    </xf>
    <xf numFmtId="39" fontId="12" fillId="0" borderId="80" xfId="0" applyNumberFormat="1" applyFont="1" applyFill="1" applyBorder="1" applyAlignment="1">
      <alignment horizontal="right" vertical="center" wrapText="1"/>
    </xf>
    <xf numFmtId="0" fontId="12" fillId="0" borderId="21" xfId="0" applyFont="1" applyFill="1" applyBorder="1" applyAlignment="1">
      <alignment horizontal="center" vertical="center" wrapText="1"/>
    </xf>
    <xf numFmtId="0" fontId="11" fillId="0" borderId="80" xfId="0" applyFont="1" applyBorder="1" applyAlignment="1">
      <alignment horizontal="center" vertical="center" wrapText="1"/>
    </xf>
    <xf numFmtId="0" fontId="32" fillId="0" borderId="80" xfId="0" applyFont="1" applyBorder="1" applyAlignment="1">
      <alignment horizontal="center" vertical="center" wrapText="1"/>
    </xf>
    <xf numFmtId="15" fontId="11" fillId="0" borderId="80" xfId="0" applyNumberFormat="1" applyFont="1" applyBorder="1" applyAlignment="1">
      <alignment horizontal="center" vertical="center" wrapText="1"/>
    </xf>
    <xf numFmtId="39" fontId="11" fillId="0" borderId="80" xfId="0" applyNumberFormat="1" applyFont="1" applyBorder="1" applyAlignment="1">
      <alignment horizontal="center" vertical="center" wrapText="1"/>
    </xf>
    <xf numFmtId="0" fontId="12" fillId="0" borderId="30" xfId="0" applyFont="1" applyFill="1" applyBorder="1" applyAlignment="1">
      <alignment horizontal="center" vertical="center"/>
    </xf>
    <xf numFmtId="0" fontId="12" fillId="0" borderId="80" xfId="0" applyFont="1" applyFill="1" applyBorder="1" applyAlignment="1">
      <alignment horizontal="justify" vertical="center" wrapText="1"/>
    </xf>
    <xf numFmtId="0" fontId="12" fillId="0" borderId="0" xfId="0" applyFont="1" applyFill="1" applyAlignment="1">
      <alignment horizontal="center" vertical="center" wrapText="1"/>
    </xf>
    <xf numFmtId="0" fontId="72" fillId="75" borderId="0" xfId="1111">
      <alignment horizontal="center" vertical="center"/>
    </xf>
    <xf numFmtId="0" fontId="72" fillId="75" borderId="0" xfId="1111" applyProtection="1">
      <alignment horizontal="center" vertical="center"/>
    </xf>
    <xf numFmtId="0" fontId="72" fillId="75" borderId="0" xfId="1111" applyFont="1" applyProtection="1">
      <alignment horizontal="center" vertical="center"/>
    </xf>
    <xf numFmtId="0" fontId="72" fillId="76" borderId="0" xfId="1111" applyFont="1" applyFill="1" applyProtection="1">
      <alignment horizontal="center" vertical="center"/>
    </xf>
    <xf numFmtId="0" fontId="72" fillId="76" borderId="0" xfId="1111" applyFont="1" applyFill="1" applyAlignment="1" applyProtection="1">
      <alignment horizontal="center" vertical="center" wrapText="1"/>
    </xf>
    <xf numFmtId="4" fontId="74" fillId="77" borderId="0" xfId="1111" applyNumberFormat="1" applyFont="1" applyFill="1" applyAlignment="1">
      <alignment horizontal="center" vertical="center" wrapText="1"/>
    </xf>
    <xf numFmtId="0" fontId="8" fillId="0" borderId="0" xfId="524" applyAlignment="1">
      <alignment horizontal="center" vertical="center" wrapText="1"/>
    </xf>
    <xf numFmtId="0" fontId="0" fillId="0" borderId="0" xfId="0" applyProtection="1">
      <protection locked="0"/>
    </xf>
    <xf numFmtId="0" fontId="75" fillId="0" borderId="0" xfId="0" applyFont="1" applyProtection="1">
      <protection locked="0"/>
    </xf>
    <xf numFmtId="0" fontId="75" fillId="76" borderId="0" xfId="0" applyFont="1" applyFill="1" applyProtection="1">
      <protection locked="0"/>
    </xf>
    <xf numFmtId="0" fontId="75" fillId="76" borderId="0" xfId="0" applyFont="1" applyFill="1"/>
    <xf numFmtId="49" fontId="73" fillId="77" borderId="0" xfId="1113" applyFill="1" applyAlignment="1">
      <alignment horizontal="right" vertical="center"/>
    </xf>
    <xf numFmtId="230" fontId="76" fillId="77" borderId="96" xfId="0" applyNumberFormat="1" applyFont="1" applyFill="1" applyBorder="1"/>
    <xf numFmtId="230" fontId="76" fillId="76" borderId="22" xfId="0" applyNumberFormat="1" applyFont="1" applyFill="1" applyBorder="1"/>
    <xf numFmtId="49" fontId="72" fillId="0" borderId="0" xfId="1113" applyFont="1" applyFill="1">
      <alignment horizontal="left" vertical="center"/>
    </xf>
    <xf numFmtId="0" fontId="77" fillId="76" borderId="0" xfId="0" applyFont="1" applyFill="1" applyAlignment="1">
      <alignment horizontal="center"/>
    </xf>
    <xf numFmtId="0" fontId="0" fillId="0" borderId="0" xfId="0"/>
    <xf numFmtId="4" fontId="75" fillId="76" borderId="0" xfId="0" applyNumberFormat="1" applyFont="1" applyFill="1"/>
    <xf numFmtId="2" fontId="75" fillId="76" borderId="0" xfId="0" applyNumberFormat="1" applyFont="1" applyFill="1"/>
    <xf numFmtId="4" fontId="75" fillId="76" borderId="0" xfId="0" applyNumberFormat="1" applyFont="1" applyFill="1" applyProtection="1">
      <protection locked="0"/>
    </xf>
    <xf numFmtId="0" fontId="12" fillId="0" borderId="97" xfId="0" applyFont="1" applyBorder="1" applyAlignment="1">
      <alignment vertical="center"/>
    </xf>
    <xf numFmtId="178" fontId="12" fillId="0" borderId="97" xfId="0" applyNumberFormat="1" applyFont="1" applyBorder="1" applyAlignment="1">
      <alignment vertical="center"/>
    </xf>
    <xf numFmtId="0" fontId="76" fillId="76" borderId="32" xfId="0" applyFont="1" applyFill="1" applyBorder="1" applyProtection="1">
      <protection locked="0"/>
    </xf>
    <xf numFmtId="0" fontId="76" fillId="0" borderId="34" xfId="0" applyFont="1" applyBorder="1" applyAlignment="1" applyProtection="1">
      <alignment horizontal="right"/>
      <protection locked="0"/>
    </xf>
    <xf numFmtId="4" fontId="76" fillId="76" borderId="34" xfId="0" applyNumberFormat="1" applyFont="1" applyFill="1" applyBorder="1"/>
    <xf numFmtId="0" fontId="14" fillId="0" borderId="34" xfId="0" applyFont="1" applyBorder="1"/>
    <xf numFmtId="0" fontId="14" fillId="0" borderId="33" xfId="0" applyFont="1" applyBorder="1"/>
    <xf numFmtId="0" fontId="72" fillId="0" borderId="0" xfId="1111" applyFill="1" applyAlignment="1" applyProtection="1">
      <alignment vertical="center"/>
    </xf>
    <xf numFmtId="230" fontId="78" fillId="0" borderId="0" xfId="173" applyNumberFormat="1" applyFont="1" applyAlignment="1" applyProtection="1">
      <alignment vertical="center"/>
    </xf>
    <xf numFmtId="230" fontId="78" fillId="76" borderId="0" xfId="173" applyNumberFormat="1" applyFont="1" applyFill="1" applyAlignment="1" applyProtection="1">
      <alignment vertical="center"/>
    </xf>
    <xf numFmtId="0" fontId="0" fillId="0" borderId="0" xfId="0" applyFill="1" applyAlignment="1">
      <alignment vertical="center"/>
    </xf>
    <xf numFmtId="0" fontId="11" fillId="0" borderId="22" xfId="0" applyFont="1" applyFill="1" applyBorder="1" applyAlignment="1">
      <alignment horizontal="center" vertical="center" wrapText="1"/>
    </xf>
    <xf numFmtId="0" fontId="12" fillId="0" borderId="80" xfId="0" applyFont="1" applyFill="1" applyBorder="1" applyAlignment="1">
      <alignment horizontal="center" vertical="center"/>
    </xf>
    <xf numFmtId="0" fontId="0" fillId="0" borderId="0" xfId="0" applyProtection="1">
      <protection locked="0"/>
    </xf>
    <xf numFmtId="0" fontId="12" fillId="0" borderId="0" xfId="0" applyFont="1" applyFill="1" applyAlignment="1">
      <alignment horizontal="center" vertical="center" wrapText="1"/>
    </xf>
    <xf numFmtId="0" fontId="12" fillId="0" borderId="20" xfId="0" applyFont="1" applyFill="1" applyBorder="1" applyAlignment="1">
      <alignment horizontal="center" vertical="center" wrapText="1"/>
    </xf>
    <xf numFmtId="0" fontId="12" fillId="0" borderId="94" xfId="0" applyFont="1" applyFill="1" applyBorder="1" applyAlignment="1">
      <alignment horizontal="center" vertical="center" wrapText="1"/>
    </xf>
    <xf numFmtId="0" fontId="60" fillId="0" borderId="0" xfId="524" applyFont="1" applyAlignment="1">
      <alignment horizontal="center" vertical="center" wrapText="1"/>
    </xf>
    <xf numFmtId="0" fontId="70" fillId="67" borderId="72" xfId="0" quotePrefix="1" applyFont="1" applyFill="1" applyBorder="1" applyAlignment="1">
      <alignment horizontal="center" vertical="center" wrapText="1"/>
    </xf>
    <xf numFmtId="0" fontId="70" fillId="67" borderId="30" xfId="0" quotePrefix="1" applyFont="1" applyFill="1" applyBorder="1" applyAlignment="1">
      <alignment horizontal="center" vertical="center" wrapText="1"/>
    </xf>
    <xf numFmtId="0" fontId="9" fillId="67" borderId="30" xfId="326" quotePrefix="1" applyFill="1" applyBorder="1" applyAlignment="1" applyProtection="1">
      <alignment horizontal="center" vertical="center" wrapText="1"/>
    </xf>
    <xf numFmtId="39" fontId="12" fillId="78" borderId="15" xfId="0" applyNumberFormat="1" applyFont="1" applyFill="1" applyBorder="1" applyAlignment="1">
      <alignment horizontal="center" vertical="center" wrapText="1"/>
    </xf>
    <xf numFmtId="39" fontId="12" fillId="78" borderId="80" xfId="0" applyNumberFormat="1" applyFont="1" applyFill="1" applyBorder="1" applyAlignment="1">
      <alignment horizontal="center" vertical="center" wrapText="1"/>
    </xf>
    <xf numFmtId="2" fontId="12" fillId="78" borderId="80" xfId="0" applyNumberFormat="1" applyFont="1" applyFill="1" applyBorder="1" applyAlignment="1">
      <alignment horizontal="center" vertical="center" wrapText="1"/>
    </xf>
    <xf numFmtId="0" fontId="81" fillId="0" borderId="15" xfId="524" applyFont="1" applyFill="1" applyBorder="1" applyAlignment="1">
      <alignment horizontal="left" vertical="center" wrapText="1"/>
    </xf>
    <xf numFmtId="0" fontId="81" fillId="0" borderId="15" xfId="524" applyNumberFormat="1" applyFont="1" applyFill="1" applyBorder="1" applyAlignment="1">
      <alignment horizontal="center" vertical="center" wrapText="1"/>
    </xf>
    <xf numFmtId="0" fontId="81" fillId="0" borderId="15" xfId="524" applyFont="1" applyFill="1" applyBorder="1" applyAlignment="1">
      <alignment horizontal="center" vertical="center" wrapText="1"/>
    </xf>
    <xf numFmtId="0" fontId="8" fillId="0" borderId="0" xfId="0" applyFont="1" applyProtection="1">
      <protection locked="0"/>
    </xf>
    <xf numFmtId="0" fontId="8" fillId="0" borderId="0" xfId="0" applyFont="1" applyAlignment="1" applyProtection="1">
      <alignment horizontal="left" vertical="center" wrapText="1"/>
      <protection locked="0"/>
    </xf>
    <xf numFmtId="49" fontId="73" fillId="0" borderId="0" xfId="1113" applyAlignment="1">
      <alignment horizontal="left" vertical="center" wrapText="1"/>
    </xf>
    <xf numFmtId="49" fontId="73" fillId="0" borderId="0" xfId="1113" applyAlignment="1">
      <alignment horizontal="center" vertical="center"/>
    </xf>
    <xf numFmtId="0" fontId="0" fillId="0" borderId="0" xfId="0" applyAlignment="1" applyProtection="1">
      <alignment horizontal="center" vertical="center"/>
      <protection locked="0"/>
    </xf>
    <xf numFmtId="0" fontId="8" fillId="0" borderId="0" xfId="0" applyFont="1" applyAlignment="1" applyProtection="1">
      <alignment horizontal="center" vertical="center"/>
      <protection locked="0"/>
    </xf>
    <xf numFmtId="3" fontId="73" fillId="0" borderId="0" xfId="1112" applyAlignment="1">
      <alignment horizontal="center" vertical="center"/>
    </xf>
    <xf numFmtId="229" fontId="73" fillId="0" borderId="0" xfId="1112" applyNumberFormat="1" applyAlignment="1">
      <alignment horizontal="center" vertical="center"/>
    </xf>
    <xf numFmtId="230" fontId="78" fillId="76" borderId="0" xfId="173" applyNumberFormat="1" applyFont="1" applyFill="1" applyAlignment="1" applyProtection="1">
      <alignment horizontal="right" vertical="center"/>
    </xf>
    <xf numFmtId="230" fontId="75" fillId="76" borderId="0" xfId="0" applyNumberFormat="1" applyFont="1" applyFill="1" applyAlignment="1" applyProtection="1">
      <alignment horizontal="right" vertical="center"/>
      <protection locked="0"/>
    </xf>
    <xf numFmtId="0" fontId="1" fillId="0" borderId="0" xfId="1115" applyAlignment="1">
      <alignment vertical="center"/>
    </xf>
    <xf numFmtId="0" fontId="1" fillId="0" borderId="0" xfId="1115"/>
    <xf numFmtId="0" fontId="1" fillId="0" borderId="0" xfId="1115" applyBorder="1" applyAlignment="1">
      <alignment vertical="center"/>
    </xf>
    <xf numFmtId="208" fontId="1" fillId="0" borderId="99" xfId="1115" applyNumberFormat="1" applyBorder="1" applyAlignment="1">
      <alignment vertical="center"/>
    </xf>
    <xf numFmtId="49" fontId="83" fillId="0" borderId="99" xfId="1115" applyNumberFormat="1" applyFont="1" applyBorder="1" applyAlignment="1">
      <alignment horizontal="left" vertical="center" wrapText="1"/>
    </xf>
    <xf numFmtId="0" fontId="83" fillId="0" borderId="99" xfId="1115" applyFont="1" applyBorder="1" applyAlignment="1">
      <alignment horizontal="left" vertical="center" wrapText="1"/>
    </xf>
    <xf numFmtId="0" fontId="80" fillId="69" borderId="16" xfId="1115" applyFont="1" applyFill="1" applyBorder="1" applyAlignment="1">
      <alignment horizontal="center" vertical="center"/>
    </xf>
    <xf numFmtId="0" fontId="80" fillId="69" borderId="58" xfId="1115" applyFont="1" applyFill="1" applyBorder="1" applyAlignment="1">
      <alignment horizontal="center" vertical="center"/>
    </xf>
    <xf numFmtId="0" fontId="80" fillId="69" borderId="100" xfId="1115" applyFont="1" applyFill="1" applyBorder="1" applyAlignment="1">
      <alignment horizontal="center" vertical="center"/>
    </xf>
    <xf numFmtId="0" fontId="83" fillId="0" borderId="104" xfId="1115" applyFont="1" applyBorder="1" applyAlignment="1">
      <alignment horizontal="left" vertical="center" wrapText="1"/>
    </xf>
    <xf numFmtId="208" fontId="1" fillId="0" borderId="104" xfId="1115" applyNumberFormat="1" applyBorder="1" applyAlignment="1">
      <alignment vertical="center"/>
    </xf>
    <xf numFmtId="0" fontId="12" fillId="0" borderId="73" xfId="0" applyFont="1" applyFill="1" applyBorder="1" applyAlignment="1">
      <alignment horizontal="left" vertical="center" wrapText="1"/>
    </xf>
    <xf numFmtId="169" fontId="12" fillId="0" borderId="15" xfId="337" applyFont="1" applyFill="1" applyBorder="1" applyAlignment="1">
      <alignment horizontal="center" vertical="center" wrapText="1"/>
    </xf>
    <xf numFmtId="10" fontId="12" fillId="0" borderId="15" xfId="443" applyNumberFormat="1"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0" borderId="80" xfId="0" applyFont="1" applyFill="1" applyBorder="1" applyAlignment="1">
      <alignment horizontal="left" vertical="center" wrapText="1"/>
    </xf>
    <xf numFmtId="44" fontId="12" fillId="0" borderId="80" xfId="1116" applyFont="1" applyFill="1" applyBorder="1" applyAlignment="1">
      <alignment horizontal="center" vertical="center" wrapText="1"/>
    </xf>
    <xf numFmtId="0" fontId="11" fillId="80" borderId="14" xfId="0" applyFont="1" applyFill="1" applyBorder="1" applyAlignment="1">
      <alignment horizontal="center" vertical="center" wrapText="1"/>
    </xf>
    <xf numFmtId="0" fontId="12" fillId="0" borderId="26" xfId="0" applyFont="1" applyFill="1" applyBorder="1" applyAlignment="1">
      <alignment horizontal="center" wrapText="1"/>
    </xf>
    <xf numFmtId="44" fontId="12" fillId="0" borderId="15" xfId="1116" applyFont="1" applyFill="1" applyBorder="1" applyAlignment="1">
      <alignment horizontal="center" vertical="center" wrapText="1"/>
    </xf>
    <xf numFmtId="43" fontId="12" fillId="0" borderId="0" xfId="0" applyNumberFormat="1" applyFont="1"/>
    <xf numFmtId="15" fontId="12" fillId="0" borderId="20" xfId="0" applyNumberFormat="1" applyFont="1" applyFill="1" applyBorder="1" applyAlignment="1">
      <alignment horizontal="center" vertical="center" wrapText="1"/>
    </xf>
    <xf numFmtId="44" fontId="12" fillId="0" borderId="20" xfId="1116" applyFont="1" applyFill="1" applyBorder="1" applyAlignment="1">
      <alignment vertical="center" wrapText="1"/>
    </xf>
    <xf numFmtId="44" fontId="12" fillId="0" borderId="31" xfId="1116" applyFont="1" applyFill="1" applyBorder="1" applyAlignment="1">
      <alignment horizontal="right" vertical="center" wrapText="1"/>
    </xf>
    <xf numFmtId="0" fontId="12" fillId="0" borderId="99" xfId="0" applyFont="1" applyFill="1" applyBorder="1" applyAlignment="1">
      <alignment horizontal="center" vertical="center" wrapText="1"/>
    </xf>
    <xf numFmtId="10" fontId="12" fillId="0" borderId="99" xfId="0" applyNumberFormat="1" applyFont="1" applyFill="1" applyBorder="1" applyAlignment="1">
      <alignment horizontal="center" vertical="center" wrapText="1"/>
    </xf>
    <xf numFmtId="1" fontId="12" fillId="0" borderId="99" xfId="0" applyNumberFormat="1" applyFont="1" applyFill="1" applyBorder="1" applyAlignment="1">
      <alignment horizontal="center" vertical="center" wrapText="1"/>
    </xf>
    <xf numFmtId="0" fontId="12" fillId="0" borderId="94" xfId="0" applyFont="1" applyFill="1" applyBorder="1" applyAlignment="1">
      <alignment vertical="center" wrapText="1"/>
    </xf>
    <xf numFmtId="15" fontId="12" fillId="0" borderId="99" xfId="0" applyNumberFormat="1" applyFont="1" applyFill="1" applyBorder="1" applyAlignment="1">
      <alignment horizontal="center" vertical="center" wrapText="1"/>
    </xf>
    <xf numFmtId="44" fontId="12" fillId="0" borderId="99" xfId="1116" applyFont="1" applyFill="1" applyBorder="1" applyAlignment="1">
      <alignment horizontal="right" vertical="center" wrapText="1"/>
    </xf>
    <xf numFmtId="39" fontId="12" fillId="0" borderId="99" xfId="0" applyNumberFormat="1" applyFont="1" applyBorder="1" applyAlignment="1">
      <alignment horizontal="center" vertical="center" wrapText="1"/>
    </xf>
    <xf numFmtId="0" fontId="12" fillId="0" borderId="99" xfId="0" applyFont="1" applyBorder="1" applyAlignment="1">
      <alignment horizontal="center" vertical="center" wrapText="1"/>
    </xf>
    <xf numFmtId="0" fontId="12" fillId="0" borderId="99" xfId="0" applyFont="1" applyFill="1" applyBorder="1" applyAlignment="1">
      <alignment horizontal="justify" vertical="center" wrapText="1"/>
    </xf>
    <xf numFmtId="15" fontId="12" fillId="0" borderId="99" xfId="0" applyNumberFormat="1" applyFont="1" applyBorder="1" applyAlignment="1">
      <alignment horizontal="center" vertical="center" wrapText="1"/>
    </xf>
    <xf numFmtId="44" fontId="12" fillId="0" borderId="99" xfId="1116" applyFont="1" applyBorder="1" applyAlignment="1">
      <alignment horizontal="right" vertical="center" wrapText="1"/>
    </xf>
    <xf numFmtId="10" fontId="12" fillId="0" borderId="99" xfId="0" applyNumberFormat="1" applyFont="1" applyBorder="1" applyAlignment="1">
      <alignment horizontal="center" vertical="center" wrapText="1"/>
    </xf>
    <xf numFmtId="1" fontId="12" fillId="0" borderId="99" xfId="0" applyNumberFormat="1" applyFont="1" applyBorder="1" applyAlignment="1">
      <alignment horizontal="center" vertical="center" wrapText="1"/>
    </xf>
    <xf numFmtId="0" fontId="12" fillId="0" borderId="22" xfId="0" applyFont="1" applyFill="1" applyBorder="1" applyAlignment="1">
      <alignment horizontal="center" wrapText="1"/>
    </xf>
    <xf numFmtId="44" fontId="12" fillId="0" borderId="15" xfId="1116" applyFont="1" applyBorder="1" applyAlignment="1">
      <alignment horizontal="center" vertical="center" wrapText="1"/>
    </xf>
    <xf numFmtId="0" fontId="12" fillId="0" borderId="23" xfId="0" applyFont="1" applyFill="1" applyBorder="1" applyAlignment="1">
      <alignment horizontal="center" vertical="center" wrapText="1"/>
    </xf>
    <xf numFmtId="39" fontId="12" fillId="0" borderId="21" xfId="0" applyNumberFormat="1" applyFont="1" applyFill="1" applyBorder="1" applyAlignment="1">
      <alignment horizontal="center" vertical="center" wrapText="1"/>
    </xf>
    <xf numFmtId="14" fontId="12" fillId="0" borderId="80" xfId="0" applyNumberFormat="1" applyFont="1" applyFill="1" applyBorder="1" applyAlignment="1">
      <alignment horizontal="center" vertical="center" wrapText="1"/>
    </xf>
    <xf numFmtId="0" fontId="11" fillId="62" borderId="20" xfId="0" applyFont="1" applyFill="1" applyBorder="1" applyAlignment="1">
      <alignment horizontal="center" vertical="center" wrapText="1"/>
    </xf>
    <xf numFmtId="0" fontId="11" fillId="62" borderId="21" xfId="0" applyFont="1" applyFill="1" applyBorder="1" applyAlignment="1">
      <alignment horizontal="center" vertical="center" wrapText="1"/>
    </xf>
    <xf numFmtId="9" fontId="11" fillId="62" borderId="54" xfId="443" applyFont="1" applyFill="1" applyBorder="1" applyAlignment="1">
      <alignment horizontal="center" vertical="center" wrapText="1"/>
    </xf>
    <xf numFmtId="9" fontId="11" fillId="62" borderId="59" xfId="443" applyFont="1" applyFill="1" applyBorder="1" applyAlignment="1">
      <alignment horizontal="center" vertical="center" wrapText="1"/>
    </xf>
    <xf numFmtId="0" fontId="11" fillId="62" borderId="93" xfId="0" applyFont="1" applyFill="1" applyBorder="1" applyAlignment="1">
      <alignment horizontal="center" vertical="center" wrapText="1"/>
    </xf>
    <xf numFmtId="0" fontId="11" fillId="62" borderId="52" xfId="0" applyFont="1" applyFill="1" applyBorder="1" applyAlignment="1">
      <alignment horizontal="center" vertical="center" wrapText="1"/>
    </xf>
    <xf numFmtId="0" fontId="12" fillId="0" borderId="0" xfId="0" applyFont="1" applyFill="1" applyAlignment="1">
      <alignment horizontal="center" vertical="center" wrapText="1"/>
    </xf>
    <xf numFmtId="0" fontId="12" fillId="0" borderId="75" xfId="0" applyFont="1" applyFill="1" applyBorder="1" applyAlignment="1">
      <alignment horizontal="center" vertical="center" wrapText="1"/>
    </xf>
    <xf numFmtId="0" fontId="11" fillId="62" borderId="80" xfId="0" applyFont="1" applyFill="1" applyBorder="1" applyAlignment="1">
      <alignment horizontal="center" vertical="center" wrapText="1"/>
    </xf>
    <xf numFmtId="0" fontId="11" fillId="62" borderId="91" xfId="0" applyFont="1" applyFill="1" applyBorder="1" applyAlignment="1">
      <alignment horizontal="center" vertical="center" wrapText="1"/>
    </xf>
    <xf numFmtId="0" fontId="11" fillId="62" borderId="92" xfId="0" applyFont="1" applyFill="1" applyBorder="1" applyAlignment="1">
      <alignment horizontal="center" vertical="center" wrapText="1"/>
    </xf>
    <xf numFmtId="0" fontId="11" fillId="62" borderId="59" xfId="0" applyFont="1" applyFill="1" applyBorder="1" applyAlignment="1">
      <alignment horizontal="center" vertical="center" wrapText="1"/>
    </xf>
    <xf numFmtId="0" fontId="12" fillId="0" borderId="28" xfId="0" applyFont="1" applyFill="1" applyBorder="1" applyAlignment="1">
      <alignment horizontal="left" vertical="center" wrapText="1"/>
    </xf>
    <xf numFmtId="0" fontId="12" fillId="0" borderId="94" xfId="0" applyFont="1" applyBorder="1" applyAlignment="1">
      <alignment horizontal="center" vertical="center" wrapText="1"/>
    </xf>
    <xf numFmtId="0" fontId="12" fillId="0" borderId="21" xfId="0" applyFont="1" applyBorder="1" applyAlignment="1">
      <alignment horizontal="center" vertical="center" wrapText="1"/>
    </xf>
    <xf numFmtId="0" fontId="12" fillId="67" borderId="94" xfId="0" applyFont="1" applyFill="1" applyBorder="1" applyAlignment="1">
      <alignment horizontal="center" vertical="center" wrapText="1"/>
    </xf>
    <xf numFmtId="0" fontId="12" fillId="67" borderId="21" xfId="0" applyFont="1" applyFill="1" applyBorder="1" applyAlignment="1">
      <alignment horizontal="center" vertical="center" wrapText="1"/>
    </xf>
    <xf numFmtId="0" fontId="12" fillId="67" borderId="94" xfId="0" applyFont="1" applyFill="1" applyBorder="1" applyAlignment="1">
      <alignment horizontal="left" vertical="center" wrapText="1"/>
    </xf>
    <xf numFmtId="0" fontId="12" fillId="67" borderId="21" xfId="0" applyFont="1" applyFill="1" applyBorder="1" applyAlignment="1">
      <alignment horizontal="left" vertical="center" wrapText="1"/>
    </xf>
    <xf numFmtId="0" fontId="12" fillId="0" borderId="94"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20" xfId="0" applyFont="1" applyFill="1" applyBorder="1" applyAlignment="1">
      <alignment horizontal="center" vertical="center" wrapText="1"/>
    </xf>
    <xf numFmtId="181" fontId="52" fillId="0" borderId="20" xfId="0" applyNumberFormat="1" applyFont="1" applyFill="1" applyBorder="1" applyAlignment="1">
      <alignment horizontal="center" vertical="center" wrapText="1"/>
    </xf>
    <xf numFmtId="0" fontId="52" fillId="0" borderId="25" xfId="0" applyFont="1" applyFill="1" applyBorder="1" applyAlignment="1">
      <alignment horizontal="center" vertical="center" wrapText="1"/>
    </xf>
    <xf numFmtId="0" fontId="8" fillId="62" borderId="0" xfId="0" applyFont="1" applyFill="1" applyAlignment="1">
      <alignment horizontal="left" vertical="center" wrapText="1"/>
    </xf>
    <xf numFmtId="2" fontId="32" fillId="0" borderId="0" xfId="0" applyNumberFormat="1" applyFont="1" applyFill="1" applyAlignment="1">
      <alignment horizontal="center" vertical="center" wrapText="1"/>
    </xf>
    <xf numFmtId="2" fontId="11" fillId="0" borderId="0" xfId="0" applyNumberFormat="1" applyFont="1" applyFill="1" applyAlignment="1">
      <alignment horizontal="center" wrapText="1"/>
    </xf>
    <xf numFmtId="49" fontId="11" fillId="59" borderId="0" xfId="0" applyNumberFormat="1" applyFont="1" applyFill="1" applyAlignment="1">
      <alignment horizontal="center" vertical="center" wrapText="1"/>
    </xf>
    <xf numFmtId="0" fontId="65" fillId="62" borderId="0" xfId="0" applyFont="1" applyFill="1" applyAlignment="1">
      <alignment horizontal="left" vertical="center" wrapText="1"/>
    </xf>
    <xf numFmtId="0" fontId="1" fillId="0" borderId="102" xfId="1115" applyBorder="1" applyAlignment="1">
      <alignment horizontal="center" vertical="center"/>
    </xf>
    <xf numFmtId="0" fontId="1" fillId="0" borderId="105" xfId="1115" applyBorder="1" applyAlignment="1">
      <alignment horizontal="center" vertical="center"/>
    </xf>
    <xf numFmtId="0" fontId="1" fillId="0" borderId="99" xfId="1115" applyBorder="1" applyAlignment="1">
      <alignment horizontal="center" vertical="center"/>
    </xf>
    <xf numFmtId="0" fontId="1" fillId="0" borderId="104" xfId="1115" applyBorder="1" applyAlignment="1">
      <alignment horizontal="center" vertical="center"/>
    </xf>
    <xf numFmtId="0" fontId="84" fillId="0" borderId="101" xfId="1115" applyFont="1" applyBorder="1" applyAlignment="1">
      <alignment horizontal="center" vertical="center"/>
    </xf>
    <xf numFmtId="0" fontId="84" fillId="0" borderId="103" xfId="1115" applyFont="1" applyBorder="1" applyAlignment="1">
      <alignment horizontal="center" vertical="center"/>
    </xf>
    <xf numFmtId="208" fontId="1" fillId="0" borderId="99" xfId="1115" applyNumberFormat="1" applyBorder="1" applyAlignment="1">
      <alignment horizontal="center" vertical="center"/>
    </xf>
    <xf numFmtId="208" fontId="1" fillId="0" borderId="104" xfId="1115" applyNumberFormat="1" applyBorder="1" applyAlignment="1">
      <alignment horizontal="center" vertical="center"/>
    </xf>
    <xf numFmtId="0" fontId="85" fillId="0" borderId="99" xfId="1115" applyFont="1" applyBorder="1" applyAlignment="1">
      <alignment horizontal="center" vertical="center" wrapText="1"/>
    </xf>
    <xf numFmtId="0" fontId="85" fillId="0" borderId="104" xfId="1115" applyFont="1" applyBorder="1" applyAlignment="1">
      <alignment horizontal="center" vertical="center" wrapText="1"/>
    </xf>
    <xf numFmtId="0" fontId="82" fillId="79" borderId="16" xfId="1114" applyFont="1" applyFill="1" applyBorder="1" applyAlignment="1">
      <alignment horizontal="center" vertical="center"/>
    </xf>
    <xf numFmtId="0" fontId="82" fillId="79" borderId="58" xfId="1114" applyFont="1" applyFill="1" applyBorder="1" applyAlignment="1">
      <alignment horizontal="center" vertical="center"/>
    </xf>
    <xf numFmtId="0" fontId="82" fillId="79" borderId="106" xfId="1114" applyFont="1" applyFill="1" applyBorder="1" applyAlignment="1">
      <alignment horizontal="center" vertical="center"/>
    </xf>
    <xf numFmtId="0" fontId="82" fillId="79" borderId="100" xfId="1114" applyFont="1" applyFill="1" applyBorder="1" applyAlignment="1">
      <alignment horizontal="center" vertical="center"/>
    </xf>
    <xf numFmtId="0" fontId="82" fillId="79" borderId="93" xfId="1114" applyFont="1" applyFill="1" applyBorder="1" applyAlignment="1">
      <alignment horizontal="center" vertical="center"/>
    </xf>
    <xf numFmtId="0" fontId="82" fillId="79" borderId="94" xfId="1114" applyFont="1" applyFill="1" applyBorder="1" applyAlignment="1">
      <alignment horizontal="center" vertical="center"/>
    </xf>
    <xf numFmtId="0" fontId="82" fillId="79" borderId="107" xfId="1114" applyFont="1" applyFill="1" applyBorder="1" applyAlignment="1">
      <alignment horizontal="center" vertical="center"/>
    </xf>
    <xf numFmtId="0" fontId="82" fillId="79" borderId="92" xfId="1114" applyFont="1" applyFill="1" applyBorder="1" applyAlignment="1">
      <alignment horizontal="center" vertical="center"/>
    </xf>
    <xf numFmtId="0" fontId="1" fillId="0" borderId="99" xfId="1115" applyBorder="1" applyAlignment="1">
      <alignment horizontal="center" vertical="center" wrapText="1"/>
    </xf>
    <xf numFmtId="0" fontId="71" fillId="74" borderId="95" xfId="1110" applyProtection="1">
      <alignment horizontal="left" vertical="center"/>
    </xf>
    <xf numFmtId="0" fontId="0" fillId="0" borderId="0" xfId="0" applyProtection="1">
      <protection locked="0"/>
    </xf>
    <xf numFmtId="0" fontId="0" fillId="0" borderId="0" xfId="0"/>
    <xf numFmtId="0" fontId="59" fillId="0" borderId="0" xfId="524" applyFont="1" applyAlignment="1">
      <alignment horizontal="center" vertical="center" wrapText="1"/>
    </xf>
    <xf numFmtId="0" fontId="61" fillId="64" borderId="14" xfId="524" applyFont="1" applyFill="1" applyBorder="1" applyAlignment="1">
      <alignment horizontal="left" vertical="center" wrapText="1"/>
    </xf>
    <xf numFmtId="0" fontId="61" fillId="64" borderId="24" xfId="524" applyFont="1" applyFill="1" applyBorder="1" applyAlignment="1">
      <alignment horizontal="left" vertical="center" wrapText="1"/>
    </xf>
    <xf numFmtId="0" fontId="61" fillId="64" borderId="19" xfId="524" applyFont="1" applyFill="1" applyBorder="1" applyAlignment="1">
      <alignment horizontal="left" vertical="center" wrapText="1"/>
    </xf>
    <xf numFmtId="0" fontId="58" fillId="56" borderId="14" xfId="524" applyFont="1" applyFill="1" applyBorder="1" applyAlignment="1">
      <alignment horizontal="center" vertical="center" wrapText="1"/>
    </xf>
    <xf numFmtId="0" fontId="58" fillId="56" borderId="19" xfId="524" applyFont="1" applyFill="1" applyBorder="1" applyAlignment="1">
      <alignment horizontal="center" vertical="center" wrapText="1"/>
    </xf>
    <xf numFmtId="0" fontId="62" fillId="56" borderId="14" xfId="524" applyFont="1" applyFill="1" applyBorder="1" applyAlignment="1">
      <alignment horizontal="center" vertical="center" wrapText="1"/>
    </xf>
    <xf numFmtId="0" fontId="62" fillId="56" borderId="24" xfId="524" applyFont="1" applyFill="1" applyBorder="1" applyAlignment="1">
      <alignment horizontal="center" vertical="center" wrapText="1"/>
    </xf>
    <xf numFmtId="0" fontId="62" fillId="56" borderId="19" xfId="524" applyFont="1" applyFill="1" applyBorder="1" applyAlignment="1">
      <alignment horizontal="center" vertical="center" wrapText="1"/>
    </xf>
    <xf numFmtId="0" fontId="60" fillId="64" borderId="14" xfId="524" applyFont="1" applyFill="1" applyBorder="1" applyAlignment="1">
      <alignment horizontal="center" vertical="center" wrapText="1"/>
    </xf>
    <xf numFmtId="0" fontId="60" fillId="64" borderId="19" xfId="524" applyFont="1" applyFill="1" applyBorder="1" applyAlignment="1">
      <alignment horizontal="center" vertical="center" wrapText="1"/>
    </xf>
    <xf numFmtId="0" fontId="64" fillId="56" borderId="14" xfId="524" applyFont="1" applyFill="1" applyBorder="1" applyAlignment="1">
      <alignment horizontal="center" vertical="center" wrapText="1"/>
    </xf>
    <xf numFmtId="0" fontId="64" fillId="56" borderId="19" xfId="524" applyFont="1" applyFill="1" applyBorder="1" applyAlignment="1">
      <alignment horizontal="center" vertical="center" wrapText="1"/>
    </xf>
    <xf numFmtId="0" fontId="62" fillId="56" borderId="29" xfId="524" applyFont="1" applyFill="1" applyBorder="1" applyAlignment="1">
      <alignment horizontal="center" vertical="center" wrapText="1"/>
    </xf>
    <xf numFmtId="0" fontId="61" fillId="0" borderId="0" xfId="524" applyFont="1" applyAlignment="1">
      <alignment horizontal="center" vertical="center" wrapText="1"/>
    </xf>
    <xf numFmtId="0" fontId="58" fillId="56" borderId="29" xfId="524" applyFont="1" applyFill="1" applyBorder="1" applyAlignment="1">
      <alignment horizontal="center" vertical="center" wrapText="1"/>
    </xf>
    <xf numFmtId="0" fontId="61" fillId="64" borderId="29" xfId="524" applyFont="1" applyFill="1" applyBorder="1" applyAlignment="1">
      <alignment horizontal="left" vertical="center" wrapText="1"/>
    </xf>
    <xf numFmtId="0" fontId="60" fillId="0" borderId="0" xfId="524" applyFont="1" applyAlignment="1">
      <alignment horizontal="center" vertical="center" wrapText="1"/>
    </xf>
    <xf numFmtId="2" fontId="59" fillId="0" borderId="0" xfId="524" applyNumberFormat="1" applyFont="1" applyAlignment="1">
      <alignment horizontal="center" vertical="center" wrapText="1"/>
    </xf>
    <xf numFmtId="0" fontId="60" fillId="56" borderId="29" xfId="524" applyFont="1" applyFill="1" applyBorder="1" applyAlignment="1">
      <alignment horizontal="center" vertical="center" wrapText="1"/>
    </xf>
    <xf numFmtId="0" fontId="60" fillId="56" borderId="19" xfId="524" applyFont="1" applyFill="1" applyBorder="1" applyAlignment="1">
      <alignment horizontal="center" vertical="center" wrapText="1"/>
    </xf>
    <xf numFmtId="0" fontId="60" fillId="64" borderId="29" xfId="524" applyFont="1" applyFill="1" applyBorder="1" applyAlignment="1">
      <alignment horizontal="center" vertical="center" wrapText="1"/>
    </xf>
    <xf numFmtId="2" fontId="14" fillId="0" borderId="0" xfId="408" applyNumberFormat="1" applyFont="1" applyFill="1" applyAlignment="1">
      <alignment horizontal="center" vertical="center" wrapText="1"/>
    </xf>
    <xf numFmtId="49" fontId="14" fillId="59" borderId="0" xfId="408" applyNumberFormat="1" applyFont="1" applyFill="1" applyAlignment="1">
      <alignment horizontal="center" vertical="center" wrapText="1"/>
    </xf>
    <xf numFmtId="0" fontId="14" fillId="62" borderId="32" xfId="408" applyFont="1" applyFill="1" applyBorder="1" applyAlignment="1">
      <alignment horizontal="center" vertical="center" wrapText="1"/>
    </xf>
    <xf numFmtId="0" fontId="14" fillId="62" borderId="33" xfId="408" applyFont="1" applyFill="1" applyBorder="1" applyAlignment="1">
      <alignment horizontal="center" vertical="center" wrapText="1"/>
    </xf>
    <xf numFmtId="0" fontId="14" fillId="62" borderId="34" xfId="408" applyFont="1" applyFill="1" applyBorder="1" applyAlignment="1">
      <alignment horizontal="center" vertical="center" wrapText="1"/>
    </xf>
    <xf numFmtId="0" fontId="14" fillId="62" borderId="35" xfId="408" applyFont="1" applyFill="1" applyBorder="1" applyAlignment="1">
      <alignment horizontal="center" vertical="center" wrapText="1"/>
    </xf>
    <xf numFmtId="0" fontId="14" fillId="68" borderId="37" xfId="408" applyFont="1" applyFill="1" applyBorder="1" applyAlignment="1">
      <alignment horizontal="center" vertical="center" wrapText="1"/>
    </xf>
    <xf numFmtId="0" fontId="14" fillId="68" borderId="64" xfId="408" applyFont="1" applyFill="1" applyBorder="1" applyAlignment="1">
      <alignment horizontal="center" vertical="center" wrapText="1"/>
    </xf>
    <xf numFmtId="0" fontId="8" fillId="68" borderId="37" xfId="408" applyFont="1" applyFill="1" applyBorder="1" applyAlignment="1">
      <alignment horizontal="center" vertical="center" wrapText="1"/>
    </xf>
    <xf numFmtId="0" fontId="8" fillId="68" borderId="64" xfId="408" applyFont="1" applyFill="1" applyBorder="1" applyAlignment="1">
      <alignment horizontal="center" vertical="center" wrapText="1"/>
    </xf>
    <xf numFmtId="0" fontId="14" fillId="68" borderId="16" xfId="408" applyFont="1" applyFill="1" applyBorder="1" applyAlignment="1">
      <alignment horizontal="center" vertical="center" wrapText="1"/>
    </xf>
    <xf numFmtId="0" fontId="14" fillId="68" borderId="65" xfId="408" applyFont="1" applyFill="1" applyBorder="1" applyAlignment="1">
      <alignment horizontal="center" vertical="center" wrapText="1"/>
    </xf>
    <xf numFmtId="14" fontId="14" fillId="68" borderId="38" xfId="408" applyNumberFormat="1" applyFont="1" applyFill="1" applyBorder="1" applyAlignment="1">
      <alignment horizontal="center" vertical="center" wrapText="1"/>
    </xf>
    <xf numFmtId="14" fontId="14" fillId="68" borderId="45" xfId="408" applyNumberFormat="1" applyFont="1" applyFill="1" applyBorder="1" applyAlignment="1">
      <alignment horizontal="center" vertical="center" wrapText="1"/>
    </xf>
    <xf numFmtId="0" fontId="8" fillId="68" borderId="39" xfId="408" applyFont="1" applyFill="1" applyBorder="1" applyAlignment="1">
      <alignment horizontal="center" vertical="center" wrapText="1"/>
    </xf>
    <xf numFmtId="0" fontId="8" fillId="68" borderId="26" xfId="408" applyFont="1" applyFill="1" applyBorder="1" applyAlignment="1">
      <alignment horizontal="center" vertical="center" wrapText="1"/>
    </xf>
    <xf numFmtId="0" fontId="8" fillId="68" borderId="40" xfId="408" applyFont="1" applyFill="1" applyBorder="1" applyAlignment="1">
      <alignment horizontal="justify" vertical="center" wrapText="1"/>
    </xf>
    <xf numFmtId="0" fontId="8" fillId="68" borderId="63" xfId="408" applyFont="1" applyFill="1" applyBorder="1" applyAlignment="1">
      <alignment horizontal="justify" vertical="center" wrapText="1"/>
    </xf>
    <xf numFmtId="0" fontId="8" fillId="68" borderId="41" xfId="408" applyFont="1" applyFill="1" applyBorder="1" applyAlignment="1">
      <alignment horizontal="justify" vertical="center" wrapText="1"/>
    </xf>
    <xf numFmtId="0" fontId="8" fillId="68" borderId="46" xfId="408" applyFont="1" applyFill="1" applyBorder="1" applyAlignment="1">
      <alignment horizontal="justify" vertical="center" wrapText="1"/>
    </xf>
    <xf numFmtId="0" fontId="8" fillId="68" borderId="66" xfId="408" applyFont="1" applyFill="1" applyBorder="1" applyAlignment="1">
      <alignment horizontal="justify" vertical="center" wrapText="1"/>
    </xf>
    <xf numFmtId="0" fontId="8" fillId="68" borderId="47" xfId="408" applyFont="1" applyFill="1" applyBorder="1" applyAlignment="1">
      <alignment horizontal="justify" vertical="center" wrapText="1"/>
    </xf>
    <xf numFmtId="0" fontId="8" fillId="68" borderId="42" xfId="408" applyFont="1" applyFill="1" applyBorder="1" applyAlignment="1">
      <alignment horizontal="justify" vertical="center" wrapText="1"/>
    </xf>
    <xf numFmtId="0" fontId="8" fillId="68" borderId="48" xfId="408" applyFont="1" applyFill="1" applyBorder="1" applyAlignment="1">
      <alignment horizontal="justify" vertical="center" wrapText="1"/>
    </xf>
    <xf numFmtId="3" fontId="8" fillId="68" borderId="38" xfId="408" applyNumberFormat="1" applyFont="1" applyFill="1" applyBorder="1" applyAlignment="1">
      <alignment horizontal="center" vertical="center" wrapText="1"/>
    </xf>
    <xf numFmtId="3" fontId="8" fillId="68" borderId="45" xfId="408" applyNumberFormat="1" applyFont="1" applyFill="1" applyBorder="1" applyAlignment="1">
      <alignment horizontal="center" vertical="center" wrapText="1"/>
    </xf>
    <xf numFmtId="0" fontId="14" fillId="69" borderId="0" xfId="408" applyFont="1" applyFill="1" applyAlignment="1">
      <alignment horizontal="center" vertical="center" wrapText="1"/>
    </xf>
    <xf numFmtId="0" fontId="8" fillId="69" borderId="0" xfId="408" applyFont="1" applyFill="1" applyAlignment="1">
      <alignment horizontal="center" vertical="center" wrapText="1"/>
    </xf>
    <xf numFmtId="0" fontId="15" fillId="70" borderId="51" xfId="408" applyFont="1" applyFill="1" applyBorder="1" applyAlignment="1">
      <alignment horizontal="center" vertical="center" wrapText="1"/>
    </xf>
    <xf numFmtId="0" fontId="15" fillId="70" borderId="35" xfId="408" applyFont="1" applyFill="1" applyBorder="1" applyAlignment="1">
      <alignment horizontal="center" vertical="center" wrapText="1"/>
    </xf>
    <xf numFmtId="0" fontId="8" fillId="0" borderId="52" xfId="408" applyFont="1" applyBorder="1" applyAlignment="1">
      <alignment horizontal="center" vertical="center" wrapText="1"/>
    </xf>
    <xf numFmtId="0" fontId="8" fillId="0" borderId="68" xfId="408" applyFont="1" applyBorder="1" applyAlignment="1">
      <alignment horizontal="center" vertical="center" wrapText="1"/>
    </xf>
    <xf numFmtId="0" fontId="8" fillId="0" borderId="65" xfId="408" applyFont="1" applyBorder="1" applyAlignment="1">
      <alignment horizontal="center" vertical="center" wrapText="1"/>
    </xf>
    <xf numFmtId="9" fontId="8" fillId="71" borderId="21" xfId="408" applyNumberFormat="1" applyFont="1" applyFill="1" applyBorder="1" applyAlignment="1">
      <alignment horizontal="center" vertical="center" wrapText="1"/>
    </xf>
    <xf numFmtId="9" fontId="8" fillId="71" borderId="62" xfId="408" applyNumberFormat="1" applyFont="1" applyFill="1" applyBorder="1" applyAlignment="1">
      <alignment horizontal="center" vertical="center" wrapText="1"/>
    </xf>
    <xf numFmtId="9" fontId="8" fillId="71" borderId="69" xfId="408" applyNumberFormat="1" applyFont="1" applyFill="1" applyBorder="1" applyAlignment="1">
      <alignment horizontal="center" vertical="center" wrapText="1"/>
    </xf>
    <xf numFmtId="1" fontId="14" fillId="71" borderId="53" xfId="408" applyNumberFormat="1" applyFont="1" applyFill="1" applyBorder="1" applyAlignment="1">
      <alignment horizontal="center" vertical="center" wrapText="1"/>
    </xf>
    <xf numFmtId="1" fontId="14" fillId="71" borderId="27" xfId="408" applyNumberFormat="1" applyFont="1" applyFill="1" applyBorder="1" applyAlignment="1">
      <alignment horizontal="center" vertical="center" wrapText="1"/>
    </xf>
    <xf numFmtId="1" fontId="14" fillId="71" borderId="25" xfId="408" applyNumberFormat="1" applyFont="1" applyFill="1" applyBorder="1" applyAlignment="1">
      <alignment horizontal="center" vertical="center" wrapText="1"/>
    </xf>
    <xf numFmtId="14" fontId="8" fillId="71" borderId="21" xfId="408" applyNumberFormat="1" applyFont="1" applyFill="1" applyBorder="1" applyAlignment="1">
      <alignment horizontal="center" vertical="center" wrapText="1"/>
    </xf>
    <xf numFmtId="14" fontId="8" fillId="71" borderId="62" xfId="408" applyNumberFormat="1" applyFont="1" applyFill="1" applyBorder="1" applyAlignment="1">
      <alignment horizontal="center" vertical="center" wrapText="1"/>
    </xf>
    <xf numFmtId="14" fontId="8" fillId="71" borderId="69" xfId="408" applyNumberFormat="1" applyFont="1" applyFill="1" applyBorder="1" applyAlignment="1">
      <alignment horizontal="center" vertical="center" wrapText="1"/>
    </xf>
    <xf numFmtId="0" fontId="8" fillId="0" borderId="21" xfId="408" applyNumberFormat="1" applyFont="1" applyBorder="1" applyAlignment="1">
      <alignment horizontal="center" vertical="center" wrapText="1"/>
    </xf>
    <xf numFmtId="0" fontId="8" fillId="0" borderId="62" xfId="408" applyNumberFormat="1" applyFont="1" applyBorder="1" applyAlignment="1">
      <alignment horizontal="center" vertical="center" wrapText="1"/>
    </xf>
    <xf numFmtId="0" fontId="8" fillId="0" borderId="69" xfId="408" applyNumberFormat="1" applyFont="1" applyBorder="1" applyAlignment="1">
      <alignment horizontal="center" vertical="center" wrapText="1"/>
    </xf>
    <xf numFmtId="0" fontId="8" fillId="71" borderId="21" xfId="408" applyFont="1" applyFill="1" applyBorder="1" applyAlignment="1">
      <alignment horizontal="center" vertical="center" wrapText="1"/>
    </xf>
    <xf numFmtId="0" fontId="8" fillId="71" borderId="62" xfId="408" applyFont="1" applyFill="1" applyBorder="1" applyAlignment="1">
      <alignment horizontal="center" vertical="center"/>
    </xf>
    <xf numFmtId="0" fontId="8" fillId="71" borderId="70" xfId="408" applyFont="1" applyFill="1" applyBorder="1" applyAlignment="1">
      <alignment horizontal="center" vertical="center"/>
    </xf>
    <xf numFmtId="0" fontId="15" fillId="0" borderId="51" xfId="408" applyFont="1" applyFill="1" applyBorder="1" applyAlignment="1">
      <alignment horizontal="right" vertical="center" wrapText="1"/>
    </xf>
    <xf numFmtId="0" fontId="15" fillId="0" borderId="34" xfId="408" applyFont="1" applyFill="1" applyBorder="1" applyAlignment="1">
      <alignment horizontal="right" vertical="center" wrapText="1"/>
    </xf>
    <xf numFmtId="0" fontId="32" fillId="70" borderId="51" xfId="408" applyFont="1" applyFill="1" applyBorder="1" applyAlignment="1">
      <alignment horizontal="center" vertical="center" wrapText="1"/>
    </xf>
    <xf numFmtId="0" fontId="32" fillId="70" borderId="35" xfId="408" applyFont="1" applyFill="1" applyBorder="1" applyAlignment="1">
      <alignment horizontal="center" vertical="center" wrapText="1"/>
    </xf>
    <xf numFmtId="0" fontId="8" fillId="71" borderId="21" xfId="408" applyFont="1" applyFill="1" applyBorder="1" applyAlignment="1">
      <alignment horizontal="center" vertical="center"/>
    </xf>
    <xf numFmtId="0" fontId="8" fillId="0" borderId="57" xfId="408" applyFont="1" applyBorder="1" applyAlignment="1">
      <alignment horizontal="center" vertical="center" wrapText="1"/>
    </xf>
    <xf numFmtId="0" fontId="8" fillId="0" borderId="60" xfId="408" applyFont="1" applyBorder="1" applyAlignment="1">
      <alignment horizontal="center" vertical="center" wrapText="1"/>
    </xf>
    <xf numFmtId="0" fontId="8" fillId="0" borderId="61" xfId="408" applyFont="1" applyBorder="1" applyAlignment="1">
      <alignment horizontal="center" vertical="center" wrapText="1"/>
    </xf>
    <xf numFmtId="0" fontId="8" fillId="0" borderId="17" xfId="408" applyFont="1" applyBorder="1" applyAlignment="1">
      <alignment horizontal="center" vertical="center" wrapText="1"/>
    </xf>
    <xf numFmtId="0" fontId="8" fillId="0" borderId="44" xfId="408" applyFont="1" applyBorder="1" applyAlignment="1">
      <alignment horizontal="center" vertical="center" wrapText="1"/>
    </xf>
    <xf numFmtId="9" fontId="8" fillId="71" borderId="31" xfId="408" applyNumberFormat="1" applyFont="1" applyFill="1" applyBorder="1" applyAlignment="1">
      <alignment horizontal="center" vertical="center" wrapText="1"/>
    </xf>
    <xf numFmtId="9" fontId="8" fillId="71" borderId="55" xfId="408" applyNumberFormat="1" applyFont="1" applyFill="1" applyBorder="1" applyAlignment="1">
      <alignment horizontal="center" vertical="center" wrapText="1"/>
    </xf>
    <xf numFmtId="14" fontId="8" fillId="71" borderId="31" xfId="408" applyNumberFormat="1" applyFont="1" applyFill="1" applyBorder="1" applyAlignment="1">
      <alignment horizontal="center" vertical="center" wrapText="1"/>
    </xf>
    <xf numFmtId="14" fontId="8" fillId="71" borderId="55" xfId="408" applyNumberFormat="1" applyFont="1" applyFill="1" applyBorder="1" applyAlignment="1">
      <alignment horizontal="center" vertical="center" wrapText="1"/>
    </xf>
    <xf numFmtId="0" fontId="8" fillId="0" borderId="31" xfId="408" applyNumberFormat="1" applyFont="1" applyBorder="1" applyAlignment="1">
      <alignment horizontal="center" vertical="center" wrapText="1"/>
    </xf>
    <xf numFmtId="0" fontId="8" fillId="0" borderId="55" xfId="408" applyNumberFormat="1" applyFont="1" applyBorder="1" applyAlignment="1">
      <alignment horizontal="center" vertical="center" wrapText="1"/>
    </xf>
    <xf numFmtId="0" fontId="8" fillId="71" borderId="31" xfId="408" applyFont="1" applyFill="1" applyBorder="1" applyAlignment="1">
      <alignment horizontal="center" vertical="center"/>
    </xf>
    <xf numFmtId="0" fontId="8" fillId="71" borderId="56" xfId="408" applyFont="1" applyFill="1" applyBorder="1" applyAlignment="1">
      <alignment horizontal="center" vertical="center"/>
    </xf>
    <xf numFmtId="9" fontId="8" fillId="71" borderId="53" xfId="408" applyNumberFormat="1" applyFont="1" applyFill="1" applyBorder="1" applyAlignment="1">
      <alignment horizontal="center" vertical="center" wrapText="1"/>
    </xf>
    <xf numFmtId="9" fontId="8" fillId="71" borderId="27" xfId="408" applyNumberFormat="1" applyFont="1" applyFill="1" applyBorder="1" applyAlignment="1">
      <alignment horizontal="center" vertical="center" wrapText="1"/>
    </xf>
    <xf numFmtId="9" fontId="8" fillId="71" borderId="25" xfId="408" applyNumberFormat="1" applyFont="1" applyFill="1" applyBorder="1" applyAlignment="1">
      <alignment horizontal="center" vertical="center" wrapText="1"/>
    </xf>
    <xf numFmtId="14" fontId="8" fillId="71" borderId="53" xfId="408" applyNumberFormat="1" applyFont="1" applyFill="1" applyBorder="1" applyAlignment="1">
      <alignment horizontal="center" vertical="center" wrapText="1"/>
    </xf>
    <xf numFmtId="14" fontId="8" fillId="71" borderId="27" xfId="408" applyNumberFormat="1" applyFont="1" applyFill="1" applyBorder="1" applyAlignment="1">
      <alignment horizontal="center" vertical="center" wrapText="1"/>
    </xf>
    <xf numFmtId="14" fontId="8" fillId="71" borderId="25" xfId="408" applyNumberFormat="1" applyFont="1" applyFill="1" applyBorder="1" applyAlignment="1">
      <alignment horizontal="center" vertical="center" wrapText="1"/>
    </xf>
    <xf numFmtId="0" fontId="8" fillId="0" borderId="53" xfId="408" applyNumberFormat="1" applyFont="1" applyBorder="1" applyAlignment="1">
      <alignment horizontal="center" vertical="center" wrapText="1"/>
    </xf>
    <xf numFmtId="0" fontId="8" fillId="0" borderId="27" xfId="408" applyNumberFormat="1" applyFont="1" applyBorder="1" applyAlignment="1">
      <alignment horizontal="center" vertical="center" wrapText="1"/>
    </xf>
    <xf numFmtId="0" fontId="8" fillId="0" borderId="25" xfId="408" applyNumberFormat="1" applyFont="1" applyBorder="1" applyAlignment="1">
      <alignment horizontal="center" vertical="center" wrapText="1"/>
    </xf>
    <xf numFmtId="0" fontId="8" fillId="71" borderId="53" xfId="408" applyFont="1" applyFill="1" applyBorder="1" applyAlignment="1">
      <alignment horizontal="center" vertical="center"/>
    </xf>
    <xf numFmtId="0" fontId="8" fillId="71" borderId="27" xfId="408" applyFont="1" applyFill="1" applyBorder="1" applyAlignment="1">
      <alignment horizontal="center" vertical="center"/>
    </xf>
    <xf numFmtId="0" fontId="8" fillId="71" borderId="25" xfId="408" applyFont="1" applyFill="1" applyBorder="1" applyAlignment="1">
      <alignment horizontal="center" vertical="center"/>
    </xf>
    <xf numFmtId="0" fontId="14" fillId="68" borderId="43" xfId="408" applyFont="1" applyFill="1" applyBorder="1" applyAlignment="1">
      <alignment horizontal="center" vertical="center" wrapText="1"/>
    </xf>
    <xf numFmtId="0" fontId="8" fillId="68" borderId="43" xfId="408" applyFont="1" applyFill="1" applyBorder="1" applyAlignment="1">
      <alignment horizontal="center" vertical="center" wrapText="1"/>
    </xf>
    <xf numFmtId="0" fontId="14" fillId="68" borderId="44" xfId="408" applyFont="1" applyFill="1" applyBorder="1" applyAlignment="1">
      <alignment horizontal="center" vertical="center" wrapText="1"/>
    </xf>
    <xf numFmtId="0" fontId="8" fillId="68" borderId="38" xfId="408" applyFont="1" applyFill="1" applyBorder="1" applyAlignment="1">
      <alignment horizontal="center" vertical="center" wrapText="1"/>
    </xf>
    <xf numFmtId="0" fontId="8" fillId="68" borderId="45" xfId="408" applyFont="1" applyFill="1" applyBorder="1" applyAlignment="1">
      <alignment horizontal="center" vertical="center" wrapText="1"/>
    </xf>
    <xf numFmtId="0" fontId="8" fillId="71" borderId="73" xfId="408" applyFont="1" applyFill="1" applyBorder="1" applyAlignment="1">
      <alignment horizontal="center" vertical="center"/>
    </xf>
    <xf numFmtId="0" fontId="15" fillId="0" borderId="32" xfId="408" applyFont="1" applyBorder="1" applyAlignment="1">
      <alignment horizontal="center" vertical="center" wrapText="1"/>
    </xf>
    <xf numFmtId="0" fontId="15" fillId="0" borderId="34" xfId="408" applyFont="1" applyBorder="1" applyAlignment="1">
      <alignment horizontal="center" vertical="center" wrapText="1"/>
    </xf>
    <xf numFmtId="0" fontId="15" fillId="0" borderId="33" xfId="408" applyFont="1" applyBorder="1" applyAlignment="1">
      <alignment horizontal="center" vertical="center" wrapText="1"/>
    </xf>
    <xf numFmtId="9" fontId="8" fillId="71" borderId="73" xfId="408" applyNumberFormat="1" applyFont="1" applyFill="1" applyBorder="1" applyAlignment="1">
      <alignment horizontal="center" vertical="center" wrapText="1"/>
    </xf>
    <xf numFmtId="14" fontId="8" fillId="71" borderId="73" xfId="408" applyNumberFormat="1" applyFont="1" applyFill="1" applyBorder="1" applyAlignment="1">
      <alignment horizontal="center" vertical="center" wrapText="1"/>
    </xf>
    <xf numFmtId="0" fontId="8" fillId="0" borderId="73" xfId="408" applyNumberFormat="1" applyFont="1" applyBorder="1" applyAlignment="1">
      <alignment horizontal="center" vertical="center" wrapText="1"/>
    </xf>
    <xf numFmtId="0" fontId="14" fillId="68" borderId="87" xfId="408" applyFont="1" applyFill="1" applyBorder="1" applyAlignment="1">
      <alignment horizontal="center" vertical="center" wrapText="1"/>
    </xf>
    <xf numFmtId="0" fontId="8" fillId="68" borderId="37" xfId="408" applyFill="1" applyBorder="1" applyAlignment="1">
      <alignment horizontal="center" vertical="center" wrapText="1"/>
    </xf>
    <xf numFmtId="0" fontId="8" fillId="68" borderId="87" xfId="408" applyFill="1" applyBorder="1" applyAlignment="1">
      <alignment horizontal="center" vertical="center" wrapText="1"/>
    </xf>
    <xf numFmtId="0" fontId="14" fillId="68" borderId="88" xfId="408" applyFont="1" applyFill="1" applyBorder="1" applyAlignment="1">
      <alignment horizontal="center" vertical="center" wrapText="1"/>
    </xf>
    <xf numFmtId="14" fontId="14" fillId="68" borderId="79" xfId="408" applyNumberFormat="1" applyFont="1" applyFill="1" applyBorder="1" applyAlignment="1">
      <alignment horizontal="center" vertical="center" wrapText="1"/>
    </xf>
    <xf numFmtId="0" fontId="8" fillId="68" borderId="39" xfId="408" applyFill="1" applyBorder="1" applyAlignment="1">
      <alignment horizontal="center" vertical="center" wrapText="1"/>
    </xf>
    <xf numFmtId="0" fontId="8" fillId="68" borderId="26" xfId="408" applyFill="1" applyBorder="1" applyAlignment="1">
      <alignment horizontal="center" vertical="center" wrapText="1"/>
    </xf>
    <xf numFmtId="0" fontId="8" fillId="68" borderId="40" xfId="408" applyFill="1" applyBorder="1" applyAlignment="1">
      <alignment horizontal="justify" vertical="center" wrapText="1"/>
    </xf>
    <xf numFmtId="0" fontId="8" fillId="68" borderId="63" xfId="408" applyFill="1" applyBorder="1" applyAlignment="1">
      <alignment horizontal="justify" vertical="center" wrapText="1"/>
    </xf>
    <xf numFmtId="0" fontId="8" fillId="68" borderId="41" xfId="408" applyFill="1" applyBorder="1" applyAlignment="1">
      <alignment horizontal="justify" vertical="center" wrapText="1"/>
    </xf>
    <xf numFmtId="0" fontId="8" fillId="68" borderId="81" xfId="408" applyFill="1" applyBorder="1" applyAlignment="1">
      <alignment horizontal="justify" vertical="center" wrapText="1"/>
    </xf>
    <xf numFmtId="0" fontId="8" fillId="68" borderId="82" xfId="408" applyFill="1" applyBorder="1" applyAlignment="1">
      <alignment horizontal="justify" vertical="center" wrapText="1"/>
    </xf>
    <xf numFmtId="0" fontId="8" fillId="68" borderId="83" xfId="408" applyFill="1" applyBorder="1" applyAlignment="1">
      <alignment horizontal="justify" vertical="center" wrapText="1"/>
    </xf>
    <xf numFmtId="0" fontId="8" fillId="68" borderId="40" xfId="408" applyFill="1" applyBorder="1" applyAlignment="1">
      <alignment horizontal="center" vertical="center" wrapText="1"/>
    </xf>
    <xf numFmtId="0" fontId="8" fillId="68" borderId="63" xfId="408" applyFill="1" applyBorder="1" applyAlignment="1">
      <alignment horizontal="center" vertical="center" wrapText="1"/>
    </xf>
    <xf numFmtId="0" fontId="8" fillId="68" borderId="42" xfId="408" applyFill="1" applyBorder="1" applyAlignment="1">
      <alignment horizontal="center" vertical="center" wrapText="1"/>
    </xf>
    <xf numFmtId="0" fontId="8" fillId="68" borderId="81" xfId="408" applyFill="1" applyBorder="1" applyAlignment="1">
      <alignment horizontal="center" vertical="center" wrapText="1"/>
    </xf>
    <xf numFmtId="0" fontId="8" fillId="68" borderId="82" xfId="408" applyFill="1" applyBorder="1" applyAlignment="1">
      <alignment horizontal="center" vertical="center" wrapText="1"/>
    </xf>
    <xf numFmtId="0" fontId="8" fillId="68" borderId="48" xfId="408" applyFill="1" applyBorder="1" applyAlignment="1">
      <alignment horizontal="center" vertical="center" wrapText="1"/>
    </xf>
    <xf numFmtId="3" fontId="8" fillId="68" borderId="38" xfId="408" applyNumberFormat="1" applyFill="1" applyBorder="1" applyAlignment="1">
      <alignment horizontal="center" vertical="center" wrapText="1"/>
    </xf>
    <xf numFmtId="3" fontId="8" fillId="68" borderId="79" xfId="408" applyNumberFormat="1" applyFill="1" applyBorder="1" applyAlignment="1">
      <alignment horizontal="center" vertical="center" wrapText="1"/>
    </xf>
    <xf numFmtId="16" fontId="8" fillId="68" borderId="40" xfId="408" applyNumberFormat="1" applyFont="1" applyFill="1" applyBorder="1" applyAlignment="1">
      <alignment horizontal="justify" vertical="center" wrapText="1"/>
    </xf>
    <xf numFmtId="0" fontId="8" fillId="68" borderId="77" xfId="408" applyFont="1" applyFill="1" applyBorder="1" applyAlignment="1">
      <alignment horizontal="justify" vertical="center" wrapText="1"/>
    </xf>
    <xf numFmtId="0" fontId="8" fillId="68" borderId="40" xfId="408" applyFont="1" applyFill="1" applyBorder="1" applyAlignment="1">
      <alignment horizontal="center" vertical="center" wrapText="1"/>
    </xf>
    <xf numFmtId="0" fontId="8" fillId="68" borderId="41" xfId="408" applyFont="1" applyFill="1" applyBorder="1" applyAlignment="1">
      <alignment horizontal="center" vertical="center" wrapText="1"/>
    </xf>
    <xf numFmtId="0" fontId="8" fillId="68" borderId="77" xfId="408" applyFont="1" applyFill="1" applyBorder="1" applyAlignment="1">
      <alignment horizontal="center" vertical="center" wrapText="1"/>
    </xf>
    <xf numFmtId="0" fontId="8" fillId="68" borderId="78" xfId="408" applyFont="1" applyFill="1" applyBorder="1" applyAlignment="1">
      <alignment horizontal="center" vertical="center" wrapText="1"/>
    </xf>
    <xf numFmtId="2" fontId="8" fillId="68" borderId="38" xfId="408" applyNumberFormat="1" applyFont="1" applyFill="1" applyBorder="1" applyAlignment="1">
      <alignment horizontal="center" vertical="center" wrapText="1"/>
    </xf>
    <xf numFmtId="2" fontId="8" fillId="68" borderId="79" xfId="408" applyNumberFormat="1" applyFont="1" applyFill="1" applyBorder="1" applyAlignment="1">
      <alignment horizontal="center" vertical="center" wrapText="1"/>
    </xf>
  </cellXfs>
  <cellStyles count="1117">
    <cellStyle name="2" xfId="1"/>
    <cellStyle name="2 1" xfId="2"/>
    <cellStyle name="2 1 2" xfId="950"/>
    <cellStyle name="2 2" xfId="3"/>
    <cellStyle name="2 2 2" xfId="951"/>
    <cellStyle name="20% - Accent1" xfId="4"/>
    <cellStyle name="20% - Accent2" xfId="5"/>
    <cellStyle name="20% - Accent3" xfId="6"/>
    <cellStyle name="20% - Accent4" xfId="7"/>
    <cellStyle name="20% - Accent5" xfId="8"/>
    <cellStyle name="20% - Accent6" xfId="9"/>
    <cellStyle name="20% - Énfasis1 1" xfId="10"/>
    <cellStyle name="20% - Énfasis1 2" xfId="11"/>
    <cellStyle name="20% - Énfasis1 3" xfId="12"/>
    <cellStyle name="20% - Énfasis1 4" xfId="13"/>
    <cellStyle name="20% - Énfasis1 5" xfId="14"/>
    <cellStyle name="20% - Énfasis1 6" xfId="15"/>
    <cellStyle name="20% - Énfasis1 7" xfId="952"/>
    <cellStyle name="20% - Énfasis2 1" xfId="16"/>
    <cellStyle name="20% - Énfasis2 2" xfId="17"/>
    <cellStyle name="20% - Énfasis2 3" xfId="18"/>
    <cellStyle name="20% - Énfasis2 4" xfId="19"/>
    <cellStyle name="20% - Énfasis2 5" xfId="20"/>
    <cellStyle name="20% - Énfasis2 6" xfId="21"/>
    <cellStyle name="20% - Énfasis2 7" xfId="953"/>
    <cellStyle name="20% - Énfasis3 1" xfId="22"/>
    <cellStyle name="20% - Énfasis3 2" xfId="23"/>
    <cellStyle name="20% - Énfasis3 3" xfId="24"/>
    <cellStyle name="20% - Énfasis3 4" xfId="25"/>
    <cellStyle name="20% - Énfasis3 5" xfId="26"/>
    <cellStyle name="20% - Énfasis3 6" xfId="27"/>
    <cellStyle name="20% - Énfasis3 7" xfId="954"/>
    <cellStyle name="20% - Énfasis4 1" xfId="28"/>
    <cellStyle name="20% - Énfasis4 2" xfId="29"/>
    <cellStyle name="20% - Énfasis4 3" xfId="30"/>
    <cellStyle name="20% - Énfasis4 4" xfId="31"/>
    <cellStyle name="20% - Énfasis4 5" xfId="32"/>
    <cellStyle name="20% - Énfasis4 6" xfId="33"/>
    <cellStyle name="20% - Énfasis4 7" xfId="955"/>
    <cellStyle name="20% - Énfasis5 1" xfId="34"/>
    <cellStyle name="20% - Énfasis5 2" xfId="35"/>
    <cellStyle name="20% - Énfasis5 3" xfId="36"/>
    <cellStyle name="20% - Énfasis5 4" xfId="37"/>
    <cellStyle name="20% - Énfasis5 5" xfId="38"/>
    <cellStyle name="20% - Énfasis5 6" xfId="39"/>
    <cellStyle name="20% - Énfasis5 7" xfId="956"/>
    <cellStyle name="20% - Énfasis6 1" xfId="40"/>
    <cellStyle name="20% - Énfasis6 2" xfId="41"/>
    <cellStyle name="20% - Énfasis6 3" xfId="42"/>
    <cellStyle name="20% - Énfasis6 4" xfId="43"/>
    <cellStyle name="20% - Énfasis6 5" xfId="44"/>
    <cellStyle name="20% - Énfasis6 6" xfId="45"/>
    <cellStyle name="20% - Énfasis6 7" xfId="957"/>
    <cellStyle name="40% - Accent1" xfId="46"/>
    <cellStyle name="40% - Accent2" xfId="47"/>
    <cellStyle name="40% - Accent3" xfId="48"/>
    <cellStyle name="40% - Accent4" xfId="49"/>
    <cellStyle name="40% - Accent5" xfId="50"/>
    <cellStyle name="40% - Accent6" xfId="51"/>
    <cellStyle name="40% - Énfasis1 1" xfId="52"/>
    <cellStyle name="40% - Énfasis1 2" xfId="53"/>
    <cellStyle name="40% - Énfasis1 3" xfId="54"/>
    <cellStyle name="40% - Énfasis1 4" xfId="55"/>
    <cellStyle name="40% - Énfasis1 5" xfId="56"/>
    <cellStyle name="40% - Énfasis1 6" xfId="57"/>
    <cellStyle name="40% - Énfasis1 7" xfId="958"/>
    <cellStyle name="40% - Énfasis2 1" xfId="58"/>
    <cellStyle name="40% - Énfasis2 2" xfId="59"/>
    <cellStyle name="40% - Énfasis2 3" xfId="60"/>
    <cellStyle name="40% - Énfasis2 4" xfId="61"/>
    <cellStyle name="40% - Énfasis2 5" xfId="62"/>
    <cellStyle name="40% - Énfasis2 6" xfId="63"/>
    <cellStyle name="40% - Énfasis2 7" xfId="959"/>
    <cellStyle name="40% - Énfasis3 1" xfId="64"/>
    <cellStyle name="40% - Énfasis3 2" xfId="65"/>
    <cellStyle name="40% - Énfasis3 3" xfId="66"/>
    <cellStyle name="40% - Énfasis3 4" xfId="67"/>
    <cellStyle name="40% - Énfasis3 5" xfId="68"/>
    <cellStyle name="40% - Énfasis3 6" xfId="69"/>
    <cellStyle name="40% - Énfasis3 7" xfId="960"/>
    <cellStyle name="40% - Énfasis4 1" xfId="70"/>
    <cellStyle name="40% - Énfasis4 2" xfId="71"/>
    <cellStyle name="40% - Énfasis4 3" xfId="72"/>
    <cellStyle name="40% - Énfasis4 4" xfId="73"/>
    <cellStyle name="40% - Énfasis4 5" xfId="74"/>
    <cellStyle name="40% - Énfasis4 6" xfId="75"/>
    <cellStyle name="40% - Énfasis4 7" xfId="961"/>
    <cellStyle name="40% - Énfasis5 1" xfId="76"/>
    <cellStyle name="40% - Énfasis5 2" xfId="77"/>
    <cellStyle name="40% - Énfasis5 3" xfId="78"/>
    <cellStyle name="40% - Énfasis5 4" xfId="79"/>
    <cellStyle name="40% - Énfasis5 5" xfId="80"/>
    <cellStyle name="40% - Énfasis5 6" xfId="81"/>
    <cellStyle name="40% - Énfasis5 7" xfId="962"/>
    <cellStyle name="40% - Énfasis6 1" xfId="82"/>
    <cellStyle name="40% - Énfasis6 2" xfId="83"/>
    <cellStyle name="40% - Énfasis6 3" xfId="84"/>
    <cellStyle name="40% - Énfasis6 4" xfId="85"/>
    <cellStyle name="40% - Énfasis6 5" xfId="86"/>
    <cellStyle name="40% - Énfasis6 6" xfId="87"/>
    <cellStyle name="40% - Énfasis6 7" xfId="963"/>
    <cellStyle name="60% - Accent1" xfId="88"/>
    <cellStyle name="60% - Accent2" xfId="89"/>
    <cellStyle name="60% - Accent3" xfId="90"/>
    <cellStyle name="60% - Accent4" xfId="91"/>
    <cellStyle name="60% - Accent5" xfId="92"/>
    <cellStyle name="60% - Accent6" xfId="93"/>
    <cellStyle name="60% - Énfasis1 1" xfId="94"/>
    <cellStyle name="60% - Énfasis1 2" xfId="95"/>
    <cellStyle name="60% - Énfasis1 3" xfId="96"/>
    <cellStyle name="60% - Énfasis1 4" xfId="97"/>
    <cellStyle name="60% - Énfasis1 5" xfId="98"/>
    <cellStyle name="60% - Énfasis1 6" xfId="99"/>
    <cellStyle name="60% - Énfasis1 7" xfId="964"/>
    <cellStyle name="60% - Énfasis2 1" xfId="100"/>
    <cellStyle name="60% - Énfasis2 2" xfId="101"/>
    <cellStyle name="60% - Énfasis2 3" xfId="102"/>
    <cellStyle name="60% - Énfasis2 4" xfId="103"/>
    <cellStyle name="60% - Énfasis2 5" xfId="104"/>
    <cellStyle name="60% - Énfasis2 6" xfId="105"/>
    <cellStyle name="60% - Énfasis2 7" xfId="965"/>
    <cellStyle name="60% - Énfasis3 1" xfId="106"/>
    <cellStyle name="60% - Énfasis3 2" xfId="107"/>
    <cellStyle name="60% - Énfasis3 3" xfId="108"/>
    <cellStyle name="60% - Énfasis3 4" xfId="109"/>
    <cellStyle name="60% - Énfasis3 5" xfId="110"/>
    <cellStyle name="60% - Énfasis3 6" xfId="111"/>
    <cellStyle name="60% - Énfasis3 7" xfId="966"/>
    <cellStyle name="60% - Énfasis4 1" xfId="112"/>
    <cellStyle name="60% - Énfasis4 2" xfId="113"/>
    <cellStyle name="60% - Énfasis4 3" xfId="114"/>
    <cellStyle name="60% - Énfasis4 4" xfId="115"/>
    <cellStyle name="60% - Énfasis4 5" xfId="116"/>
    <cellStyle name="60% - Énfasis4 6" xfId="117"/>
    <cellStyle name="60% - Énfasis4 7" xfId="967"/>
    <cellStyle name="60% - Énfasis5 1" xfId="118"/>
    <cellStyle name="60% - Énfasis5 2" xfId="119"/>
    <cellStyle name="60% - Énfasis5 3" xfId="120"/>
    <cellStyle name="60% - Énfasis5 4" xfId="121"/>
    <cellStyle name="60% - Énfasis5 5" xfId="122"/>
    <cellStyle name="60% - Énfasis5 6" xfId="123"/>
    <cellStyle name="60% - Énfasis5 7" xfId="968"/>
    <cellStyle name="60% - Énfasis6 1" xfId="124"/>
    <cellStyle name="60% - Énfasis6 2" xfId="125"/>
    <cellStyle name="60% - Énfasis6 3" xfId="126"/>
    <cellStyle name="60% - Énfasis6 4" xfId="127"/>
    <cellStyle name="60% - Énfasis6 5" xfId="128"/>
    <cellStyle name="60% - Énfasis6 6" xfId="129"/>
    <cellStyle name="60% - Énfasis6 7" xfId="969"/>
    <cellStyle name="Accent1" xfId="130"/>
    <cellStyle name="Accent2" xfId="131"/>
    <cellStyle name="Accent3" xfId="132"/>
    <cellStyle name="Accent4" xfId="133"/>
    <cellStyle name="Accent5" xfId="134"/>
    <cellStyle name="Accent6" xfId="135"/>
    <cellStyle name="Bad" xfId="136"/>
    <cellStyle name="BodyStyle" xfId="1113"/>
    <cellStyle name="BORDES TEXTO" xfId="137"/>
    <cellStyle name="BORDES TEXTO INF." xfId="138"/>
    <cellStyle name="BORDES TEXTO INF. 2" xfId="139"/>
    <cellStyle name="BORDES TEXTO_GP-251 - Presupuesto Estrada V09 - danilo" xfId="140"/>
    <cellStyle name="BORDES TITULOS" xfId="141"/>
    <cellStyle name="Buena 1" xfId="142"/>
    <cellStyle name="Buena 2" xfId="143"/>
    <cellStyle name="Buena 3" xfId="144"/>
    <cellStyle name="Buena 4" xfId="145"/>
    <cellStyle name="Buena 5" xfId="146"/>
    <cellStyle name="Buena 6" xfId="147"/>
    <cellStyle name="Buena 7" xfId="970"/>
    <cellStyle name="Calculation" xfId="148"/>
    <cellStyle name="Calculation 2" xfId="149"/>
    <cellStyle name="Cálculo 1" xfId="150"/>
    <cellStyle name="Cálculo 2" xfId="151"/>
    <cellStyle name="Cálculo 3" xfId="152"/>
    <cellStyle name="Cálculo 4" xfId="153"/>
    <cellStyle name="Cálculo 5" xfId="154"/>
    <cellStyle name="Cálculo 6" xfId="155"/>
    <cellStyle name="Cálculo 7" xfId="156"/>
    <cellStyle name="Celda de comprobación 1" xfId="157"/>
    <cellStyle name="Celda de comprobación 2" xfId="158"/>
    <cellStyle name="Celda de comprobación 3" xfId="159"/>
    <cellStyle name="Celda de comprobación 4" xfId="160"/>
    <cellStyle name="Celda de comprobación 5" xfId="161"/>
    <cellStyle name="Celda de comprobación 6" xfId="162"/>
    <cellStyle name="Celda de comprobación 7" xfId="971"/>
    <cellStyle name="Celda vinculada" xfId="1114" builtinId="24"/>
    <cellStyle name="Celda vinculada 1" xfId="163"/>
    <cellStyle name="Celda vinculada 2" xfId="164"/>
    <cellStyle name="Celda vinculada 3" xfId="165"/>
    <cellStyle name="Celda vinculada 4" xfId="166"/>
    <cellStyle name="Celda vinculada 5" xfId="167"/>
    <cellStyle name="Celda vinculada 6" xfId="168"/>
    <cellStyle name="Check Cell" xfId="169"/>
    <cellStyle name="Comma" xfId="170"/>
    <cellStyle name="Comma [0]" xfId="171"/>
    <cellStyle name="Comma_FORMATO 09 - PRESUPUESTO" xfId="529"/>
    <cellStyle name="Comma0" xfId="172"/>
    <cellStyle name="Currency" xfId="173"/>
    <cellStyle name="Currency [0]" xfId="174"/>
    <cellStyle name="Currency_Libro2" xfId="175"/>
    <cellStyle name="Currency0" xfId="176"/>
    <cellStyle name="Date" xfId="177"/>
    <cellStyle name="Date 2" xfId="530"/>
    <cellStyle name="Dia" xfId="531"/>
    <cellStyle name="Ecuación" xfId="178"/>
    <cellStyle name="Encabez1" xfId="532"/>
    <cellStyle name="Encabez2" xfId="533"/>
    <cellStyle name="Encabezado 4 1" xfId="179"/>
    <cellStyle name="Encabezado 4 2" xfId="180"/>
    <cellStyle name="Encabezado 4 3" xfId="181"/>
    <cellStyle name="Encabezado 4 4" xfId="182"/>
    <cellStyle name="Encabezado 4 5" xfId="183"/>
    <cellStyle name="Encabezado 4 6" xfId="184"/>
    <cellStyle name="Énfasis 1" xfId="185"/>
    <cellStyle name="Énfasis 2" xfId="186"/>
    <cellStyle name="Énfasis 3" xfId="187"/>
    <cellStyle name="Énfasis1 - 20%" xfId="188"/>
    <cellStyle name="Énfasis1 - 40%" xfId="189"/>
    <cellStyle name="Énfasis1 - 60%" xfId="190"/>
    <cellStyle name="Énfasis1 1" xfId="191"/>
    <cellStyle name="Énfasis1 2" xfId="192"/>
    <cellStyle name="Énfasis1 3" xfId="193"/>
    <cellStyle name="Énfasis1 4" xfId="194"/>
    <cellStyle name="Énfasis1 5" xfId="195"/>
    <cellStyle name="Énfasis1 6" xfId="196"/>
    <cellStyle name="Énfasis1 7" xfId="972"/>
    <cellStyle name="Énfasis2 - 20%" xfId="197"/>
    <cellStyle name="Énfasis2 - 40%" xfId="198"/>
    <cellStyle name="Énfasis2 - 60%" xfId="199"/>
    <cellStyle name="Énfasis2 1" xfId="200"/>
    <cellStyle name="Énfasis2 2" xfId="201"/>
    <cellStyle name="Énfasis2 3" xfId="202"/>
    <cellStyle name="Énfasis2 4" xfId="203"/>
    <cellStyle name="Énfasis2 5" xfId="204"/>
    <cellStyle name="Énfasis2 6" xfId="205"/>
    <cellStyle name="Énfasis2 7" xfId="973"/>
    <cellStyle name="Énfasis3 - 20%" xfId="206"/>
    <cellStyle name="Énfasis3 - 40%" xfId="207"/>
    <cellStyle name="Énfasis3 - 60%" xfId="208"/>
    <cellStyle name="Énfasis3 1" xfId="209"/>
    <cellStyle name="Énfasis3 2" xfId="210"/>
    <cellStyle name="Énfasis3 3" xfId="211"/>
    <cellStyle name="Énfasis3 4" xfId="212"/>
    <cellStyle name="Énfasis3 5" xfId="213"/>
    <cellStyle name="Énfasis3 6" xfId="214"/>
    <cellStyle name="Énfasis3 7" xfId="974"/>
    <cellStyle name="Énfasis4 - 20%" xfId="215"/>
    <cellStyle name="Énfasis4 - 40%" xfId="216"/>
    <cellStyle name="Énfasis4 - 60%" xfId="217"/>
    <cellStyle name="Énfasis4 1" xfId="218"/>
    <cellStyle name="Énfasis4 2" xfId="219"/>
    <cellStyle name="Énfasis4 3" xfId="220"/>
    <cellStyle name="Énfasis4 4" xfId="221"/>
    <cellStyle name="Énfasis4 5" xfId="222"/>
    <cellStyle name="Énfasis4 6" xfId="223"/>
    <cellStyle name="Énfasis4 7" xfId="975"/>
    <cellStyle name="Énfasis5 - 20%" xfId="224"/>
    <cellStyle name="Énfasis5 - 40%" xfId="225"/>
    <cellStyle name="Énfasis5 - 60%" xfId="226"/>
    <cellStyle name="Énfasis5 1" xfId="227"/>
    <cellStyle name="Énfasis5 2" xfId="228"/>
    <cellStyle name="Énfasis5 3" xfId="229"/>
    <cellStyle name="Énfasis5 4" xfId="230"/>
    <cellStyle name="Énfasis5 5" xfId="231"/>
    <cellStyle name="Énfasis5 6" xfId="232"/>
    <cellStyle name="Énfasis5 7" xfId="976"/>
    <cellStyle name="Énfasis6 - 20%" xfId="233"/>
    <cellStyle name="Énfasis6 - 40%" xfId="234"/>
    <cellStyle name="Énfasis6 - 60%" xfId="235"/>
    <cellStyle name="Énfasis6 1" xfId="236"/>
    <cellStyle name="Énfasis6 2" xfId="237"/>
    <cellStyle name="Énfasis6 3" xfId="238"/>
    <cellStyle name="Énfasis6 4" xfId="239"/>
    <cellStyle name="Énfasis6 5" xfId="240"/>
    <cellStyle name="Énfasis6 6" xfId="241"/>
    <cellStyle name="Énfasis6 7" xfId="977"/>
    <cellStyle name="Entrada 1" xfId="242"/>
    <cellStyle name="Entrada 2" xfId="243"/>
    <cellStyle name="Entrada 3" xfId="244"/>
    <cellStyle name="Entrada 4" xfId="245"/>
    <cellStyle name="Entrada 5" xfId="246"/>
    <cellStyle name="Entrada 6" xfId="247"/>
    <cellStyle name="Entrada 7" xfId="248"/>
    <cellStyle name="Estilo 1" xfId="249"/>
    <cellStyle name="Euro" xfId="250"/>
    <cellStyle name="Euro 1" xfId="251"/>
    <cellStyle name="Euro 10" xfId="252"/>
    <cellStyle name="Euro 10 2" xfId="978"/>
    <cellStyle name="Euro 11" xfId="253"/>
    <cellStyle name="Euro 11 2" xfId="979"/>
    <cellStyle name="Euro 12" xfId="254"/>
    <cellStyle name="Euro 12 2" xfId="980"/>
    <cellStyle name="Euro 13" xfId="255"/>
    <cellStyle name="Euro 14" xfId="256"/>
    <cellStyle name="Euro 15" xfId="534"/>
    <cellStyle name="Euro 2" xfId="257"/>
    <cellStyle name="Euro 2 2" xfId="258"/>
    <cellStyle name="Euro 2 3" xfId="535"/>
    <cellStyle name="Euro 2_Especificaciones hidraulicas agosto 2008" xfId="259"/>
    <cellStyle name="Euro 3" xfId="260"/>
    <cellStyle name="Euro 3 2" xfId="536"/>
    <cellStyle name="Euro 4" xfId="261"/>
    <cellStyle name="Euro 4 2" xfId="537"/>
    <cellStyle name="Euro 4 3" xfId="981"/>
    <cellStyle name="Euro 5" xfId="262"/>
    <cellStyle name="Euro 5 2" xfId="538"/>
    <cellStyle name="Euro 5 3" xfId="982"/>
    <cellStyle name="Euro 6" xfId="263"/>
    <cellStyle name="Euro 6 2" xfId="983"/>
    <cellStyle name="Euro 7" xfId="264"/>
    <cellStyle name="Euro 7 2" xfId="984"/>
    <cellStyle name="Euro 8" xfId="265"/>
    <cellStyle name="Euro 8 2" xfId="985"/>
    <cellStyle name="Euro 9" xfId="266"/>
    <cellStyle name="Euro 9 2" xfId="986"/>
    <cellStyle name="Euro_Especificaciones hidraulicas agosto 2008" xfId="267"/>
    <cellStyle name="Excel Built-in 20% - Accent1" xfId="268"/>
    <cellStyle name="Excel Built-in 20% - Accent2" xfId="269"/>
    <cellStyle name="Excel Built-in 20% - Accent3" xfId="270"/>
    <cellStyle name="Excel Built-in 20% - Accent4" xfId="271"/>
    <cellStyle name="Excel Built-in 20% - Accent5" xfId="272"/>
    <cellStyle name="Excel Built-in 20% - Accent6" xfId="273"/>
    <cellStyle name="Excel Built-in 40% - Accent1" xfId="274"/>
    <cellStyle name="Excel Built-in 40% - Accent2" xfId="275"/>
    <cellStyle name="Excel Built-in 40% - Accent3" xfId="276"/>
    <cellStyle name="Excel Built-in 40% - Accent4" xfId="277"/>
    <cellStyle name="Excel Built-in 40% - Accent5" xfId="278"/>
    <cellStyle name="Excel Built-in 40% - Accent6" xfId="279"/>
    <cellStyle name="Excel Built-in 60% - Accent1" xfId="280"/>
    <cellStyle name="Excel Built-in 60% - Accent2" xfId="281"/>
    <cellStyle name="Excel Built-in 60% - Accent3" xfId="282"/>
    <cellStyle name="Excel Built-in 60% - Accent4" xfId="283"/>
    <cellStyle name="Excel Built-in 60% - Accent5" xfId="284"/>
    <cellStyle name="Excel Built-in 60% - Accent6" xfId="285"/>
    <cellStyle name="Excel Built-in Accent1" xfId="286"/>
    <cellStyle name="Excel Built-in Accent2" xfId="287"/>
    <cellStyle name="Excel Built-in Accent3" xfId="288"/>
    <cellStyle name="Excel Built-in Accent4" xfId="289"/>
    <cellStyle name="Excel Built-in Accent5" xfId="290"/>
    <cellStyle name="Excel Built-in Accent6" xfId="291"/>
    <cellStyle name="Excel Built-in Bad" xfId="292"/>
    <cellStyle name="Excel Built-in Calculation" xfId="293"/>
    <cellStyle name="Excel Built-in Check Cell" xfId="294"/>
    <cellStyle name="Excel Built-in Comma" xfId="295"/>
    <cellStyle name="Excel Built-in Explanatory Text" xfId="296"/>
    <cellStyle name="Excel Built-in Good" xfId="297"/>
    <cellStyle name="Excel Built-in Heading 1" xfId="298"/>
    <cellStyle name="Excel Built-in Heading 2" xfId="299"/>
    <cellStyle name="Excel Built-in Heading 3" xfId="300"/>
    <cellStyle name="Excel Built-in Heading 4" xfId="301"/>
    <cellStyle name="Excel Built-in Input" xfId="302"/>
    <cellStyle name="Excel Built-in Linked Cell" xfId="303"/>
    <cellStyle name="Excel Built-in Neutral" xfId="304"/>
    <cellStyle name="Excel Built-in Normal" xfId="305"/>
    <cellStyle name="Excel Built-in Note" xfId="306"/>
    <cellStyle name="Excel Built-in Output" xfId="307"/>
    <cellStyle name="Excel Built-in Percent" xfId="308"/>
    <cellStyle name="Excel Built-in Title" xfId="309"/>
    <cellStyle name="Excel Built-in Total" xfId="310"/>
    <cellStyle name="Excel Built-in Warning Text" xfId="311"/>
    <cellStyle name="Excel_BuiltIn_Comma 1" xfId="312"/>
    <cellStyle name="Explanatory Text" xfId="313"/>
    <cellStyle name="F2" xfId="314"/>
    <cellStyle name="F2 2" xfId="539"/>
    <cellStyle name="F3" xfId="540"/>
    <cellStyle name="F4" xfId="541"/>
    <cellStyle name="F5" xfId="542"/>
    <cellStyle name="F6" xfId="543"/>
    <cellStyle name="F7" xfId="544"/>
    <cellStyle name="F8" xfId="545"/>
    <cellStyle name="FIGURA" xfId="315"/>
    <cellStyle name="Fijo" xfId="546"/>
    <cellStyle name="Financiero" xfId="547"/>
    <cellStyle name="Fixed" xfId="316"/>
    <cellStyle name="Good" xfId="317"/>
    <cellStyle name="HeaderStyle" xfId="1111"/>
    <cellStyle name="Heading 1" xfId="318"/>
    <cellStyle name="Heading 1 2" xfId="319"/>
    <cellStyle name="Heading 2" xfId="320"/>
    <cellStyle name="Heading 2 2" xfId="321"/>
    <cellStyle name="Heading 3" xfId="322"/>
    <cellStyle name="Heading 4" xfId="323"/>
    <cellStyle name="Heading1" xfId="324"/>
    <cellStyle name="Heading1 2" xfId="548"/>
    <cellStyle name="Heading2" xfId="325"/>
    <cellStyle name="Heading2 2" xfId="549"/>
    <cellStyle name="Hipervínculo" xfId="326" builtinId="8"/>
    <cellStyle name="Hipervínculo 2" xfId="327"/>
    <cellStyle name="Hipervínculo 2 2" xfId="550"/>
    <cellStyle name="Hipervínculo 3" xfId="551"/>
    <cellStyle name="Hipervínculo 4" xfId="552"/>
    <cellStyle name="Incorrecto 1" xfId="328"/>
    <cellStyle name="Incorrecto 2" xfId="329"/>
    <cellStyle name="Incorrecto 3" xfId="330"/>
    <cellStyle name="Incorrecto 4" xfId="331"/>
    <cellStyle name="Incorrecto 5" xfId="332"/>
    <cellStyle name="Incorrecto 6" xfId="333"/>
    <cellStyle name="Incorrecto 7" xfId="987"/>
    <cellStyle name="Input" xfId="334"/>
    <cellStyle name="Input 2" xfId="335"/>
    <cellStyle name="Linked Cell" xfId="336"/>
    <cellStyle name="MainTitle" xfId="1110"/>
    <cellStyle name="Millares" xfId="337" builtinId="3"/>
    <cellStyle name="Millares [0] 2" xfId="338"/>
    <cellStyle name="Millares [0] 2 2" xfId="339"/>
    <cellStyle name="Millares [0] 3" xfId="340"/>
    <cellStyle name="Millares [0] 4" xfId="341"/>
    <cellStyle name="Millares 10" xfId="342"/>
    <cellStyle name="Millares 10 2" xfId="343"/>
    <cellStyle name="Millares 10 2 2" xfId="553"/>
    <cellStyle name="Millares 10 3" xfId="554"/>
    <cellStyle name="Millares 10 4" xfId="555"/>
    <cellStyle name="Millares 10 5" xfId="556"/>
    <cellStyle name="Millares 10 6" xfId="557"/>
    <cellStyle name="Millares 10 7" xfId="988"/>
    <cellStyle name="Millares 11" xfId="344"/>
    <cellStyle name="Millares 11 2" xfId="558"/>
    <cellStyle name="Millares 11 3" xfId="559"/>
    <cellStyle name="Millares 12" xfId="345"/>
    <cellStyle name="Millares 12 2" xfId="560"/>
    <cellStyle name="Millares 13" xfId="346"/>
    <cellStyle name="Millares 14" xfId="347"/>
    <cellStyle name="Millares 14 2" xfId="348"/>
    <cellStyle name="Millares 14 2 2" xfId="989"/>
    <cellStyle name="Millares 14 2 3" xfId="1106"/>
    <cellStyle name="Millares 14 3" xfId="561"/>
    <cellStyle name="Millares 15" xfId="349"/>
    <cellStyle name="Millares 15 2" xfId="562"/>
    <cellStyle name="Millares 15 2 2" xfId="523"/>
    <cellStyle name="Millares 15 3" xfId="990"/>
    <cellStyle name="Millares 16" xfId="350"/>
    <cellStyle name="Millares 16 2" xfId="563"/>
    <cellStyle name="Millares 16 3" xfId="991"/>
    <cellStyle name="Millares 17" xfId="564"/>
    <cellStyle name="Millares 18" xfId="565"/>
    <cellStyle name="Millares 18 2" xfId="566"/>
    <cellStyle name="Millares 18 2 2" xfId="992"/>
    <cellStyle name="Millares 19" xfId="567"/>
    <cellStyle name="Millares 2" xfId="351"/>
    <cellStyle name="Millares 2 1" xfId="352"/>
    <cellStyle name="Millares 2 10" xfId="568"/>
    <cellStyle name="Millares 2 10 2" xfId="569"/>
    <cellStyle name="Millares 2 10 3" xfId="570"/>
    <cellStyle name="Millares 2 10 4" xfId="571"/>
    <cellStyle name="Millares 2 10 5" xfId="572"/>
    <cellStyle name="Millares 2 11" xfId="573"/>
    <cellStyle name="Millares 2 12" xfId="574"/>
    <cellStyle name="Millares 2 13" xfId="575"/>
    <cellStyle name="Millares 2 14" xfId="576"/>
    <cellStyle name="Millares 2 15" xfId="577"/>
    <cellStyle name="Millares 2 15 2" xfId="993"/>
    <cellStyle name="Millares 2 2" xfId="353"/>
    <cellStyle name="Millares 2 2 2" xfId="578"/>
    <cellStyle name="Millares 2 2 2 2" xfId="579"/>
    <cellStyle name="Millares 2 2 2 2 2" xfId="580"/>
    <cellStyle name="Millares 2 2 2 2 2 2" xfId="581"/>
    <cellStyle name="Millares 2 2 2 2 2 3" xfId="582"/>
    <cellStyle name="Millares 2 2 2 2 3" xfId="583"/>
    <cellStyle name="Millares 2 2 2 3" xfId="584"/>
    <cellStyle name="Millares 2 2 2 4" xfId="585"/>
    <cellStyle name="Millares 2 2 2 5" xfId="586"/>
    <cellStyle name="Millares 2 2 2 6" xfId="587"/>
    <cellStyle name="Millares 2 2 3" xfId="588"/>
    <cellStyle name="Millares 2 2 4" xfId="589"/>
    <cellStyle name="Millares 2 2 5" xfId="590"/>
    <cellStyle name="Millares 2 2 5 2" xfId="591"/>
    <cellStyle name="Millares 2 2 5 3" xfId="592"/>
    <cellStyle name="Millares 2 2 6" xfId="593"/>
    <cellStyle name="Millares 2 2 7" xfId="594"/>
    <cellStyle name="Millares 2 2 7 2" xfId="995"/>
    <cellStyle name="Millares 2 2 72" xfId="354"/>
    <cellStyle name="Millares 2 2 8" xfId="994"/>
    <cellStyle name="Millares 2 3" xfId="355"/>
    <cellStyle name="Millares 2 3 2" xfId="595"/>
    <cellStyle name="Millares 2 3 2 2" xfId="596"/>
    <cellStyle name="Millares 2 3 2 3" xfId="597"/>
    <cellStyle name="Millares 2 3 2 4" xfId="598"/>
    <cellStyle name="Millares 2 3 2 5" xfId="599"/>
    <cellStyle name="Millares 2 3 3" xfId="600"/>
    <cellStyle name="Millares 2 3 4" xfId="601"/>
    <cellStyle name="Millares 2 3 5" xfId="602"/>
    <cellStyle name="Millares 2 3 6" xfId="603"/>
    <cellStyle name="Millares 2 3 7" xfId="604"/>
    <cellStyle name="Millares 2 4" xfId="356"/>
    <cellStyle name="Millares 2 4 2" xfId="605"/>
    <cellStyle name="Millares 2 4 3" xfId="606"/>
    <cellStyle name="Millares 2 4 4" xfId="607"/>
    <cellStyle name="Millares 2 4 5" xfId="608"/>
    <cellStyle name="Millares 2 4 6" xfId="609"/>
    <cellStyle name="Millares 2 4 7" xfId="996"/>
    <cellStyle name="Millares 2 5" xfId="357"/>
    <cellStyle name="Millares 2 5 2" xfId="610"/>
    <cellStyle name="Millares 2 5 2 2" xfId="611"/>
    <cellStyle name="Millares 2 5 3" xfId="612"/>
    <cellStyle name="Millares 2 5 4" xfId="613"/>
    <cellStyle name="Millares 2 5 5" xfId="614"/>
    <cellStyle name="Millares 2 5 6" xfId="615"/>
    <cellStyle name="Millares 2 6" xfId="358"/>
    <cellStyle name="Millares 2 6 2" xfId="616"/>
    <cellStyle name="Millares 2 6 3" xfId="617"/>
    <cellStyle name="Millares 2 6 4" xfId="618"/>
    <cellStyle name="Millares 2 6 5" xfId="619"/>
    <cellStyle name="Millares 2 6 6" xfId="620"/>
    <cellStyle name="Millares 2 7" xfId="359"/>
    <cellStyle name="Millares 2 7 2" xfId="621"/>
    <cellStyle name="Millares 2 7 3" xfId="622"/>
    <cellStyle name="Millares 2 7 4" xfId="623"/>
    <cellStyle name="Millares 2 7 5" xfId="624"/>
    <cellStyle name="Millares 2 7 6" xfId="625"/>
    <cellStyle name="Millares 2 8" xfId="360"/>
    <cellStyle name="Millares 2 8 2" xfId="626"/>
    <cellStyle name="Millares 2 9" xfId="361"/>
    <cellStyle name="Millares 2 9 2" xfId="627"/>
    <cellStyle name="Millares 2 9 3" xfId="628"/>
    <cellStyle name="Millares 2 9 4" xfId="997"/>
    <cellStyle name="Millares 2_A. Priorizacion La Cruz incluye adicional" xfId="629"/>
    <cellStyle name="Millares 20" xfId="630"/>
    <cellStyle name="Millares 21" xfId="631"/>
    <cellStyle name="Millares 21 2" xfId="632"/>
    <cellStyle name="Millares 21 3" xfId="633"/>
    <cellStyle name="Millares 22" xfId="634"/>
    <cellStyle name="Millares 22 2" xfId="635"/>
    <cellStyle name="Millares 23" xfId="636"/>
    <cellStyle name="Millares 23 2" xfId="637"/>
    <cellStyle name="Millares 24" xfId="638"/>
    <cellStyle name="Millares 24 2" xfId="639"/>
    <cellStyle name="Millares 25" xfId="640"/>
    <cellStyle name="Millares 25 2" xfId="641"/>
    <cellStyle name="Millares 26" xfId="642"/>
    <cellStyle name="Millares 26 2" xfId="643"/>
    <cellStyle name="Millares 27" xfId="644"/>
    <cellStyle name="Millares 28" xfId="645"/>
    <cellStyle name="Millares 29" xfId="646"/>
    <cellStyle name="Millares 3" xfId="362"/>
    <cellStyle name="Millares 3 1" xfId="363"/>
    <cellStyle name="Millares 3 10" xfId="647"/>
    <cellStyle name="Millares 3 2" xfId="364"/>
    <cellStyle name="Millares 3 2 2" xfId="365"/>
    <cellStyle name="Millares 3 2 2 2" xfId="648"/>
    <cellStyle name="Millares 3 2 2 3" xfId="649"/>
    <cellStyle name="Millares 3 2 2 4" xfId="650"/>
    <cellStyle name="Millares 3 2 2 5" xfId="651"/>
    <cellStyle name="Millares 3 2 2 6" xfId="652"/>
    <cellStyle name="Millares 3 2 2 7" xfId="653"/>
    <cellStyle name="Millares 3 2 2 8" xfId="998"/>
    <cellStyle name="Millares 3 2 3" xfId="654"/>
    <cellStyle name="Millares 3 2 3 2" xfId="655"/>
    <cellStyle name="Millares 3 2 4" xfId="656"/>
    <cellStyle name="Millares 3 2 5" xfId="657"/>
    <cellStyle name="Millares 3 2 6" xfId="658"/>
    <cellStyle name="Millares 3 2 7" xfId="659"/>
    <cellStyle name="Millares 3 2 8" xfId="660"/>
    <cellStyle name="Millares 3 2 9" xfId="661"/>
    <cellStyle name="Millares 3 3" xfId="366"/>
    <cellStyle name="Millares 3 3 10" xfId="999"/>
    <cellStyle name="Millares 3 3 2" xfId="662"/>
    <cellStyle name="Millares 3 3 2 2" xfId="663"/>
    <cellStyle name="Millares 3 3 2 3" xfId="664"/>
    <cellStyle name="Millares 3 3 2 4" xfId="665"/>
    <cellStyle name="Millares 3 3 2 5" xfId="666"/>
    <cellStyle name="Millares 3 3 3" xfId="667"/>
    <cellStyle name="Millares 3 3 4" xfId="668"/>
    <cellStyle name="Millares 3 3 5" xfId="669"/>
    <cellStyle name="Millares 3 3 6" xfId="670"/>
    <cellStyle name="Millares 3 3 7" xfId="671"/>
    <cellStyle name="Millares 3 3 8" xfId="672"/>
    <cellStyle name="Millares 3 3 9" xfId="673"/>
    <cellStyle name="Millares 3 4" xfId="367"/>
    <cellStyle name="Millares 3 4 2" xfId="674"/>
    <cellStyle name="Millares 3 4 3" xfId="675"/>
    <cellStyle name="Millares 3 4 4" xfId="676"/>
    <cellStyle name="Millares 3 5" xfId="368"/>
    <cellStyle name="Millares 3 5 2" xfId="677"/>
    <cellStyle name="Millares 3 5 3" xfId="678"/>
    <cellStyle name="Millares 3 5 4" xfId="679"/>
    <cellStyle name="Millares 3 6" xfId="369"/>
    <cellStyle name="Millares 3 6 2" xfId="680"/>
    <cellStyle name="Millares 3 6 3" xfId="681"/>
    <cellStyle name="Millares 3 7" xfId="370"/>
    <cellStyle name="Millares 3 7 2" xfId="682"/>
    <cellStyle name="Millares 3 7 3" xfId="683"/>
    <cellStyle name="Millares 3 8" xfId="684"/>
    <cellStyle name="Millares 3 9" xfId="685"/>
    <cellStyle name="Millares 3_GP - honorarios" xfId="371"/>
    <cellStyle name="Millares 30" xfId="686"/>
    <cellStyle name="Millares 31" xfId="687"/>
    <cellStyle name="Millares 32" xfId="688"/>
    <cellStyle name="Millares 33" xfId="689"/>
    <cellStyle name="Millares 34" xfId="690"/>
    <cellStyle name="Millares 35" xfId="691"/>
    <cellStyle name="Millares 36" xfId="692"/>
    <cellStyle name="Millares 37" xfId="693"/>
    <cellStyle name="Millares 38" xfId="694"/>
    <cellStyle name="Millares 39" xfId="695"/>
    <cellStyle name="Millares 4" xfId="372"/>
    <cellStyle name="Millares 4 2" xfId="373"/>
    <cellStyle name="Millares 4 2 2" xfId="696"/>
    <cellStyle name="Millares 4 3" xfId="697"/>
    <cellStyle name="Millares 4 3 2" xfId="698"/>
    <cellStyle name="Millares 4 4" xfId="699"/>
    <cellStyle name="Millares 4 5" xfId="700"/>
    <cellStyle name="Millares 4 6" xfId="701"/>
    <cellStyle name="Millares 4 7" xfId="702"/>
    <cellStyle name="Millares 4 8" xfId="703"/>
    <cellStyle name="Millares 40" xfId="704"/>
    <cellStyle name="Millares 41" xfId="705"/>
    <cellStyle name="Millares 41 2" xfId="1000"/>
    <cellStyle name="Millares 42" xfId="525"/>
    <cellStyle name="Millares 43" xfId="1001"/>
    <cellStyle name="Millares 5" xfId="374"/>
    <cellStyle name="Millares 5 2" xfId="375"/>
    <cellStyle name="Millares 5 2 2" xfId="376"/>
    <cellStyle name="Millares 5 3" xfId="377"/>
    <cellStyle name="Millares 5 3 2" xfId="706"/>
    <cellStyle name="Millares 5 4" xfId="378"/>
    <cellStyle name="Millares 5 4 2" xfId="379"/>
    <cellStyle name="Millares 5 4 3" xfId="707"/>
    <cellStyle name="Millares 5 5" xfId="380"/>
    <cellStyle name="Millares 5 5 2" xfId="708"/>
    <cellStyle name="Millares 5 6" xfId="709"/>
    <cellStyle name="Millares 5 7" xfId="710"/>
    <cellStyle name="Millares 5 8" xfId="711"/>
    <cellStyle name="Millares 5 8 2" xfId="1002"/>
    <cellStyle name="Millares 5 9" xfId="712"/>
    <cellStyle name="Millares 5_GP- 277 - Presupuesto Camara Comercio V20" xfId="381"/>
    <cellStyle name="Millares 6" xfId="382"/>
    <cellStyle name="Millares 6 2" xfId="713"/>
    <cellStyle name="Millares 6 3" xfId="714"/>
    <cellStyle name="Millares 6 4" xfId="715"/>
    <cellStyle name="Millares 6 5" xfId="716"/>
    <cellStyle name="Millares 6 6" xfId="717"/>
    <cellStyle name="Millares 6 7" xfId="718"/>
    <cellStyle name="Millares 6 8" xfId="719"/>
    <cellStyle name="Millares 7" xfId="383"/>
    <cellStyle name="Millares 7 2" xfId="384"/>
    <cellStyle name="Millares 7 2 2" xfId="720"/>
    <cellStyle name="Millares 7 3" xfId="721"/>
    <cellStyle name="Millares 7 4" xfId="722"/>
    <cellStyle name="Millares 7 5" xfId="723"/>
    <cellStyle name="Millares 7 6" xfId="724"/>
    <cellStyle name="Millares 7 7" xfId="725"/>
    <cellStyle name="Millares 7 8" xfId="1003"/>
    <cellStyle name="Millares 8" xfId="385"/>
    <cellStyle name="Millares 8 2" xfId="726"/>
    <cellStyle name="Millares 8 3" xfId="727"/>
    <cellStyle name="Millares 8 4" xfId="728"/>
    <cellStyle name="Millares 8 5" xfId="729"/>
    <cellStyle name="Millares 8 6" xfId="730"/>
    <cellStyle name="Millares 8 7" xfId="731"/>
    <cellStyle name="Millares 9" xfId="386"/>
    <cellStyle name="Millares 9 2" xfId="387"/>
    <cellStyle name="Millares 9 2 2" xfId="732"/>
    <cellStyle name="Millares 9 2 3" xfId="1004"/>
    <cellStyle name="Millares 9 3" xfId="733"/>
    <cellStyle name="Millares 9 4" xfId="734"/>
    <cellStyle name="Millares 9 5" xfId="735"/>
    <cellStyle name="Millares 9 6" xfId="736"/>
    <cellStyle name="Moneda" xfId="1116" builtinId="4"/>
    <cellStyle name="Moneda [0] 2" xfId="737"/>
    <cellStyle name="Moneda [0] 2 2" xfId="738"/>
    <cellStyle name="Moneda [0] 2 3" xfId="739"/>
    <cellStyle name="Moneda [0] 2 3 2" xfId="1007"/>
    <cellStyle name="Moneda [0] 2 3 3" xfId="1006"/>
    <cellStyle name="Moneda [0] 3" xfId="740"/>
    <cellStyle name="Moneda [0] 3 2" xfId="741"/>
    <cellStyle name="Moneda [0] 3 3" xfId="742"/>
    <cellStyle name="Moneda [0] 3 3 2" xfId="1009"/>
    <cellStyle name="Moneda [0] 3 3 3" xfId="1008"/>
    <cellStyle name="Moneda [0] 4" xfId="743"/>
    <cellStyle name="Moneda [0] 4 2" xfId="744"/>
    <cellStyle name="Moneda [0] 4 2 2" xfId="1010"/>
    <cellStyle name="Moneda 10" xfId="745"/>
    <cellStyle name="Moneda 11" xfId="746"/>
    <cellStyle name="Moneda 12" xfId="747"/>
    <cellStyle name="Moneda 13" xfId="748"/>
    <cellStyle name="Moneda 14" xfId="749"/>
    <cellStyle name="Moneda 15" xfId="750"/>
    <cellStyle name="Moneda 16" xfId="751"/>
    <cellStyle name="Moneda 17" xfId="752"/>
    <cellStyle name="Moneda 17 2" xfId="753"/>
    <cellStyle name="Moneda 18" xfId="754"/>
    <cellStyle name="Moneda 18 2" xfId="755"/>
    <cellStyle name="Moneda 19" xfId="756"/>
    <cellStyle name="Moneda 19 2" xfId="757"/>
    <cellStyle name="Moneda 2" xfId="388"/>
    <cellStyle name="Moneda 2 10" xfId="758"/>
    <cellStyle name="Moneda 2 11" xfId="759"/>
    <cellStyle name="Moneda 2 11 2" xfId="1011"/>
    <cellStyle name="Moneda 2 12" xfId="760"/>
    <cellStyle name="Moneda 2 12 2" xfId="1012"/>
    <cellStyle name="Moneda 2 13" xfId="1013"/>
    <cellStyle name="Moneda 2 2" xfId="389"/>
    <cellStyle name="Moneda 2 2 2" xfId="761"/>
    <cellStyle name="Moneda 2 2 2 2" xfId="762"/>
    <cellStyle name="Moneda 2 2 3" xfId="763"/>
    <cellStyle name="Moneda 2 2 4" xfId="764"/>
    <cellStyle name="Moneda 2 2 5" xfId="765"/>
    <cellStyle name="Moneda 2 2 6" xfId="766"/>
    <cellStyle name="Moneda 2 3" xfId="767"/>
    <cellStyle name="Moneda 2 3 2" xfId="768"/>
    <cellStyle name="Moneda 2 3 3" xfId="769"/>
    <cellStyle name="Moneda 2 4" xfId="770"/>
    <cellStyle name="Moneda 2 4 2" xfId="771"/>
    <cellStyle name="Moneda 2 5" xfId="772"/>
    <cellStyle name="Moneda 2 6" xfId="773"/>
    <cellStyle name="Moneda 2 7" xfId="774"/>
    <cellStyle name="Moneda 2 8" xfId="775"/>
    <cellStyle name="Moneda 2 9" xfId="776"/>
    <cellStyle name="Moneda 2_Especificaciones hidraulicas agosto 2008" xfId="390"/>
    <cellStyle name="Moneda 20" xfId="777"/>
    <cellStyle name="Moneda 20 2" xfId="778"/>
    <cellStyle name="Moneda 21" xfId="779"/>
    <cellStyle name="Moneda 21 2" xfId="780"/>
    <cellStyle name="Moneda 22" xfId="781"/>
    <cellStyle name="Moneda 23" xfId="782"/>
    <cellStyle name="Moneda 24" xfId="783"/>
    <cellStyle name="Moneda 25" xfId="784"/>
    <cellStyle name="Moneda 26" xfId="785"/>
    <cellStyle name="Moneda 27" xfId="786"/>
    <cellStyle name="Moneda 28" xfId="787"/>
    <cellStyle name="Moneda 28 2" xfId="1015"/>
    <cellStyle name="Moneda 28 3" xfId="1014"/>
    <cellStyle name="Moneda 29" xfId="788"/>
    <cellStyle name="Moneda 29 2" xfId="1017"/>
    <cellStyle name="Moneda 29 3" xfId="1016"/>
    <cellStyle name="Moneda 3" xfId="391"/>
    <cellStyle name="Moneda 3 10" xfId="789"/>
    <cellStyle name="Moneda 3 10 2" xfId="1020"/>
    <cellStyle name="Moneda 3 10 3" xfId="1019"/>
    <cellStyle name="Moneda 3 11" xfId="790"/>
    <cellStyle name="Moneda 3 11 2" xfId="1021"/>
    <cellStyle name="Moneda 3 12" xfId="1022"/>
    <cellStyle name="Moneda 3 13" xfId="1018"/>
    <cellStyle name="Moneda 3 2" xfId="392"/>
    <cellStyle name="Moneda 3 2 2" xfId="791"/>
    <cellStyle name="Moneda 3 2 3" xfId="792"/>
    <cellStyle name="Moneda 3 2 4" xfId="793"/>
    <cellStyle name="Moneda 3 3" xfId="794"/>
    <cellStyle name="Moneda 3 4" xfId="795"/>
    <cellStyle name="Moneda 3 5" xfId="796"/>
    <cellStyle name="Moneda 3 6" xfId="797"/>
    <cellStyle name="Moneda 3 7" xfId="798"/>
    <cellStyle name="Moneda 3 8" xfId="799"/>
    <cellStyle name="Moneda 3 8 2" xfId="1024"/>
    <cellStyle name="Moneda 3 8 3" xfId="1023"/>
    <cellStyle name="Moneda 3 9" xfId="800"/>
    <cellStyle name="Moneda 3 9 2" xfId="801"/>
    <cellStyle name="Moneda 3 9 2 2" xfId="1027"/>
    <cellStyle name="Moneda 3 9 2 3" xfId="1026"/>
    <cellStyle name="Moneda 3 9 3" xfId="802"/>
    <cellStyle name="Moneda 3 9 3 2" xfId="1029"/>
    <cellStyle name="Moneda 3 9 3 3" xfId="1028"/>
    <cellStyle name="Moneda 3 9 4" xfId="1030"/>
    <cellStyle name="Moneda 3 9 5" xfId="1025"/>
    <cellStyle name="Moneda 3_GP-245 - EURO V23 - copia" xfId="393"/>
    <cellStyle name="Moneda 30" xfId="803"/>
    <cellStyle name="Moneda 30 2" xfId="1032"/>
    <cellStyle name="Moneda 30 3" xfId="1031"/>
    <cellStyle name="Moneda 31" xfId="804"/>
    <cellStyle name="Moneda 31 2" xfId="1034"/>
    <cellStyle name="Moneda 31 3" xfId="1033"/>
    <cellStyle name="Moneda 32" xfId="805"/>
    <cellStyle name="Moneda 32 2" xfId="1036"/>
    <cellStyle name="Moneda 32 3" xfId="1035"/>
    <cellStyle name="Moneda 33" xfId="806"/>
    <cellStyle name="Moneda 33 2" xfId="1038"/>
    <cellStyle name="Moneda 33 3" xfId="1037"/>
    <cellStyle name="Moneda 34" xfId="807"/>
    <cellStyle name="Moneda 34 2" xfId="1040"/>
    <cellStyle name="Moneda 34 3" xfId="1039"/>
    <cellStyle name="Moneda 35" xfId="808"/>
    <cellStyle name="Moneda 35 2" xfId="1042"/>
    <cellStyle name="Moneda 35 3" xfId="1041"/>
    <cellStyle name="Moneda 36" xfId="809"/>
    <cellStyle name="Moneda 36 2" xfId="1044"/>
    <cellStyle name="Moneda 36 3" xfId="1043"/>
    <cellStyle name="Moneda 37" xfId="810"/>
    <cellStyle name="Moneda 37 2" xfId="1046"/>
    <cellStyle name="Moneda 37 3" xfId="1045"/>
    <cellStyle name="Moneda 38" xfId="811"/>
    <cellStyle name="Moneda 38 2" xfId="1047"/>
    <cellStyle name="Moneda 39" xfId="812"/>
    <cellStyle name="Moneda 39 2" xfId="1048"/>
    <cellStyle name="Moneda 4" xfId="394"/>
    <cellStyle name="Moneda 4 2" xfId="395"/>
    <cellStyle name="Moneda 4 2 2" xfId="813"/>
    <cellStyle name="Moneda 4 3" xfId="396"/>
    <cellStyle name="Moneda 4 3 2" xfId="1050"/>
    <cellStyle name="Moneda 4 4" xfId="814"/>
    <cellStyle name="Moneda 4 5" xfId="815"/>
    <cellStyle name="Moneda 4 6" xfId="816"/>
    <cellStyle name="Moneda 4 7" xfId="817"/>
    <cellStyle name="Moneda 4 8" xfId="818"/>
    <cellStyle name="Moneda 4 8 2" xfId="1051"/>
    <cellStyle name="Moneda 4 9" xfId="1049"/>
    <cellStyle name="Moneda 40" xfId="819"/>
    <cellStyle name="Moneda 40 2" xfId="1052"/>
    <cellStyle name="Moneda 41" xfId="820"/>
    <cellStyle name="Moneda 41 2" xfId="1053"/>
    <cellStyle name="Moneda 42" xfId="821"/>
    <cellStyle name="Moneda 42 2" xfId="1054"/>
    <cellStyle name="Moneda 43" xfId="822"/>
    <cellStyle name="Moneda 43 2" xfId="1055"/>
    <cellStyle name="Moneda 44" xfId="823"/>
    <cellStyle name="Moneda 45" xfId="824"/>
    <cellStyle name="Moneda 46" xfId="825"/>
    <cellStyle name="Moneda 46 2" xfId="1057"/>
    <cellStyle name="Moneda 46 3" xfId="1056"/>
    <cellStyle name="Moneda 47" xfId="826"/>
    <cellStyle name="Moneda 47 2" xfId="1059"/>
    <cellStyle name="Moneda 47 3" xfId="1058"/>
    <cellStyle name="Moneda 48" xfId="827"/>
    <cellStyle name="Moneda 48 2" xfId="1060"/>
    <cellStyle name="Moneda 49" xfId="949"/>
    <cellStyle name="Moneda 49 2" xfId="1061"/>
    <cellStyle name="Moneda 5" xfId="397"/>
    <cellStyle name="Moneda 5 2" xfId="828"/>
    <cellStyle name="Moneda 5 3" xfId="829"/>
    <cellStyle name="Moneda 50" xfId="1005"/>
    <cellStyle name="Moneda 6" xfId="398"/>
    <cellStyle name="Moneda 6 10" xfId="1107"/>
    <cellStyle name="Moneda 6 2" xfId="399"/>
    <cellStyle name="Moneda 6 2 2" xfId="830"/>
    <cellStyle name="Moneda 6 2 3" xfId="1063"/>
    <cellStyle name="Moneda 6 3" xfId="831"/>
    <cellStyle name="Moneda 6 4" xfId="832"/>
    <cellStyle name="Moneda 6 5" xfId="833"/>
    <cellStyle name="Moneda 6 6" xfId="834"/>
    <cellStyle name="Moneda 6 7" xfId="835"/>
    <cellStyle name="Moneda 6 8" xfId="836"/>
    <cellStyle name="Moneda 6 9" xfId="1062"/>
    <cellStyle name="Moneda 7" xfId="400"/>
    <cellStyle name="Moneda 7 2" xfId="837"/>
    <cellStyle name="Moneda 7 3" xfId="838"/>
    <cellStyle name="Moneda 7 4" xfId="839"/>
    <cellStyle name="Moneda 7 5" xfId="840"/>
    <cellStyle name="Moneda 7 6" xfId="841"/>
    <cellStyle name="Moneda 7 7" xfId="1064"/>
    <cellStyle name="Moneda 8" xfId="842"/>
    <cellStyle name="Moneda 8 2" xfId="843"/>
    <cellStyle name="Moneda 8 3" xfId="1065"/>
    <cellStyle name="Moneda 9" xfId="844"/>
    <cellStyle name="Monetario" xfId="845"/>
    <cellStyle name="Neutral 1" xfId="401"/>
    <cellStyle name="Neutral 2" xfId="402"/>
    <cellStyle name="Neutral 3" xfId="403"/>
    <cellStyle name="Neutral 4" xfId="404"/>
    <cellStyle name="Neutral 5" xfId="405"/>
    <cellStyle name="Neutral 6" xfId="406"/>
    <cellStyle name="Neutral 7" xfId="1066"/>
    <cellStyle name="Normal" xfId="0" builtinId="0"/>
    <cellStyle name="Normal 10" xfId="524"/>
    <cellStyle name="Normal 10 2" xfId="846"/>
    <cellStyle name="Normal 10 4" xfId="1109"/>
    <cellStyle name="Normal 11" xfId="847"/>
    <cellStyle name="Normal 11 2" xfId="848"/>
    <cellStyle name="Normal 11 3" xfId="849"/>
    <cellStyle name="Normal 11 3 2" xfId="850"/>
    <cellStyle name="Normal 11 3 2 2" xfId="851"/>
    <cellStyle name="Normal 11 3 2 2 2" xfId="1070"/>
    <cellStyle name="Normal 11 3 2 3" xfId="852"/>
    <cellStyle name="Normal 11 3 2 3 2" xfId="1071"/>
    <cellStyle name="Normal 11 3 2 4" xfId="1069"/>
    <cellStyle name="Normal 11 3 2_FONADE 15" xfId="1072"/>
    <cellStyle name="Normal 11 3 3" xfId="853"/>
    <cellStyle name="Normal 11 3 3 2" xfId="1073"/>
    <cellStyle name="Normal 11 3 4" xfId="854"/>
    <cellStyle name="Normal 11 3 4 2" xfId="1074"/>
    <cellStyle name="Normal 11 3 5" xfId="1068"/>
    <cellStyle name="Normal 11 3_FONADE 15" xfId="1075"/>
    <cellStyle name="Normal 11 4" xfId="1067"/>
    <cellStyle name="Normal 11_FONADE 15" xfId="1076"/>
    <cellStyle name="Normal 12" xfId="855"/>
    <cellStyle name="Normal 13" xfId="856"/>
    <cellStyle name="Normal 13 2" xfId="857"/>
    <cellStyle name="Normal 13 3" xfId="1077"/>
    <cellStyle name="Normal 13_FONADE 15" xfId="1078"/>
    <cellStyle name="Normal 14" xfId="858"/>
    <cellStyle name="Normal 14 2" xfId="1079"/>
    <cellStyle name="Normal 15" xfId="859"/>
    <cellStyle name="Normal 16" xfId="948"/>
    <cellStyle name="Normal 17" xfId="860"/>
    <cellStyle name="Normal 18" xfId="1105"/>
    <cellStyle name="Normal 19" xfId="1108"/>
    <cellStyle name="Normal 2" xfId="407"/>
    <cellStyle name="Normal 2 10" xfId="408"/>
    <cellStyle name="Normal 2 11" xfId="409"/>
    <cellStyle name="Normal 2 2" xfId="410"/>
    <cellStyle name="Normal 2 2 2" xfId="411"/>
    <cellStyle name="Normal 2 2 2 2" xfId="526"/>
    <cellStyle name="Normal 2 2 2 2 2" xfId="861"/>
    <cellStyle name="Normal 2 2 2 2 3" xfId="862"/>
    <cellStyle name="Normal 2 2 2 2 4" xfId="863"/>
    <cellStyle name="Normal 2 2 2 2 5" xfId="864"/>
    <cellStyle name="Normal 2 2 2 2 6" xfId="865"/>
    <cellStyle name="Normal 2 2 2 3" xfId="866"/>
    <cellStyle name="Normal 2 2 2 3 2" xfId="867"/>
    <cellStyle name="Normal 2 2 2 3 3" xfId="1080"/>
    <cellStyle name="Normal 2 2 2 4" xfId="868"/>
    <cellStyle name="Normal 2 2 2 5" xfId="869"/>
    <cellStyle name="Normal 2 2 2 6" xfId="870"/>
    <cellStyle name="Normal 2 2 2 7" xfId="871"/>
    <cellStyle name="Normal 2 2 2 8" xfId="872"/>
    <cellStyle name="Normal 2 2 3" xfId="873"/>
    <cellStyle name="Normal 2 2 3 2" xfId="874"/>
    <cellStyle name="Normal 2 2 3 3" xfId="875"/>
    <cellStyle name="Normal 2 2 3 4" xfId="876"/>
    <cellStyle name="Normal 2 2 3 5" xfId="877"/>
    <cellStyle name="Normal 2 2 4" xfId="878"/>
    <cellStyle name="Normal 2 2 5" xfId="879"/>
    <cellStyle name="Normal 2 2 6" xfId="880"/>
    <cellStyle name="Normal 2 2 7" xfId="881"/>
    <cellStyle name="Normal 2 2_FONADE 15" xfId="1081"/>
    <cellStyle name="Normal 2 3" xfId="412"/>
    <cellStyle name="Normal 2 3 2" xfId="413"/>
    <cellStyle name="Normal 2 3 3" xfId="882"/>
    <cellStyle name="Normal 2 3 4" xfId="883"/>
    <cellStyle name="Normal 2 3 5" xfId="884"/>
    <cellStyle name="Normal 2 3 6" xfId="885"/>
    <cellStyle name="Normal 2 3 7" xfId="886"/>
    <cellStyle name="Normal 2 4" xfId="414"/>
    <cellStyle name="Normal 2 4 2" xfId="887"/>
    <cellStyle name="Normal 2 4 3" xfId="888"/>
    <cellStyle name="Normal 2 4 4" xfId="889"/>
    <cellStyle name="Normal 2 4 5" xfId="890"/>
    <cellStyle name="Normal 2 5" xfId="415"/>
    <cellStyle name="Normal 2 6" xfId="416"/>
    <cellStyle name="Normal 2 6 2" xfId="891"/>
    <cellStyle name="Normal 2 6 3" xfId="892"/>
    <cellStyle name="Normal 2 6 4" xfId="893"/>
    <cellStyle name="Normal 2 7" xfId="417"/>
    <cellStyle name="Normal 2 8" xfId="418"/>
    <cellStyle name="Normal 2 8 2" xfId="894"/>
    <cellStyle name="Normal 2 8 3" xfId="895"/>
    <cellStyle name="Normal 2 9" xfId="419"/>
    <cellStyle name="Normal 2_Cantidades de obra UCC Ibague" xfId="420"/>
    <cellStyle name="Normal 20" xfId="1115"/>
    <cellStyle name="Normal 3" xfId="421"/>
    <cellStyle name="Normal 3 2" xfId="422"/>
    <cellStyle name="Normal 3 2 2" xfId="423"/>
    <cellStyle name="Normal 3 2 3" xfId="521"/>
    <cellStyle name="Normal 3 2 4" xfId="896"/>
    <cellStyle name="Normal 3 2 5" xfId="897"/>
    <cellStyle name="Normal 3 3" xfId="424"/>
    <cellStyle name="Normal 3 4" xfId="522"/>
    <cellStyle name="Normal 3 4 2" xfId="898"/>
    <cellStyle name="Normal 3 4 3" xfId="899"/>
    <cellStyle name="Normal 3 4 3 2" xfId="1082"/>
    <cellStyle name="Normal 3 4_FONADE 15" xfId="1083"/>
    <cellStyle name="Normal 3 5" xfId="900"/>
    <cellStyle name="Normal 3 6" xfId="901"/>
    <cellStyle name="Normal 3 7" xfId="902"/>
    <cellStyle name="Normal 3 7 2" xfId="1084"/>
    <cellStyle name="Normal 3_GP-251 - Presupuesto Estrada V12" xfId="425"/>
    <cellStyle name="Normal 4" xfId="426"/>
    <cellStyle name="Normal 4 2" xfId="903"/>
    <cellStyle name="Normal 4 3" xfId="904"/>
    <cellStyle name="Normal 4 4" xfId="905"/>
    <cellStyle name="Normal 4 5" xfId="906"/>
    <cellStyle name="Normal 4 6" xfId="907"/>
    <cellStyle name="Normal 4 6 2" xfId="1086"/>
    <cellStyle name="Normal 4 7" xfId="908"/>
    <cellStyle name="Normal 4 8" xfId="909"/>
    <cellStyle name="Normal 4 9" xfId="1085"/>
    <cellStyle name="Normal 41" xfId="528"/>
    <cellStyle name="Normal 5" xfId="427"/>
    <cellStyle name="Normal 5 2" xfId="910"/>
    <cellStyle name="Normal 5 3" xfId="911"/>
    <cellStyle name="Normal 5 4" xfId="912"/>
    <cellStyle name="Normal 5 5" xfId="913"/>
    <cellStyle name="Normal 5 6" xfId="1087"/>
    <cellStyle name="Normal 6" xfId="428"/>
    <cellStyle name="Normal 6 2" xfId="429"/>
    <cellStyle name="Normal 6 2 2" xfId="914"/>
    <cellStyle name="Normal 6 3" xfId="915"/>
    <cellStyle name="Normal 7" xfId="430"/>
    <cellStyle name="Normal 7 2" xfId="916"/>
    <cellStyle name="Normal 7 3" xfId="917"/>
    <cellStyle name="Normal 7 4" xfId="918"/>
    <cellStyle name="Normal 7 5" xfId="919"/>
    <cellStyle name="Normal 7 6" xfId="1088"/>
    <cellStyle name="Normal 8" xfId="920"/>
    <cellStyle name="Normal 9" xfId="921"/>
    <cellStyle name="Normal 9 2" xfId="922"/>
    <cellStyle name="Normal 9 2 2" xfId="1089"/>
    <cellStyle name="Notas 1" xfId="431"/>
    <cellStyle name="Notas 2" xfId="432"/>
    <cellStyle name="Notas 2 2" xfId="923"/>
    <cellStyle name="Notas 2 3" xfId="924"/>
    <cellStyle name="Notas 3" xfId="433"/>
    <cellStyle name="Notas 4" xfId="434"/>
    <cellStyle name="Notas 5" xfId="435"/>
    <cellStyle name="Notas 6" xfId="436"/>
    <cellStyle name="Notas 7" xfId="437"/>
    <cellStyle name="Note" xfId="438"/>
    <cellStyle name="Note 2" xfId="439"/>
    <cellStyle name="Numeric" xfId="1112"/>
    <cellStyle name="Output" xfId="440"/>
    <cellStyle name="Output 2" xfId="441"/>
    <cellStyle name="Percent" xfId="442"/>
    <cellStyle name="Porcentaje" xfId="443" builtinId="5"/>
    <cellStyle name="Porcentaje 2" xfId="925"/>
    <cellStyle name="Porcentaje 2 2" xfId="527"/>
    <cellStyle name="Porcentaje 2 3" xfId="926"/>
    <cellStyle name="Porcentaje 2 3 2" xfId="1091"/>
    <cellStyle name="Porcentaje 2 4" xfId="1090"/>
    <cellStyle name="Porcentaje 3" xfId="1092"/>
    <cellStyle name="Porcentual 10" xfId="444"/>
    <cellStyle name="Porcentual 10 2" xfId="927"/>
    <cellStyle name="Porcentual 11" xfId="445"/>
    <cellStyle name="Porcentual 11 2" xfId="1093"/>
    <cellStyle name="Porcentual 2" xfId="446"/>
    <cellStyle name="Porcentual 2 2" xfId="447"/>
    <cellStyle name="Porcentual 2 2 2" xfId="448"/>
    <cellStyle name="Porcentual 2 2 2 2" xfId="928"/>
    <cellStyle name="Porcentual 2 2 2 3" xfId="929"/>
    <cellStyle name="Porcentual 2 2 2 3 2" xfId="1095"/>
    <cellStyle name="Porcentual 2 2 3" xfId="930"/>
    <cellStyle name="Porcentual 2 2 4" xfId="931"/>
    <cellStyle name="Porcentual 2 2 5" xfId="932"/>
    <cellStyle name="Porcentual 2 2 6" xfId="933"/>
    <cellStyle name="Porcentual 2 2 7" xfId="1094"/>
    <cellStyle name="Porcentual 2 3" xfId="449"/>
    <cellStyle name="Porcentual 2 3 2" xfId="934"/>
    <cellStyle name="Porcentual 2 4" xfId="935"/>
    <cellStyle name="Porcentual 2 4 2" xfId="936"/>
    <cellStyle name="Porcentual 2 5" xfId="937"/>
    <cellStyle name="Porcentual 2 6" xfId="938"/>
    <cellStyle name="Porcentual 2 6 2" xfId="939"/>
    <cellStyle name="Porcentual 2 7" xfId="940"/>
    <cellStyle name="Porcentual 2 8" xfId="941"/>
    <cellStyle name="Porcentual 3" xfId="450"/>
    <cellStyle name="Porcentual 3 2" xfId="451"/>
    <cellStyle name="Porcentual 3 3" xfId="452"/>
    <cellStyle name="Porcentual 4" xfId="453"/>
    <cellStyle name="Porcentual 4 2" xfId="454"/>
    <cellStyle name="Porcentual 4 3" xfId="1096"/>
    <cellStyle name="Porcentual 5" xfId="455"/>
    <cellStyle name="Porcentual 5 2" xfId="942"/>
    <cellStyle name="Porcentual 5 2 2" xfId="1098"/>
    <cellStyle name="Porcentual 5 3" xfId="943"/>
    <cellStyle name="Porcentual 5 4" xfId="1097"/>
    <cellStyle name="Porcentual 6" xfId="456"/>
    <cellStyle name="Porcentual 7" xfId="457"/>
    <cellStyle name="Porcentual 8" xfId="458"/>
    <cellStyle name="Porcentual 8 2" xfId="944"/>
    <cellStyle name="Porcentual 9" xfId="459"/>
    <cellStyle name="Porcentual 9 2" xfId="460"/>
    <cellStyle name="Porcentual 9 2 2" xfId="945"/>
    <cellStyle name="Porcentual 9 2 2 2" xfId="1100"/>
    <cellStyle name="Porcentual 9 2 3" xfId="946"/>
    <cellStyle name="Porcentual 9 2 3 2" xfId="1101"/>
    <cellStyle name="Porcentual 9 2 4" xfId="1099"/>
    <cellStyle name="Porcentual 9 3" xfId="947"/>
    <cellStyle name="Porcentual 9 3 2" xfId="1102"/>
    <cellStyle name="RR" xfId="461"/>
    <cellStyle name="Salida 1" xfId="462"/>
    <cellStyle name="Salida 2" xfId="463"/>
    <cellStyle name="Salida 3" xfId="464"/>
    <cellStyle name="Salida 4" xfId="465"/>
    <cellStyle name="Salida 5" xfId="466"/>
    <cellStyle name="Salida 6" xfId="467"/>
    <cellStyle name="Salida 7" xfId="468"/>
    <cellStyle name="Texto de advertencia 1" xfId="469"/>
    <cellStyle name="Texto de advertencia 2" xfId="470"/>
    <cellStyle name="Texto de advertencia 3" xfId="471"/>
    <cellStyle name="Texto de advertencia 4" xfId="472"/>
    <cellStyle name="Texto de advertencia 5" xfId="473"/>
    <cellStyle name="Texto de advertencia 6" xfId="474"/>
    <cellStyle name="Texto explicativo 1" xfId="475"/>
    <cellStyle name="Texto explicativo 2" xfId="476"/>
    <cellStyle name="Texto explicativo 3" xfId="477"/>
    <cellStyle name="Texto explicativo 4" xfId="478"/>
    <cellStyle name="Texto explicativo 5" xfId="479"/>
    <cellStyle name="Texto explicativo 6" xfId="480"/>
    <cellStyle name="Tit. tabla" xfId="481"/>
    <cellStyle name="Tit. tabla 2" xfId="1103"/>
    <cellStyle name="Title" xfId="482"/>
    <cellStyle name="TITULO 1" xfId="483"/>
    <cellStyle name="Título 1 1" xfId="484"/>
    <cellStyle name="Título 1 2" xfId="485"/>
    <cellStyle name="Título 1 3" xfId="486"/>
    <cellStyle name="Título 1 4" xfId="487"/>
    <cellStyle name="Título 1 5" xfId="488"/>
    <cellStyle name="Título 1 6" xfId="489"/>
    <cellStyle name="Título 10" xfId="1104"/>
    <cellStyle name="TITULO 2" xfId="490"/>
    <cellStyle name="Título 2 1" xfId="491"/>
    <cellStyle name="Título 2 2" xfId="492"/>
    <cellStyle name="Título 2 3" xfId="493"/>
    <cellStyle name="Título 2 4" xfId="494"/>
    <cellStyle name="Título 2 5" xfId="495"/>
    <cellStyle name="Título 2 6" xfId="496"/>
    <cellStyle name="TITULO 3" xfId="497"/>
    <cellStyle name="Título 3 1" xfId="498"/>
    <cellStyle name="Título 3 2" xfId="499"/>
    <cellStyle name="Título 3 3" xfId="500"/>
    <cellStyle name="Título 3 4" xfId="501"/>
    <cellStyle name="Título 3 5" xfId="502"/>
    <cellStyle name="Título 3 6" xfId="503"/>
    <cellStyle name="Título 4" xfId="504"/>
    <cellStyle name="Título 5" xfId="505"/>
    <cellStyle name="Título 6" xfId="506"/>
    <cellStyle name="Título 7" xfId="507"/>
    <cellStyle name="Título 8" xfId="508"/>
    <cellStyle name="Título 9" xfId="509"/>
    <cellStyle name="Título de hoja" xfId="510"/>
    <cellStyle name="Total 1" xfId="511"/>
    <cellStyle name="Total 2" xfId="512"/>
    <cellStyle name="Total 3" xfId="513"/>
    <cellStyle name="Total 4" xfId="514"/>
    <cellStyle name="Total 5" xfId="515"/>
    <cellStyle name="Total 6" xfId="516"/>
    <cellStyle name="Total 7" xfId="517"/>
    <cellStyle name="Viñeta" xfId="518"/>
    <cellStyle name="Währung" xfId="519"/>
    <cellStyle name="Warning Text" xfId="520"/>
  </cellStyles>
  <dxfs count="272">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ill>
        <patternFill>
          <bgColor rgb="FFFF0000"/>
        </patternFill>
      </fill>
    </dxf>
    <dxf>
      <fill>
        <patternFill>
          <bgColor rgb="FFFF0000"/>
        </patternFill>
      </fill>
    </dxf>
    <dxf>
      <fill>
        <patternFill>
          <bgColor rgb="FFFF0000"/>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7" tint="0.7999816888943144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7" tint="0.79998168889431442"/>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7" tint="0.79998168889431442"/>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7" tint="0.7999816888943144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ont>
        <condense val="0"/>
        <extend val="0"/>
        <color rgb="FF9C0006"/>
      </font>
      <fill>
        <patternFill>
          <bgColor rgb="FFFFC7CE"/>
        </patternFill>
      </fill>
    </dxf>
    <dxf>
      <fill>
        <patternFill>
          <bgColor theme="7" tint="0.79998168889431442"/>
        </patternFill>
      </fill>
    </dxf>
    <dxf>
      <fill>
        <patternFill>
          <bgColor theme="7" tint="0.79998168889431442"/>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00FF00"/>
      <color rgb="FFFF99CC"/>
      <color rgb="FFA628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haredStrings" Target="sharedStrings.xml"/><Relationship Id="rId27"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gonzal1\Oficina\CME%20009-2019\EVALUACION\ANEXO%20AL%20INFORME%20DE%20EVALUACI&#211;N%20CME%20009-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refreshError="1"/>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K-Kr Constructor"/>
      <sheetName val="FORMATO 06 Saldo contrato (SCE)"/>
      <sheetName val="Exp. oferente"/>
      <sheetName val="Exp. profesionales"/>
      <sheetName val="Exp. profesinal años"/>
      <sheetName val="Exp. Director ADICIONAL"/>
      <sheetName val="Exp. Coordinador ADICIONAL"/>
      <sheetName val="Exp. Experto ADICIONAL"/>
      <sheetName val="Exp. oferente ADICIONAL"/>
      <sheetName val="Resumen Evaluación"/>
      <sheetName val="Exp. profesionales (2)"/>
      <sheetName val="Formato 7A"/>
      <sheetName val="Formato 11"/>
      <sheetName val="Resumen Puntaje"/>
    </sheetNames>
    <sheetDataSet>
      <sheetData sheetId="0"/>
      <sheetData sheetId="1"/>
      <sheetData sheetId="2"/>
      <sheetData sheetId="3">
        <row r="14">
          <cell r="G14">
            <v>2094.0762683005764</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fo@bp-ennov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AG19"/>
  <sheetViews>
    <sheetView zoomScaleNormal="100" zoomScaleSheetLayoutView="85" workbookViewId="0">
      <selection activeCell="B5" sqref="B5"/>
    </sheetView>
  </sheetViews>
  <sheetFormatPr baseColWidth="10" defaultColWidth="10.875" defaultRowHeight="11.55"/>
  <cols>
    <col min="1" max="1" width="5.875" style="315" customWidth="1"/>
    <col min="2" max="2" width="30.625" style="315" customWidth="1"/>
    <col min="3" max="3" width="23.125" style="315" customWidth="1"/>
    <col min="4" max="4" width="28.125" style="315" customWidth="1"/>
    <col min="5" max="5" width="19.375" style="315" customWidth="1"/>
    <col min="6" max="6" width="20.25" style="315" customWidth="1"/>
    <col min="7" max="7" width="8.75" style="336" customWidth="1"/>
    <col min="8" max="9" width="19.375" style="315" hidden="1" customWidth="1"/>
    <col min="10" max="10" width="8.375" style="336" hidden="1" customWidth="1"/>
    <col min="11" max="12" width="19.375" style="315" hidden="1" customWidth="1"/>
    <col min="13" max="13" width="8.125" style="336" hidden="1" customWidth="1"/>
    <col min="14" max="15" width="19.375" style="315" hidden="1" customWidth="1"/>
    <col min="16" max="16" width="8" style="336" hidden="1" customWidth="1"/>
    <col min="17" max="18" width="19.375" style="315" hidden="1" customWidth="1"/>
    <col min="19" max="19" width="7.875" style="336" hidden="1" customWidth="1"/>
    <col min="20" max="20" width="19.375" style="315" customWidth="1"/>
    <col min="21" max="21" width="5.125" style="315" hidden="1" customWidth="1"/>
    <col min="22" max="22" width="20.625" style="315" customWidth="1"/>
    <col min="23" max="23" width="34" style="315" customWidth="1"/>
    <col min="24" max="24" width="19.375" style="315" customWidth="1"/>
    <col min="25" max="25" width="12.125" style="314" bestFit="1" customWidth="1"/>
    <col min="26" max="30" width="6.75" style="314" hidden="1" customWidth="1"/>
    <col min="31" max="33" width="11" style="314" customWidth="1"/>
    <col min="34" max="248" width="11" style="315" customWidth="1"/>
    <col min="249" max="16384" width="10.875" style="315"/>
  </cols>
  <sheetData>
    <row r="1" spans="1:33">
      <c r="A1" s="541" t="s">
        <v>277</v>
      </c>
      <c r="B1" s="541"/>
      <c r="C1" s="541"/>
      <c r="D1" s="541"/>
      <c r="E1" s="541"/>
      <c r="F1" s="541"/>
      <c r="G1" s="541"/>
      <c r="H1" s="541"/>
      <c r="I1" s="541"/>
      <c r="J1" s="541"/>
      <c r="K1" s="541"/>
      <c r="L1" s="541"/>
      <c r="M1" s="541"/>
      <c r="N1" s="541"/>
      <c r="O1" s="541"/>
      <c r="P1" s="541"/>
      <c r="Q1" s="541"/>
      <c r="R1" s="541"/>
      <c r="S1" s="541"/>
      <c r="T1" s="541"/>
      <c r="U1" s="541"/>
      <c r="V1" s="541"/>
      <c r="W1" s="541"/>
      <c r="X1" s="541"/>
      <c r="Y1" s="541"/>
      <c r="Z1" s="541"/>
      <c r="AA1" s="541"/>
      <c r="AB1" s="541"/>
      <c r="AC1" s="541"/>
      <c r="AD1" s="541"/>
    </row>
    <row r="2" spans="1:33" ht="129.9" customHeight="1">
      <c r="A2" s="542"/>
      <c r="B2" s="542"/>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row>
    <row r="3" spans="1:33">
      <c r="A3" s="535" t="s">
        <v>7</v>
      </c>
      <c r="B3" s="535" t="s">
        <v>28</v>
      </c>
      <c r="C3" s="535" t="s">
        <v>10</v>
      </c>
      <c r="D3" s="545" t="s">
        <v>24</v>
      </c>
      <c r="E3" s="539" t="s">
        <v>73</v>
      </c>
      <c r="F3" s="535" t="s">
        <v>180</v>
      </c>
      <c r="G3" s="537" t="s">
        <v>17</v>
      </c>
      <c r="H3" s="539" t="s">
        <v>74</v>
      </c>
      <c r="I3" s="535" t="s">
        <v>181</v>
      </c>
      <c r="J3" s="537" t="s">
        <v>18</v>
      </c>
      <c r="K3" s="539" t="s">
        <v>13</v>
      </c>
      <c r="L3" s="535" t="s">
        <v>182</v>
      </c>
      <c r="M3" s="537" t="s">
        <v>19</v>
      </c>
      <c r="N3" s="319" t="s">
        <v>14</v>
      </c>
      <c r="O3" s="318" t="s">
        <v>183</v>
      </c>
      <c r="P3" s="320" t="s">
        <v>20</v>
      </c>
      <c r="Q3" s="317" t="s">
        <v>15</v>
      </c>
      <c r="R3" s="318" t="s">
        <v>184</v>
      </c>
      <c r="S3" s="321" t="s">
        <v>21</v>
      </c>
      <c r="T3" s="544" t="s">
        <v>3</v>
      </c>
      <c r="U3" s="316" t="s">
        <v>16</v>
      </c>
      <c r="V3" s="535" t="s">
        <v>2</v>
      </c>
      <c r="W3" s="535" t="s">
        <v>0</v>
      </c>
      <c r="X3" s="535" t="s">
        <v>1</v>
      </c>
      <c r="Y3" s="535" t="s">
        <v>29</v>
      </c>
      <c r="Z3" s="543" t="s">
        <v>201</v>
      </c>
      <c r="AA3" s="543"/>
      <c r="AB3" s="543"/>
      <c r="AC3" s="543"/>
      <c r="AD3" s="543"/>
    </row>
    <row r="4" spans="1:33">
      <c r="A4" s="536"/>
      <c r="B4" s="536"/>
      <c r="C4" s="536"/>
      <c r="D4" s="546"/>
      <c r="E4" s="540"/>
      <c r="F4" s="536"/>
      <c r="G4" s="538"/>
      <c r="H4" s="540"/>
      <c r="I4" s="536"/>
      <c r="J4" s="538"/>
      <c r="K4" s="540"/>
      <c r="L4" s="536"/>
      <c r="M4" s="538"/>
      <c r="N4" s="325"/>
      <c r="O4" s="322"/>
      <c r="P4" s="326"/>
      <c r="Q4" s="323"/>
      <c r="R4" s="322"/>
      <c r="S4" s="324"/>
      <c r="T4" s="540"/>
      <c r="U4" s="322"/>
      <c r="V4" s="536"/>
      <c r="W4" s="536"/>
      <c r="X4" s="536"/>
      <c r="Y4" s="536"/>
      <c r="Z4" s="322">
        <v>1</v>
      </c>
      <c r="AA4" s="322">
        <v>2</v>
      </c>
      <c r="AB4" s="322">
        <v>3</v>
      </c>
      <c r="AC4" s="322">
        <v>4</v>
      </c>
      <c r="AD4" s="322">
        <v>5</v>
      </c>
    </row>
    <row r="5" spans="1:33" s="333" customFormat="1" ht="40.1" customHeight="1">
      <c r="A5" s="50">
        <v>1</v>
      </c>
      <c r="B5" s="369" t="s">
        <v>272</v>
      </c>
      <c r="C5" s="377" t="s">
        <v>273</v>
      </c>
      <c r="D5" s="371" t="str">
        <f t="shared" ref="D5" si="0">"("&amp;E5&amp;" "&amp;TEXT(G5,"##0%")&amp;" - "&amp;H5&amp;" "&amp;TEXT(J5,"##0%")&amp;" - "&amp;K5&amp;" "&amp;TEXT(M5,"##0%")&amp;"-"&amp;N5&amp;" "&amp;TEXT(P5,"##0%")&amp;"-"&amp;Q5&amp;" "&amp;TEXT(S5,"##0%")&amp;") "</f>
        <v xml:space="preserve">(BPENNOVA CONSULTORÍA S.A.S. 100% -  0% -  0%- 0%- 0%) </v>
      </c>
      <c r="E5" s="370" t="s">
        <v>272</v>
      </c>
      <c r="F5" s="362" t="s">
        <v>274</v>
      </c>
      <c r="G5" s="363">
        <v>1</v>
      </c>
      <c r="H5" s="330"/>
      <c r="I5" s="366"/>
      <c r="J5" s="368"/>
      <c r="K5" s="327"/>
      <c r="L5" s="328"/>
      <c r="M5" s="329"/>
      <c r="N5" s="330"/>
      <c r="O5" s="328" t="s">
        <v>185</v>
      </c>
      <c r="P5" s="273"/>
      <c r="Q5" s="331"/>
      <c r="R5" s="328" t="s">
        <v>185</v>
      </c>
      <c r="S5" s="329"/>
      <c r="T5" s="364">
        <v>3135481128</v>
      </c>
      <c r="U5" s="369"/>
      <c r="V5" s="369" t="s">
        <v>275</v>
      </c>
      <c r="W5" s="374" t="s">
        <v>276</v>
      </c>
      <c r="X5" s="369" t="s">
        <v>203</v>
      </c>
      <c r="Y5" s="375" t="s">
        <v>133</v>
      </c>
      <c r="Z5" s="332" t="s">
        <v>64</v>
      </c>
      <c r="AA5" s="332" t="s">
        <v>64</v>
      </c>
      <c r="AB5" s="332" t="s">
        <v>64</v>
      </c>
      <c r="AC5" s="332" t="s">
        <v>64</v>
      </c>
      <c r="AD5" s="332" t="s">
        <v>64</v>
      </c>
    </row>
    <row r="6" spans="1:33" s="333" customFormat="1" ht="13.1" customHeight="1">
      <c r="A6" s="50">
        <v>2</v>
      </c>
      <c r="B6" s="369"/>
      <c r="C6" s="369"/>
      <c r="D6" s="371"/>
      <c r="E6" s="370"/>
      <c r="F6" s="362"/>
      <c r="G6" s="363"/>
      <c r="H6" s="330"/>
      <c r="I6" s="366"/>
      <c r="J6" s="368"/>
      <c r="K6" s="334"/>
      <c r="L6" s="366"/>
      <c r="M6" s="367"/>
      <c r="N6" s="335"/>
      <c r="O6" s="328"/>
      <c r="P6" s="273"/>
      <c r="Q6" s="331"/>
      <c r="R6" s="328"/>
      <c r="S6" s="329"/>
      <c r="T6" s="364"/>
      <c r="U6" s="369"/>
      <c r="V6" s="369"/>
      <c r="W6" s="374"/>
      <c r="X6" s="369"/>
      <c r="Y6" s="375"/>
      <c r="Z6" s="332" t="s">
        <v>64</v>
      </c>
      <c r="AA6" s="332" t="s">
        <v>64</v>
      </c>
      <c r="AB6" s="332" t="s">
        <v>64</v>
      </c>
      <c r="AC6" s="332" t="s">
        <v>64</v>
      </c>
      <c r="AD6" s="332" t="s">
        <v>64</v>
      </c>
    </row>
    <row r="7" spans="1:33" s="412" customFormat="1" ht="13.1" customHeight="1">
      <c r="A7" s="50">
        <v>3</v>
      </c>
      <c r="B7" s="369"/>
      <c r="C7" s="369"/>
      <c r="D7" s="371"/>
      <c r="E7" s="370"/>
      <c r="F7" s="362"/>
      <c r="G7" s="363"/>
      <c r="H7" s="330"/>
      <c r="I7" s="366"/>
      <c r="J7" s="368"/>
      <c r="K7" s="334"/>
      <c r="L7" s="328"/>
      <c r="M7" s="329"/>
      <c r="N7" s="335"/>
      <c r="O7" s="328"/>
      <c r="P7" s="273"/>
      <c r="Q7" s="331"/>
      <c r="R7" s="328"/>
      <c r="S7" s="329"/>
      <c r="T7" s="364"/>
      <c r="U7" s="369"/>
      <c r="V7" s="369"/>
      <c r="W7" s="374"/>
      <c r="X7" s="369"/>
      <c r="Y7" s="375"/>
      <c r="Z7" s="332" t="s">
        <v>64</v>
      </c>
      <c r="AA7" s="332"/>
      <c r="AB7" s="332"/>
      <c r="AC7" s="332"/>
      <c r="AD7" s="332"/>
      <c r="AE7" s="314"/>
      <c r="AF7" s="314"/>
      <c r="AG7" s="314"/>
    </row>
    <row r="8" spans="1:33" ht="13.1" customHeight="1">
      <c r="A8" s="315">
        <v>4</v>
      </c>
      <c r="B8" s="369"/>
      <c r="C8" s="369"/>
      <c r="D8" s="371"/>
      <c r="E8" s="370"/>
      <c r="F8" s="362"/>
      <c r="G8" s="363"/>
      <c r="H8" s="330"/>
      <c r="I8" s="366"/>
      <c r="J8" s="368"/>
      <c r="K8" s="334"/>
      <c r="L8" s="328"/>
      <c r="M8" s="329"/>
      <c r="N8" s="335"/>
      <c r="O8" s="328"/>
      <c r="P8" s="273"/>
      <c r="Q8" s="331"/>
      <c r="R8" s="328"/>
      <c r="S8" s="329"/>
      <c r="T8" s="474"/>
      <c r="U8" s="369"/>
      <c r="V8" s="475"/>
      <c r="W8" s="476"/>
      <c r="X8" s="369"/>
      <c r="Y8" s="375"/>
    </row>
    <row r="9" spans="1:33" ht="13.1" customHeight="1">
      <c r="A9" s="315">
        <v>5</v>
      </c>
      <c r="B9" s="369"/>
      <c r="C9" s="369"/>
      <c r="D9" s="371"/>
      <c r="E9" s="370"/>
      <c r="F9" s="362"/>
      <c r="G9" s="363"/>
      <c r="H9" s="330"/>
      <c r="I9" s="366"/>
      <c r="J9" s="368"/>
      <c r="K9" s="334"/>
      <c r="L9" s="328"/>
      <c r="M9" s="329"/>
      <c r="N9" s="335"/>
      <c r="O9" s="328"/>
      <c r="P9" s="273"/>
      <c r="Q9" s="331"/>
      <c r="R9" s="328"/>
      <c r="S9" s="329"/>
      <c r="T9" s="364"/>
      <c r="U9" s="369"/>
      <c r="V9" s="475"/>
      <c r="W9" s="374"/>
      <c r="X9" s="369"/>
      <c r="Y9" s="375"/>
    </row>
    <row r="10" spans="1:33" ht="13.1" customHeight="1">
      <c r="A10" s="470">
        <v>6</v>
      </c>
      <c r="B10" s="369"/>
      <c r="C10" s="369"/>
      <c r="D10" s="371"/>
      <c r="E10" s="370"/>
      <c r="F10" s="362"/>
      <c r="G10" s="363"/>
      <c r="H10" s="330"/>
      <c r="I10" s="366"/>
      <c r="J10" s="368"/>
      <c r="K10" s="334"/>
      <c r="L10" s="328"/>
      <c r="M10" s="329"/>
      <c r="N10" s="335"/>
      <c r="O10" s="328"/>
      <c r="P10" s="273"/>
      <c r="Q10" s="331"/>
      <c r="R10" s="328"/>
      <c r="S10" s="329"/>
      <c r="T10" s="364"/>
      <c r="U10" s="369"/>
      <c r="V10" s="475"/>
      <c r="W10" s="374"/>
      <c r="X10" s="369"/>
      <c r="Y10" s="375"/>
    </row>
    <row r="11" spans="1:33">
      <c r="D11" s="5"/>
      <c r="F11" s="435"/>
    </row>
    <row r="12" spans="1:33">
      <c r="D12" s="5"/>
      <c r="F12" s="435"/>
    </row>
    <row r="13" spans="1:33" ht="12.9">
      <c r="F13" s="435"/>
      <c r="W13" s="344"/>
    </row>
    <row r="14" spans="1:33">
      <c r="F14" s="435"/>
    </row>
    <row r="15" spans="1:33">
      <c r="F15" s="435"/>
    </row>
    <row r="16" spans="1:33">
      <c r="F16" s="435"/>
    </row>
    <row r="17" spans="6:6">
      <c r="F17" s="435"/>
    </row>
    <row r="18" spans="6:6">
      <c r="F18" s="435"/>
    </row>
    <row r="19" spans="6:6">
      <c r="F19" s="435"/>
    </row>
  </sheetData>
  <sheetProtection selectLockedCells="1" selectUnlockedCells="1"/>
  <mergeCells count="20">
    <mergeCell ref="K3:K4"/>
    <mergeCell ref="L3:L4"/>
    <mergeCell ref="M3:M4"/>
    <mergeCell ref="A1:AD2"/>
    <mergeCell ref="Z3:AD3"/>
    <mergeCell ref="A3:A4"/>
    <mergeCell ref="B3:B4"/>
    <mergeCell ref="T3:T4"/>
    <mergeCell ref="V3:V4"/>
    <mergeCell ref="W3:W4"/>
    <mergeCell ref="X3:X4"/>
    <mergeCell ref="Y3:Y4"/>
    <mergeCell ref="C3:C4"/>
    <mergeCell ref="D3:D4"/>
    <mergeCell ref="E3:E4"/>
    <mergeCell ref="F3:F4"/>
    <mergeCell ref="G3:G4"/>
    <mergeCell ref="H3:H4"/>
    <mergeCell ref="I3:I4"/>
    <mergeCell ref="J3:J4"/>
  </mergeCells>
  <phoneticPr fontId="0" type="noConversion"/>
  <hyperlinks>
    <hyperlink ref="W5" r:id="rId1"/>
  </hyperlinks>
  <printOptions horizontalCentered="1"/>
  <pageMargins left="0.39370078740157483" right="0.39370078740157483" top="0.39370078740157483" bottom="0.59055118110236227" header="0.19685039370078741" footer="0.39370078740157483"/>
  <pageSetup scale="35" orientation="landscape" r:id="rId2"/>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H504"/>
  <sheetViews>
    <sheetView showGridLines="0" topLeftCell="A13" zoomScale="85" zoomScaleNormal="85" zoomScaleSheetLayoutView="85" workbookViewId="0">
      <selection activeCell="L24" sqref="L24"/>
    </sheetView>
  </sheetViews>
  <sheetFormatPr baseColWidth="10" defaultColWidth="11" defaultRowHeight="11.55"/>
  <cols>
    <col min="1" max="1" width="3.75" style="5" customWidth="1"/>
    <col min="2" max="2" width="5.875" style="5" customWidth="1"/>
    <col min="3" max="3" width="19.375" style="5" customWidth="1"/>
    <col min="4" max="4" width="17.625" style="5" customWidth="1"/>
    <col min="5" max="5" width="8.375" style="5" customWidth="1"/>
    <col min="6" max="6" width="15.25" style="5" customWidth="1"/>
    <col min="7" max="7" width="43" style="5" customWidth="1"/>
    <col min="8" max="8" width="14.75" style="5" customWidth="1"/>
    <col min="9" max="9" width="17.125" style="5" customWidth="1"/>
    <col min="10" max="10" width="18.25" style="5" bestFit="1" customWidth="1"/>
    <col min="11" max="11" width="13.75" style="5" customWidth="1"/>
    <col min="12" max="12" width="28.625" style="5" customWidth="1"/>
    <col min="13" max="13" width="7.25" style="5" hidden="1" customWidth="1"/>
    <col min="14" max="14" width="2.375" style="5" hidden="1" customWidth="1"/>
    <col min="15" max="15" width="2.375" style="2" hidden="1" customWidth="1"/>
    <col min="16" max="16" width="6.375" style="2" hidden="1" customWidth="1"/>
    <col min="17" max="17" width="5.875" style="2" hidden="1" customWidth="1"/>
    <col min="18" max="20" width="5.75" style="2" hidden="1" customWidth="1"/>
    <col min="21" max="21" width="11" style="2" hidden="1" customWidth="1"/>
    <col min="22" max="22" width="5.875" style="5" hidden="1" customWidth="1"/>
    <col min="23" max="23" width="14.75" style="5" hidden="1" customWidth="1"/>
    <col min="24" max="24" width="11" style="5" customWidth="1"/>
    <col min="25" max="16384" width="11" style="5"/>
  </cols>
  <sheetData>
    <row r="1" spans="2:34" ht="183.1" customHeight="1">
      <c r="B1" s="560" t="str">
        <f>Conformación!A1</f>
        <v>EMPRESA NACIONAL PROMOTORA DEL DESARROLLO TERRITORIAL – ENTerritorio
OBJETO:
“ACTUALIZACIÓN, CONFIGURACIÓN, SOPORTE, ACOMPAÑAMIENTO TÉCNICO Y TRANSFERENCIA DE CONOCIMIENTO, PARA EL LICENCIAMIENTO FUJITSU DE ENTERRITORIO”
MODALIDAD DE CONTRATACIÓN: 
CONTRATACIÓN EXPEDITA ESPECIAL 
CEE-005-2021</v>
      </c>
      <c r="C1" s="560"/>
      <c r="D1" s="560"/>
      <c r="E1" s="560"/>
      <c r="F1" s="560"/>
      <c r="G1" s="560"/>
      <c r="H1" s="560"/>
      <c r="I1" s="560"/>
      <c r="J1" s="560"/>
      <c r="K1" s="560"/>
      <c r="L1" s="560"/>
      <c r="M1" s="1"/>
      <c r="N1" s="1"/>
      <c r="X1" s="4"/>
      <c r="AD1" s="4"/>
      <c r="AE1" s="4"/>
      <c r="AF1" s="4"/>
      <c r="AG1" s="4"/>
      <c r="AH1" s="4"/>
    </row>
    <row r="2" spans="2:34">
      <c r="B2" s="561"/>
      <c r="C2" s="561"/>
      <c r="D2" s="561"/>
      <c r="E2" s="561"/>
      <c r="F2" s="561"/>
      <c r="G2" s="561"/>
      <c r="H2" s="561"/>
      <c r="I2" s="561"/>
      <c r="J2" s="561"/>
      <c r="K2" s="561"/>
      <c r="L2" s="561"/>
      <c r="M2" s="1"/>
      <c r="N2" s="1"/>
      <c r="V2" s="106" t="s">
        <v>27</v>
      </c>
      <c r="W2" s="106" t="s">
        <v>11</v>
      </c>
      <c r="X2" s="4"/>
      <c r="AD2" s="4"/>
      <c r="AE2" s="4"/>
      <c r="AF2" s="4"/>
      <c r="AG2" s="4"/>
      <c r="AH2" s="4"/>
    </row>
    <row r="3" spans="2:34" ht="21.1" customHeight="1">
      <c r="B3" s="562" t="s">
        <v>76</v>
      </c>
      <c r="C3" s="562"/>
      <c r="D3" s="562"/>
      <c r="E3" s="562"/>
      <c r="F3" s="562"/>
      <c r="G3" s="562"/>
      <c r="H3" s="562"/>
      <c r="I3" s="562"/>
      <c r="J3" s="562"/>
      <c r="K3" s="562"/>
      <c r="L3" s="562"/>
      <c r="M3" s="6"/>
      <c r="N3" s="6"/>
      <c r="V3" s="11">
        <v>1984</v>
      </c>
      <c r="W3" s="12">
        <v>11298</v>
      </c>
      <c r="X3" s="4"/>
      <c r="AD3" s="4"/>
      <c r="AE3" s="4"/>
      <c r="AF3" s="4"/>
      <c r="AG3" s="4"/>
      <c r="AH3" s="4"/>
    </row>
    <row r="4" spans="2:34">
      <c r="B4" s="7"/>
      <c r="C4" s="6"/>
      <c r="D4" s="6"/>
      <c r="E4" s="6"/>
      <c r="F4" s="6"/>
      <c r="G4" s="6"/>
      <c r="H4" s="8"/>
      <c r="I4" s="6"/>
      <c r="J4" s="9"/>
      <c r="K4" s="9"/>
      <c r="L4" s="6"/>
      <c r="M4" s="6"/>
      <c r="N4" s="6"/>
      <c r="V4" s="11">
        <v>1985</v>
      </c>
      <c r="W4" s="12">
        <v>13557.6</v>
      </c>
      <c r="X4" s="4"/>
      <c r="AD4" s="4"/>
      <c r="AE4" s="4"/>
      <c r="AF4" s="4"/>
      <c r="AG4" s="4"/>
      <c r="AH4" s="4"/>
    </row>
    <row r="5" spans="2:34" ht="25.5" customHeight="1">
      <c r="B5" s="559" t="s">
        <v>100</v>
      </c>
      <c r="C5" s="559"/>
      <c r="D5" s="559"/>
      <c r="E5" s="559"/>
      <c r="F5" s="559"/>
      <c r="G5" s="559"/>
      <c r="H5" s="559"/>
      <c r="I5" s="559"/>
      <c r="J5" s="559"/>
      <c r="K5" s="559"/>
      <c r="L5" s="559"/>
      <c r="M5" s="10"/>
      <c r="N5" s="10"/>
      <c r="V5" s="11">
        <v>1986</v>
      </c>
      <c r="W5" s="12">
        <v>16811.400000000001</v>
      </c>
      <c r="X5" s="4"/>
      <c r="AD5" s="4"/>
      <c r="AE5" s="4"/>
      <c r="AF5" s="4"/>
      <c r="AG5" s="4"/>
      <c r="AH5" s="4"/>
    </row>
    <row r="6" spans="2:34" ht="66.599999999999994" customHeight="1">
      <c r="B6" s="563" t="s">
        <v>278</v>
      </c>
      <c r="C6" s="563"/>
      <c r="D6" s="563"/>
      <c r="E6" s="563"/>
      <c r="F6" s="563"/>
      <c r="G6" s="563"/>
      <c r="H6" s="563"/>
      <c r="I6" s="563"/>
      <c r="J6" s="563"/>
      <c r="K6" s="563"/>
      <c r="L6" s="563"/>
      <c r="M6" s="13"/>
      <c r="N6" s="13"/>
      <c r="V6" s="11">
        <v>1987</v>
      </c>
      <c r="W6" s="12">
        <v>20509.8</v>
      </c>
      <c r="X6" s="4"/>
      <c r="AD6" s="4"/>
      <c r="AE6" s="4"/>
      <c r="AF6" s="4"/>
      <c r="AG6" s="4"/>
      <c r="AH6" s="4"/>
    </row>
    <row r="7" spans="2:34" ht="20.25" customHeight="1">
      <c r="B7" s="559" t="s">
        <v>271</v>
      </c>
      <c r="C7" s="559"/>
      <c r="D7" s="559"/>
      <c r="E7" s="559"/>
      <c r="F7" s="559"/>
      <c r="G7" s="559"/>
      <c r="H7" s="559"/>
      <c r="I7" s="559"/>
      <c r="J7" s="559"/>
      <c r="K7" s="559"/>
      <c r="L7" s="559"/>
      <c r="M7" s="13"/>
      <c r="N7" s="13"/>
      <c r="V7" s="296"/>
      <c r="W7" s="297"/>
      <c r="X7" s="4"/>
      <c r="AD7" s="4"/>
      <c r="AE7" s="4"/>
      <c r="AF7" s="4"/>
      <c r="AG7" s="4"/>
      <c r="AH7" s="4"/>
    </row>
    <row r="8" spans="2:34" ht="20.25" customHeight="1">
      <c r="B8" s="559" t="s">
        <v>252</v>
      </c>
      <c r="C8" s="559"/>
      <c r="D8" s="559"/>
      <c r="E8" s="559"/>
      <c r="F8" s="559"/>
      <c r="G8" s="559"/>
      <c r="H8" s="559"/>
      <c r="I8" s="559"/>
      <c r="J8" s="559"/>
      <c r="K8" s="559"/>
      <c r="L8" s="559"/>
      <c r="M8" s="13"/>
      <c r="N8" s="13"/>
      <c r="V8" s="456"/>
      <c r="W8" s="457"/>
      <c r="X8" s="4"/>
      <c r="AD8" s="4"/>
      <c r="AE8" s="4"/>
      <c r="AF8" s="4"/>
      <c r="AG8" s="4"/>
      <c r="AH8" s="4"/>
    </row>
    <row r="9" spans="2:34" ht="20.25" customHeight="1">
      <c r="B9" s="559"/>
      <c r="C9" s="559"/>
      <c r="D9" s="559"/>
      <c r="E9" s="559"/>
      <c r="F9" s="559"/>
      <c r="G9" s="559"/>
      <c r="H9" s="559"/>
      <c r="I9" s="559"/>
      <c r="J9" s="559"/>
      <c r="K9" s="559"/>
      <c r="L9" s="559"/>
      <c r="M9" s="13"/>
      <c r="N9" s="13"/>
      <c r="V9" s="296"/>
      <c r="W9" s="297"/>
      <c r="X9" s="4"/>
      <c r="AD9" s="4"/>
      <c r="AE9" s="4"/>
      <c r="AF9" s="4"/>
      <c r="AG9" s="4"/>
      <c r="AH9" s="4"/>
    </row>
    <row r="10" spans="2:34" ht="20.25" customHeight="1">
      <c r="B10" s="559"/>
      <c r="C10" s="559"/>
      <c r="D10" s="559"/>
      <c r="E10" s="559"/>
      <c r="F10" s="559"/>
      <c r="G10" s="559"/>
      <c r="H10" s="559"/>
      <c r="I10" s="559"/>
      <c r="J10" s="559"/>
      <c r="K10" s="559"/>
      <c r="L10" s="559"/>
      <c r="M10" s="13"/>
      <c r="N10" s="13"/>
      <c r="V10" s="296"/>
      <c r="W10" s="297"/>
      <c r="X10" s="4"/>
      <c r="AD10" s="4"/>
      <c r="AE10" s="4"/>
      <c r="AF10" s="4"/>
      <c r="AG10" s="4"/>
      <c r="AH10" s="4"/>
    </row>
    <row r="11" spans="2:34">
      <c r="B11" s="13"/>
      <c r="C11" s="13"/>
      <c r="D11" s="13"/>
      <c r="E11" s="13"/>
      <c r="F11" s="13"/>
      <c r="G11" s="13"/>
      <c r="H11" s="14"/>
      <c r="I11" s="13"/>
      <c r="J11" s="15"/>
      <c r="L11" s="13"/>
      <c r="M11" s="2"/>
      <c r="N11" s="2"/>
      <c r="V11" s="11">
        <v>1988</v>
      </c>
      <c r="W11" s="12">
        <v>25637.4</v>
      </c>
      <c r="X11" s="4"/>
      <c r="AD11" s="4"/>
      <c r="AE11" s="4"/>
      <c r="AF11" s="4"/>
      <c r="AG11" s="4"/>
    </row>
    <row r="12" spans="2:34" ht="27" customHeight="1">
      <c r="B12" s="7"/>
      <c r="C12" s="16"/>
      <c r="D12" s="16"/>
      <c r="G12"/>
      <c r="H12"/>
      <c r="I12" s="17"/>
      <c r="J12" s="18"/>
      <c r="K12" s="19" t="s">
        <v>202</v>
      </c>
      <c r="L12" s="19" t="s">
        <v>230</v>
      </c>
      <c r="M12" s="2"/>
      <c r="N12" s="2"/>
      <c r="V12" s="11">
        <v>1989</v>
      </c>
      <c r="W12" s="12">
        <v>32559.599999999999</v>
      </c>
      <c r="X12" s="4"/>
      <c r="AD12" s="4"/>
      <c r="AE12" s="4"/>
      <c r="AF12" s="4"/>
      <c r="AG12" s="4"/>
    </row>
    <row r="13" spans="2:34" ht="32.6">
      <c r="B13" s="7"/>
      <c r="C13" s="16"/>
      <c r="D13" s="16"/>
      <c r="E13" s="20"/>
      <c r="F13" s="20"/>
      <c r="G13" s="420" t="str">
        <f>B8</f>
        <v xml:space="preserve">Los contratos aportados deberán sumar, en su conjunto, un valor igual o superior a una (1) vez el valor del POE, expresado en SMMLV a la fecha de su terminación. </v>
      </c>
      <c r="H13" s="313">
        <f>K13</f>
        <v>24.999108445988337</v>
      </c>
      <c r="I13" s="379" t="s">
        <v>229</v>
      </c>
      <c r="J13" s="22">
        <v>22712340</v>
      </c>
      <c r="K13" s="61">
        <f>J13/$J$14</f>
        <v>24.999108445988337</v>
      </c>
      <c r="L13" s="61">
        <f>+K13</f>
        <v>24.999108445988337</v>
      </c>
      <c r="V13" s="11">
        <v>1990</v>
      </c>
      <c r="W13" s="12">
        <v>41025</v>
      </c>
      <c r="X13" s="4"/>
      <c r="AD13" s="4"/>
      <c r="AE13" s="4"/>
      <c r="AF13" s="4"/>
      <c r="AG13" s="4"/>
      <c r="AH13" s="4"/>
    </row>
    <row r="14" spans="2:34">
      <c r="B14" s="7"/>
      <c r="C14" s="16"/>
      <c r="D14" s="16"/>
      <c r="E14" s="20"/>
      <c r="F14" s="20"/>
      <c r="G14" s="421"/>
      <c r="H14" s="313"/>
      <c r="I14" s="21" t="s">
        <v>269</v>
      </c>
      <c r="J14" s="22">
        <v>908526</v>
      </c>
      <c r="K14" s="61"/>
      <c r="L14" s="61"/>
      <c r="V14" s="11">
        <v>1991</v>
      </c>
      <c r="W14" s="12">
        <v>51716.1</v>
      </c>
      <c r="X14" s="4"/>
      <c r="AD14" s="4"/>
      <c r="AE14" s="4"/>
      <c r="AF14" s="4"/>
      <c r="AG14" s="4"/>
      <c r="AH14" s="4"/>
    </row>
    <row r="15" spans="2:34" ht="32.299999999999997" customHeight="1">
      <c r="B15" s="7"/>
      <c r="C15" s="16"/>
      <c r="D15" s="16"/>
      <c r="E15" s="16"/>
      <c r="F15" s="16"/>
      <c r="G15" s="373"/>
      <c r="H15" s="373"/>
      <c r="I15" s="373"/>
      <c r="J15" s="373"/>
      <c r="K15" s="29"/>
      <c r="L15" s="24"/>
      <c r="M15" s="13"/>
      <c r="N15" s="13"/>
      <c r="V15" s="11">
        <v>1992</v>
      </c>
      <c r="W15" s="12">
        <v>65190</v>
      </c>
      <c r="X15" s="4"/>
      <c r="AD15" s="4"/>
      <c r="AE15" s="4"/>
      <c r="AF15" s="4"/>
      <c r="AG15" s="4"/>
      <c r="AH15" s="4"/>
    </row>
    <row r="16" spans="2:34">
      <c r="B16" s="7"/>
      <c r="C16" s="16"/>
      <c r="D16" s="16"/>
      <c r="E16" s="16"/>
      <c r="F16" s="16"/>
      <c r="G16" s="378"/>
      <c r="H16" s="378"/>
      <c r="I16" s="378"/>
      <c r="J16" s="378"/>
      <c r="K16" s="29"/>
      <c r="L16" s="24"/>
      <c r="M16" s="23"/>
      <c r="N16" s="13"/>
      <c r="V16" s="11">
        <v>1993</v>
      </c>
      <c r="W16" s="12">
        <v>81510</v>
      </c>
      <c r="X16" s="4"/>
      <c r="AD16" s="4"/>
      <c r="AE16" s="4"/>
      <c r="AF16" s="4"/>
      <c r="AG16" s="4"/>
      <c r="AH16" s="4"/>
    </row>
    <row r="17" spans="2:34">
      <c r="B17" s="4"/>
      <c r="C17" s="23"/>
      <c r="D17" s="23"/>
      <c r="E17" s="23"/>
      <c r="F17" s="23"/>
      <c r="G17" s="378"/>
      <c r="H17" s="378"/>
      <c r="I17" s="378"/>
      <c r="J17" s="378"/>
      <c r="K17" s="29"/>
      <c r="L17" s="24"/>
      <c r="M17" s="24"/>
      <c r="N17" s="26"/>
      <c r="V17" s="11">
        <v>1994</v>
      </c>
      <c r="W17" s="12">
        <v>98700</v>
      </c>
      <c r="X17" s="4"/>
      <c r="AD17" s="4"/>
      <c r="AE17" s="4"/>
      <c r="AF17" s="4"/>
      <c r="AG17" s="4"/>
      <c r="AH17" s="4"/>
    </row>
    <row r="18" spans="2:34">
      <c r="B18" s="4"/>
      <c r="C18" s="385" t="s">
        <v>75</v>
      </c>
      <c r="D18" s="386">
        <v>1</v>
      </c>
      <c r="E18" s="383"/>
      <c r="G18" s="384" t="str">
        <f>VLOOKUP(D18,Conformación!$A$5:$S$125,2,FALSE)</f>
        <v>BPENNOVA CONSULTORÍA S.A.S.</v>
      </c>
      <c r="H18" s="378"/>
      <c r="I18" s="378"/>
      <c r="J18" s="378"/>
      <c r="K18" s="29"/>
      <c r="L18" s="24"/>
      <c r="M18" s="24"/>
      <c r="N18" s="23"/>
      <c r="V18" s="11">
        <v>1995</v>
      </c>
      <c r="W18" s="12">
        <v>118933.5</v>
      </c>
      <c r="X18" s="4"/>
      <c r="AD18" s="4"/>
      <c r="AE18" s="4"/>
      <c r="AF18" s="4"/>
      <c r="AG18" s="4"/>
      <c r="AH18" s="4"/>
    </row>
    <row r="19" spans="2:34" ht="23.1">
      <c r="B19" s="4"/>
      <c r="C19" s="27"/>
      <c r="D19" s="27"/>
      <c r="F19" s="373"/>
      <c r="G19" s="365" t="str">
        <f>VLOOKUP(D18,Conformación!$A$5:$S$125,4,FALSE)</f>
        <v xml:space="preserve">(BPENNOVA CONSULTORÍA S.A.S. 100% -  0% -  0%- 0%- 0%) </v>
      </c>
      <c r="H19" s="373"/>
      <c r="I19" s="373"/>
      <c r="J19" s="373"/>
      <c r="K19" s="29"/>
      <c r="L19" s="24"/>
      <c r="M19" s="24"/>
      <c r="N19" s="23"/>
      <c r="V19" s="11">
        <v>1996</v>
      </c>
      <c r="W19" s="12">
        <v>142125</v>
      </c>
      <c r="X19" s="4"/>
      <c r="AD19" s="4"/>
      <c r="AE19" s="4"/>
      <c r="AF19" s="4"/>
      <c r="AG19" s="4"/>
      <c r="AH19" s="4"/>
    </row>
    <row r="20" spans="2:34">
      <c r="B20" s="4"/>
      <c r="C20" s="27"/>
      <c r="D20" s="27"/>
      <c r="E20" s="373"/>
      <c r="F20" s="373"/>
      <c r="G20" s="378"/>
      <c r="H20" s="378"/>
      <c r="I20" s="378"/>
      <c r="J20" s="378"/>
      <c r="K20" s="29"/>
      <c r="L20" s="24"/>
      <c r="M20" s="4"/>
      <c r="N20" s="24"/>
      <c r="V20" s="11">
        <v>1997</v>
      </c>
      <c r="W20" s="12">
        <v>172005</v>
      </c>
      <c r="X20" s="4"/>
      <c r="AD20" s="4"/>
      <c r="AE20" s="4"/>
      <c r="AF20" s="4"/>
      <c r="AG20" s="4"/>
      <c r="AH20" s="4"/>
    </row>
    <row r="21" spans="2:34" s="31" customFormat="1">
      <c r="B21" s="4"/>
      <c r="C21" s="4"/>
      <c r="D21" s="4"/>
      <c r="E21" s="4"/>
      <c r="F21" s="4"/>
      <c r="G21" s="4"/>
      <c r="H21" s="32"/>
      <c r="I21" s="24"/>
      <c r="J21" s="25"/>
      <c r="K21" s="33"/>
      <c r="L21" s="4"/>
      <c r="M21" s="39"/>
      <c r="N21" s="24"/>
      <c r="O21" s="2"/>
      <c r="U21" s="2"/>
      <c r="V21" s="11">
        <v>1998</v>
      </c>
      <c r="W21" s="12">
        <v>203826</v>
      </c>
      <c r="X21" s="30"/>
      <c r="AD21" s="30"/>
      <c r="AE21" s="30"/>
      <c r="AF21" s="30"/>
      <c r="AG21" s="30"/>
      <c r="AH21" s="30"/>
    </row>
    <row r="22" spans="2:34" ht="34.65">
      <c r="B22" s="429" t="s">
        <v>23</v>
      </c>
      <c r="C22" s="429" t="s">
        <v>6</v>
      </c>
      <c r="D22" s="429" t="s">
        <v>22</v>
      </c>
      <c r="E22" s="429" t="s">
        <v>25</v>
      </c>
      <c r="F22" s="430" t="s">
        <v>175</v>
      </c>
      <c r="G22" s="429" t="s">
        <v>4</v>
      </c>
      <c r="H22" s="431" t="s">
        <v>5</v>
      </c>
      <c r="I22" s="429" t="s">
        <v>200</v>
      </c>
      <c r="J22" s="432" t="s">
        <v>26</v>
      </c>
      <c r="K22" s="432" t="str">
        <f>+K$12</f>
        <v>POE
SMMLV</v>
      </c>
      <c r="L22" s="429" t="s">
        <v>9</v>
      </c>
      <c r="M22" s="41"/>
      <c r="N22" s="24"/>
      <c r="U22" s="31"/>
      <c r="V22" s="11">
        <v>1999</v>
      </c>
      <c r="W22" s="12">
        <v>236460</v>
      </c>
      <c r="X22" s="4"/>
      <c r="AD22" s="4"/>
      <c r="AE22" s="4"/>
      <c r="AF22" s="4"/>
      <c r="AG22" s="4"/>
      <c r="AH22" s="4"/>
    </row>
    <row r="23" spans="2:34" ht="88.5" customHeight="1">
      <c r="B23" s="468">
        <v>1</v>
      </c>
      <c r="C23" s="339" t="s">
        <v>279</v>
      </c>
      <c r="D23" s="339" t="s">
        <v>272</v>
      </c>
      <c r="E23" s="423">
        <v>1</v>
      </c>
      <c r="F23" s="424" t="s">
        <v>133</v>
      </c>
      <c r="G23" s="508" t="s">
        <v>280</v>
      </c>
      <c r="H23" s="425">
        <v>44037</v>
      </c>
      <c r="I23" s="534"/>
      <c r="J23" s="509">
        <f>23.7748*877803</f>
        <v>20869590.764399998</v>
      </c>
      <c r="K23" s="478">
        <f t="shared" ref="K23:K33" si="0">IF(H23=0,0,IF(H23&lt;0,"FUERA DE TIEMPO",J23*E23/VLOOKUP(YEAR(H23),$V$3:$W$43,2,0)))</f>
        <v>23.774799999999999</v>
      </c>
      <c r="L23" s="339" t="s">
        <v>32</v>
      </c>
      <c r="M23" s="415">
        <f>+IF(K23&gt;=$H$13,1,0)</f>
        <v>0</v>
      </c>
      <c r="N23" s="4"/>
      <c r="P23" s="34" t="s">
        <v>24</v>
      </c>
      <c r="Q23" s="35"/>
      <c r="R23" s="35"/>
      <c r="S23" s="35"/>
      <c r="T23" s="35"/>
      <c r="V23" s="11">
        <v>2000</v>
      </c>
      <c r="W23" s="12">
        <v>260100</v>
      </c>
      <c r="X23" s="4"/>
      <c r="AD23" s="4"/>
      <c r="AE23" s="4"/>
      <c r="AF23" s="4"/>
      <c r="AG23" s="4"/>
      <c r="AH23" s="4"/>
    </row>
    <row r="24" spans="2:34" ht="69.3">
      <c r="B24" s="468">
        <v>2</v>
      </c>
      <c r="C24" s="339" t="s">
        <v>281</v>
      </c>
      <c r="D24" s="339" t="s">
        <v>272</v>
      </c>
      <c r="E24" s="423">
        <v>1</v>
      </c>
      <c r="F24" s="339" t="s">
        <v>133</v>
      </c>
      <c r="G24" s="508" t="s">
        <v>283</v>
      </c>
      <c r="H24" s="425">
        <v>43646</v>
      </c>
      <c r="I24" s="534"/>
      <c r="J24" s="509">
        <f>29.7185*828116</f>
        <v>24610365.346000001</v>
      </c>
      <c r="K24" s="479">
        <f t="shared" si="0"/>
        <v>29.718500000000002</v>
      </c>
      <c r="L24" s="339" t="s">
        <v>287</v>
      </c>
      <c r="M24" s="415">
        <f>+IF(K24&gt;=$H$13,1,0)</f>
        <v>1</v>
      </c>
      <c r="N24" s="39"/>
      <c r="O24" s="31"/>
      <c r="P24" s="387" t="str">
        <f>+H36</f>
        <v>BPENNOVA CONSULTORÍA S.A.S.</v>
      </c>
      <c r="Q24" s="387">
        <f>+H37</f>
        <v>0</v>
      </c>
      <c r="R24" s="11">
        <f>+H38</f>
        <v>0</v>
      </c>
      <c r="S24" s="387">
        <f>+H39</f>
        <v>0</v>
      </c>
      <c r="T24" s="387">
        <f>+H40</f>
        <v>0</v>
      </c>
      <c r="V24" s="11">
        <v>2001</v>
      </c>
      <c r="W24" s="12">
        <v>286000</v>
      </c>
      <c r="X24" s="4"/>
      <c r="AD24" s="4"/>
      <c r="AE24" s="4"/>
      <c r="AF24" s="4"/>
      <c r="AG24" s="4"/>
      <c r="AH24" s="4"/>
    </row>
    <row r="25" spans="2:34" ht="46.2">
      <c r="B25" s="339">
        <v>3</v>
      </c>
      <c r="C25" s="339" t="s">
        <v>282</v>
      </c>
      <c r="D25" s="339" t="s">
        <v>272</v>
      </c>
      <c r="E25" s="423">
        <v>1</v>
      </c>
      <c r="F25" s="339" t="s">
        <v>133</v>
      </c>
      <c r="G25" s="508" t="s">
        <v>284</v>
      </c>
      <c r="H25" s="425">
        <v>42356</v>
      </c>
      <c r="I25" s="534"/>
      <c r="J25" s="509">
        <f>644350*62.4672</f>
        <v>40250740.32</v>
      </c>
      <c r="K25" s="479">
        <f t="shared" si="0"/>
        <v>62.467199999999998</v>
      </c>
      <c r="L25" s="339" t="s">
        <v>32</v>
      </c>
      <c r="M25" s="415">
        <f>+IF(K25&gt;=$H$13,1,0)</f>
        <v>1</v>
      </c>
      <c r="N25" s="41"/>
      <c r="P25" s="42">
        <f>+IF(D23=$P$24,K23,0)</f>
        <v>23.774799999999999</v>
      </c>
      <c r="Q25" s="42">
        <f>+IF(D23=$Q$24,K23,0)</f>
        <v>0</v>
      </c>
      <c r="R25" s="42">
        <f>+IF(D23=$R$24,K23,0)</f>
        <v>0</v>
      </c>
      <c r="S25" s="42">
        <f>+IF(D23=$S$24,K23,0)</f>
        <v>0</v>
      </c>
      <c r="T25" s="42">
        <f>+IF(D23=$T$24,K23,0)</f>
        <v>0</v>
      </c>
      <c r="V25" s="11">
        <v>2002</v>
      </c>
      <c r="W25" s="12">
        <v>309000</v>
      </c>
      <c r="X25" s="4"/>
      <c r="AD25" s="4"/>
      <c r="AE25" s="4"/>
      <c r="AF25" s="4"/>
      <c r="AG25" s="4"/>
      <c r="AH25" s="4"/>
    </row>
    <row r="26" spans="2:34" ht="46.2">
      <c r="B26" s="339">
        <v>4</v>
      </c>
      <c r="C26" s="339" t="s">
        <v>286</v>
      </c>
      <c r="D26" s="339" t="s">
        <v>272</v>
      </c>
      <c r="E26" s="423">
        <v>1</v>
      </c>
      <c r="F26" s="339" t="s">
        <v>133</v>
      </c>
      <c r="G26" s="508" t="s">
        <v>285</v>
      </c>
      <c r="H26" s="425">
        <v>41425</v>
      </c>
      <c r="I26" s="339"/>
      <c r="J26" s="509">
        <f>218.6018*589500</f>
        <v>128865761.09999999</v>
      </c>
      <c r="K26" s="479">
        <f t="shared" si="0"/>
        <v>218.6018</v>
      </c>
      <c r="L26" s="339" t="s">
        <v>32</v>
      </c>
      <c r="M26" s="415">
        <f>+IF(K26&gt;=$H$13,1,0)</f>
        <v>1</v>
      </c>
      <c r="N26" s="41"/>
      <c r="P26" s="42">
        <f>+IF(D24=$P$24,K24,0)</f>
        <v>29.718500000000002</v>
      </c>
      <c r="Q26" s="42">
        <f>+IF(D24=$Q$24,K24,0)</f>
        <v>0</v>
      </c>
      <c r="R26" s="42">
        <f>+IF(D24=$R$24,K24,0)</f>
        <v>0</v>
      </c>
      <c r="S26" s="42">
        <f>+IF(D24=$S$24,K24,0)</f>
        <v>0</v>
      </c>
      <c r="T26" s="42">
        <f>+IF(D24=$T$24,K24,0)</f>
        <v>0</v>
      </c>
      <c r="V26" s="11">
        <v>2003</v>
      </c>
      <c r="W26" s="12">
        <v>332000</v>
      </c>
      <c r="X26" s="4"/>
      <c r="AD26" s="4"/>
      <c r="AE26" s="4"/>
      <c r="AF26" s="4"/>
      <c r="AG26" s="4"/>
      <c r="AH26" s="4"/>
    </row>
    <row r="27" spans="2:34" ht="11.55" customHeight="1">
      <c r="B27" s="339"/>
      <c r="C27" s="339"/>
      <c r="D27" s="339"/>
      <c r="E27" s="423"/>
      <c r="F27" s="339"/>
      <c r="G27" s="508"/>
      <c r="H27" s="425"/>
      <c r="I27" s="339"/>
      <c r="J27" s="509"/>
      <c r="K27" s="479">
        <f t="shared" si="0"/>
        <v>0</v>
      </c>
      <c r="L27" s="339"/>
      <c r="M27" s="415">
        <f>+IF(K27&gt;=$H$13,1,0)</f>
        <v>0</v>
      </c>
      <c r="N27" s="41"/>
      <c r="P27" s="42">
        <f>+IF(D25=$P$24,K25,0)</f>
        <v>62.467199999999998</v>
      </c>
      <c r="Q27" s="42">
        <f>+IF(D25=$Q$24,K25,0)</f>
        <v>0</v>
      </c>
      <c r="R27" s="42">
        <f>+IF(D25=$R$24,K25,0)</f>
        <v>0</v>
      </c>
      <c r="S27" s="42">
        <f>+IF(D25=$S$24,K25,0)</f>
        <v>0</v>
      </c>
      <c r="T27" s="42">
        <f>+IF(D25=$T$24,K25,0)</f>
        <v>0</v>
      </c>
      <c r="V27" s="11">
        <v>2004</v>
      </c>
      <c r="W27" s="12">
        <v>358000</v>
      </c>
      <c r="X27" s="4"/>
      <c r="AD27" s="4"/>
      <c r="AE27" s="4"/>
      <c r="AF27" s="4"/>
      <c r="AG27" s="4"/>
      <c r="AH27" s="4"/>
    </row>
    <row r="28" spans="2:34" hidden="1">
      <c r="B28" s="339">
        <v>6</v>
      </c>
      <c r="C28" s="298"/>
      <c r="D28" s="339"/>
      <c r="E28" s="423"/>
      <c r="F28" s="424"/>
      <c r="G28" s="298"/>
      <c r="H28" s="425"/>
      <c r="I28" s="298"/>
      <c r="J28" s="426"/>
      <c r="K28" s="427">
        <f t="shared" si="0"/>
        <v>0</v>
      </c>
      <c r="L28" s="299"/>
      <c r="M28" s="422"/>
      <c r="N28" s="41"/>
      <c r="P28" s="42">
        <f>+IF(D26=$P$24,K26,0)</f>
        <v>218.6018</v>
      </c>
      <c r="Q28" s="42">
        <f>+IF(D26=$Q$24,K26,0)</f>
        <v>0</v>
      </c>
      <c r="R28" s="42">
        <f>+IF(D26=$R$24,K26,0)</f>
        <v>0</v>
      </c>
      <c r="S28" s="42">
        <f>+IF(D26=$S$24,K26,0)</f>
        <v>0</v>
      </c>
      <c r="T28" s="42">
        <f>+IF(D26=$T$24,K26,0)</f>
        <v>0</v>
      </c>
      <c r="V28" s="11">
        <v>2005</v>
      </c>
      <c r="W28" s="12">
        <v>381500</v>
      </c>
      <c r="X28" s="4"/>
      <c r="AD28" s="4"/>
      <c r="AE28" s="4"/>
      <c r="AF28" s="4"/>
      <c r="AG28" s="4"/>
      <c r="AH28" s="4"/>
    </row>
    <row r="29" spans="2:34" hidden="1">
      <c r="B29" s="55">
        <v>7</v>
      </c>
      <c r="C29" s="55"/>
      <c r="D29" s="55"/>
      <c r="E29" s="291"/>
      <c r="F29" s="290"/>
      <c r="G29" s="295"/>
      <c r="H29" s="63"/>
      <c r="I29" s="55"/>
      <c r="J29" s="64"/>
      <c r="K29" s="56">
        <f t="shared" si="0"/>
        <v>0</v>
      </c>
      <c r="L29" s="40"/>
      <c r="M29" s="547"/>
      <c r="N29" s="41"/>
      <c r="P29" s="42">
        <f>+IF(D27=$P$24,K27,0)</f>
        <v>0</v>
      </c>
      <c r="Q29" s="42">
        <f>+IF(D27=$Q$24,K27,0)</f>
        <v>0</v>
      </c>
      <c r="R29" s="42">
        <f>+IF(D27=$R$24,K27,0)</f>
        <v>0</v>
      </c>
      <c r="S29" s="42">
        <f>+IF(D27=$S$24,K27,0)</f>
        <v>0</v>
      </c>
      <c r="T29" s="42">
        <f>+IF(D27=$T$24,K27,0)</f>
        <v>0</v>
      </c>
      <c r="V29" s="11">
        <v>2006</v>
      </c>
      <c r="W29" s="12">
        <v>408000</v>
      </c>
      <c r="X29" s="4"/>
      <c r="AD29" s="4"/>
      <c r="AE29" s="4"/>
      <c r="AF29" s="4"/>
      <c r="AG29" s="4"/>
      <c r="AH29" s="4"/>
    </row>
    <row r="30" spans="2:34" hidden="1">
      <c r="B30" s="55">
        <v>8</v>
      </c>
      <c r="C30" s="55"/>
      <c r="D30" s="55"/>
      <c r="E30" s="291"/>
      <c r="F30" s="290"/>
      <c r="G30" s="295"/>
      <c r="H30" s="63"/>
      <c r="I30" s="55"/>
      <c r="J30" s="64"/>
      <c r="K30" s="56">
        <f t="shared" si="0"/>
        <v>0</v>
      </c>
      <c r="L30" s="40"/>
      <c r="M30" s="547"/>
      <c r="N30" s="41"/>
      <c r="P30" s="42">
        <f>+IF(D29=$P$24,K29,0)</f>
        <v>0</v>
      </c>
      <c r="Q30" s="42">
        <f>+IF(D29=$Q$24,K29,0)</f>
        <v>0</v>
      </c>
      <c r="R30" s="42">
        <f>+IF(D29=$R$24,K29,0)</f>
        <v>0</v>
      </c>
      <c r="S30" s="42">
        <f>+IF(D29=$S$24,K29,0)</f>
        <v>0</v>
      </c>
      <c r="T30" s="42">
        <f>+IF(D29=$T$24,K29,0)</f>
        <v>0</v>
      </c>
      <c r="V30" s="11">
        <v>2007</v>
      </c>
      <c r="W30" s="12">
        <v>433700</v>
      </c>
      <c r="X30" s="4"/>
      <c r="AD30" s="4"/>
      <c r="AE30" s="4"/>
      <c r="AF30" s="4"/>
      <c r="AG30" s="4"/>
      <c r="AH30" s="4"/>
    </row>
    <row r="31" spans="2:34" ht="20.05" hidden="1" customHeight="1">
      <c r="B31" s="55">
        <v>8</v>
      </c>
      <c r="C31" s="55"/>
      <c r="D31" s="55"/>
      <c r="E31" s="291"/>
      <c r="F31" s="290"/>
      <c r="G31" s="295"/>
      <c r="H31" s="63"/>
      <c r="I31" s="55"/>
      <c r="J31" s="64"/>
      <c r="K31" s="56">
        <f t="shared" si="0"/>
        <v>0</v>
      </c>
      <c r="L31" s="66"/>
      <c r="M31" s="547"/>
      <c r="N31" s="41"/>
      <c r="P31" s="42">
        <f>+IF(D30=$P$24,K30,0)</f>
        <v>0</v>
      </c>
      <c r="Q31" s="42">
        <f>+IF(D30=$Q$24,K30,0)</f>
        <v>0</v>
      </c>
      <c r="R31" s="42">
        <f>+IF(D30=$R$24,K30,0)</f>
        <v>0</v>
      </c>
      <c r="S31" s="42">
        <f>+IF(D30=$S$24,K30,0)</f>
        <v>0</v>
      </c>
      <c r="T31" s="42">
        <f>+IF(D30=$T$24,K30,0)</f>
        <v>0</v>
      </c>
      <c r="V31" s="60">
        <v>2008</v>
      </c>
      <c r="W31" s="12">
        <v>461500</v>
      </c>
      <c r="X31" s="4"/>
      <c r="AD31" s="4"/>
      <c r="AE31" s="4"/>
      <c r="AF31" s="4"/>
      <c r="AG31" s="4"/>
      <c r="AH31" s="4"/>
    </row>
    <row r="32" spans="2:34" ht="20.05" hidden="1" customHeight="1">
      <c r="B32" s="55">
        <v>10</v>
      </c>
      <c r="C32" s="55"/>
      <c r="D32" s="55"/>
      <c r="E32" s="291"/>
      <c r="F32" s="290"/>
      <c r="G32" s="295"/>
      <c r="H32" s="63"/>
      <c r="I32" s="55"/>
      <c r="J32" s="64"/>
      <c r="K32" s="56">
        <f t="shared" si="0"/>
        <v>0</v>
      </c>
      <c r="L32" s="40"/>
      <c r="M32" s="547"/>
      <c r="N32" s="41"/>
      <c r="P32" s="42">
        <f>+IF(D31=$P$24,K31,0)</f>
        <v>0</v>
      </c>
      <c r="Q32" s="42">
        <f>+IF(D31=$Q$24,K31,0)</f>
        <v>0</v>
      </c>
      <c r="R32" s="42">
        <f>+IF(D31=$R$24,K31,0)</f>
        <v>0</v>
      </c>
      <c r="S32" s="42">
        <f>+IF(D31=$S$24,K31,0)</f>
        <v>0</v>
      </c>
      <c r="T32" s="42">
        <f>+IF(D31=$T$24,K31,0)</f>
        <v>0</v>
      </c>
      <c r="V32" s="60">
        <v>2009</v>
      </c>
      <c r="W32" s="12">
        <v>496900</v>
      </c>
      <c r="X32" s="4"/>
      <c r="AD32" s="4"/>
      <c r="AE32" s="4"/>
      <c r="AF32" s="4"/>
      <c r="AG32" s="4"/>
      <c r="AH32" s="4"/>
    </row>
    <row r="33" spans="2:34" ht="9.5500000000000007" hidden="1" customHeight="1">
      <c r="B33" s="55">
        <v>10</v>
      </c>
      <c r="C33" s="55"/>
      <c r="D33" s="55"/>
      <c r="E33" s="291"/>
      <c r="F33" s="290"/>
      <c r="G33" s="295"/>
      <c r="H33" s="63"/>
      <c r="I33" s="55"/>
      <c r="J33" s="64"/>
      <c r="K33" s="56">
        <f t="shared" si="0"/>
        <v>0</v>
      </c>
      <c r="L33" s="40"/>
      <c r="M33" s="41"/>
      <c r="N33" s="41"/>
      <c r="P33" s="42">
        <f>+IF(D32=$P$24,K32,0)</f>
        <v>0</v>
      </c>
      <c r="Q33" s="42">
        <f>+IF(D32=$Q$24,K32,0)</f>
        <v>0</v>
      </c>
      <c r="R33" s="42">
        <f>+IF(D32=$R$24,K32,0)</f>
        <v>0</v>
      </c>
      <c r="S33" s="42">
        <f>+IF(D32=$S$24,K32,0)</f>
        <v>0</v>
      </c>
      <c r="T33" s="42">
        <f>+IF(D32=$T$24,K32,0)</f>
        <v>0</v>
      </c>
      <c r="U33" s="43"/>
      <c r="V33" s="60">
        <v>2010</v>
      </c>
      <c r="W33" s="12">
        <v>515000</v>
      </c>
      <c r="X33" s="4"/>
      <c r="AD33" s="4"/>
      <c r="AE33" s="4"/>
      <c r="AF33" s="4"/>
      <c r="AG33" s="4"/>
      <c r="AH33" s="4"/>
    </row>
    <row r="34" spans="2:34" ht="13.6" thickBot="1">
      <c r="B34" s="4"/>
      <c r="C34" s="4"/>
      <c r="D34"/>
      <c r="E34" s="4"/>
      <c r="F34" s="4"/>
      <c r="G34" s="4"/>
      <c r="H34" s="45"/>
      <c r="I34" s="24"/>
      <c r="J34" s="29" t="s">
        <v>8</v>
      </c>
      <c r="K34" s="29">
        <f>SUM(K23:K33)</f>
        <v>334.56229999999999</v>
      </c>
      <c r="L34" s="511"/>
      <c r="M34" s="41"/>
      <c r="N34" s="41"/>
      <c r="P34" s="47">
        <f>SUM(P25:P33)</f>
        <v>334.56229999999999</v>
      </c>
      <c r="Q34" s="47">
        <f>SUM(Q25:Q33)</f>
        <v>0</v>
      </c>
      <c r="R34" s="47">
        <f>SUM(R25:R33)</f>
        <v>0</v>
      </c>
      <c r="S34" s="47">
        <f>SUM(S25:S33)</f>
        <v>0</v>
      </c>
      <c r="T34" s="47">
        <f>SUM(T25:T33)</f>
        <v>0</v>
      </c>
      <c r="U34" s="43"/>
      <c r="V34" s="60">
        <v>2011</v>
      </c>
      <c r="W34" s="12">
        <v>535600</v>
      </c>
      <c r="X34" s="4"/>
      <c r="AD34" s="4"/>
      <c r="AE34" s="4"/>
      <c r="AF34" s="4"/>
      <c r="AG34" s="4"/>
      <c r="AH34" s="4"/>
    </row>
    <row r="35" spans="2:34" ht="23.8" thickBot="1">
      <c r="B35" s="24"/>
      <c r="C35"/>
      <c r="D35"/>
      <c r="E35"/>
      <c r="F35"/>
      <c r="G35" s="24"/>
      <c r="H35" s="32"/>
      <c r="I35" s="48"/>
      <c r="J35" s="49"/>
      <c r="K35" s="510" t="str">
        <f>+IF(OR(M37=0,K41&gt;=1),"NO CUMPLE","CUMPLE")</f>
        <v>CUMPLE</v>
      </c>
      <c r="L35" s="467" t="str">
        <f>IF(K35="NO CUMPLE","0",IF(K34&gt;=L13,"CUMPLE SUMATORIA DE TODOS 1,0 DEL POE",IF(K34&lt;L13,"NO CUMPLE SUMATORIA DE TODOS 1,0 DEL POE")))</f>
        <v>CUMPLE SUMATORIA DE TODOS 1,0 DEL POE</v>
      </c>
      <c r="M35" s="41"/>
      <c r="N35" s="41"/>
      <c r="P35" s="43"/>
      <c r="Q35" s="43"/>
      <c r="R35" s="43"/>
      <c r="S35" s="43"/>
      <c r="T35" s="43"/>
      <c r="U35" s="43"/>
      <c r="V35" s="60">
        <v>2012</v>
      </c>
      <c r="W35" s="12">
        <v>566700</v>
      </c>
      <c r="X35" s="4"/>
      <c r="AD35" s="4"/>
      <c r="AE35" s="4"/>
      <c r="AF35" s="4"/>
      <c r="AG35" s="4"/>
      <c r="AH35" s="4"/>
    </row>
    <row r="36" spans="2:34" ht="12.9" hidden="1">
      <c r="B36" s="24"/>
      <c r="C36"/>
      <c r="D36"/>
      <c r="E36"/>
      <c r="F36"/>
      <c r="G36" s="24"/>
      <c r="H36" s="51" t="str">
        <f>VLOOKUP(D18,Conformación!$A$5:$S$125,5,FALSE)</f>
        <v>BPENNOVA CONSULTORÍA S.A.S.</v>
      </c>
      <c r="I36" s="52">
        <f>VLOOKUP(D18,Conformación!$A$5:$S$125,7,FALSE)</f>
        <v>1</v>
      </c>
      <c r="J36" s="53">
        <f>+P34</f>
        <v>334.56229999999999</v>
      </c>
      <c r="K36" s="24" t="str">
        <f>+IF(J36&lt;MAX($J$36:$J$40),"",IF(J36=MAX($J$36:$J$40)*AND(SUM($J$36:$J$40)&gt;MAX($J$36:$J$40))*AND((I36&gt;=0.34)),"V.Bo.",IF(J36=MAX($J$36:$J$40)*AND(J36=SUM($J$36:$J$40))*AND(I36&gt;=0.51),"V.Bo.","NO CUMPLE")))</f>
        <v>V.Bo.</v>
      </c>
      <c r="L36" s="24"/>
      <c r="M36" s="41"/>
      <c r="N36" s="41"/>
      <c r="P36" s="43"/>
      <c r="Q36" s="43"/>
      <c r="R36" s="43"/>
      <c r="S36" s="43"/>
      <c r="T36" s="43"/>
      <c r="U36" s="43"/>
      <c r="V36" s="60">
        <v>2013</v>
      </c>
      <c r="W36" s="12">
        <v>589500</v>
      </c>
      <c r="X36" s="4"/>
      <c r="AD36" s="4"/>
      <c r="AE36" s="4"/>
      <c r="AF36" s="4"/>
      <c r="AG36" s="4"/>
      <c r="AH36" s="4"/>
    </row>
    <row r="37" spans="2:34" hidden="1">
      <c r="B37" s="24"/>
      <c r="C37" s="24"/>
      <c r="D37" s="24"/>
      <c r="E37" s="24"/>
      <c r="F37" s="24"/>
      <c r="G37" s="24"/>
      <c r="H37" s="51">
        <f>VLOOKUP(D18,Conformación!$A$5:$S$125,8,FALSE)</f>
        <v>0</v>
      </c>
      <c r="I37" s="52">
        <f>VLOOKUP(D18,Conformación!$A$5:$S$125,10,FALSE)</f>
        <v>0</v>
      </c>
      <c r="J37" s="53">
        <f>+Q34</f>
        <v>0</v>
      </c>
      <c r="K37" s="24" t="str">
        <f>+IF(J37&lt;MAX($J$36:$J$40),"",IF(J37=MAX($J$36:$J$40)*AND(SUM($J$36:$J$40)&gt;MAX($J$36:$J$40))*AND((I37&gt;=0.34)),"V.Bo.",IF(J37=MAX($J$36:$J$40)*AND(J37=SUM($J$36:$J$40))*AND(I37&gt;=0.51),"V.Bo.","NO CUMPLE")))</f>
        <v/>
      </c>
      <c r="L37" s="24"/>
      <c r="M37" s="24">
        <f>M23+M24+M25+M26+M27</f>
        <v>3</v>
      </c>
      <c r="N37" s="41"/>
      <c r="P37" s="43"/>
      <c r="Q37" s="43"/>
      <c r="R37" s="43"/>
      <c r="S37" s="43"/>
      <c r="T37" s="43"/>
      <c r="U37" s="43"/>
      <c r="V37" s="60">
        <v>2014</v>
      </c>
      <c r="W37" s="12">
        <v>616000</v>
      </c>
      <c r="X37" s="24"/>
      <c r="AD37" s="24"/>
      <c r="AE37" s="24"/>
      <c r="AF37" s="24"/>
      <c r="AG37" s="24"/>
      <c r="AH37" s="24"/>
    </row>
    <row r="38" spans="2:34" hidden="1">
      <c r="B38" s="24"/>
      <c r="C38" s="24"/>
      <c r="D38" s="24"/>
      <c r="E38" s="24"/>
      <c r="F38" s="24"/>
      <c r="G38" s="24"/>
      <c r="H38" s="51">
        <f>VLOOKUP(D18,Conformación!$A$5:$S$125,11,FALSE)</f>
        <v>0</v>
      </c>
      <c r="I38" s="52">
        <f>VLOOKUP(D18,Conformación!$A$5:$S$125,13,FALSE)</f>
        <v>0</v>
      </c>
      <c r="J38" s="53">
        <f>+R34</f>
        <v>0</v>
      </c>
      <c r="K38" s="24" t="str">
        <f>+IF(J38&lt;MAX($J$36:$J$40),"",IF(J38=MAX($J$36:$J$40)*AND(SUM($J$36:$J$40)&gt;MAX($J$36:$J$40))*AND((I38&gt;=0.34)),"V.Bo.",IF(J38=MAX($J$36:$J$40)*AND(J38=SUM($J$36:$J$40))*AND(I38&gt;=0.51),"V.Bo.","NO CUMPLE")))</f>
        <v/>
      </c>
      <c r="L38" s="24"/>
      <c r="M38" s="24"/>
      <c r="N38" s="24"/>
      <c r="P38" s="43"/>
      <c r="Q38" s="43"/>
      <c r="R38" s="43"/>
      <c r="S38" s="43"/>
      <c r="T38" s="43"/>
      <c r="U38" s="43"/>
      <c r="V38" s="60">
        <v>2015</v>
      </c>
      <c r="W38" s="12">
        <v>644350</v>
      </c>
      <c r="X38" s="24"/>
      <c r="AD38" s="24"/>
      <c r="AE38" s="24"/>
      <c r="AF38" s="24"/>
      <c r="AG38" s="24"/>
      <c r="AH38" s="24"/>
    </row>
    <row r="39" spans="2:34" hidden="1">
      <c r="B39" s="24"/>
      <c r="C39" s="24"/>
      <c r="D39" s="24"/>
      <c r="E39" s="24"/>
      <c r="F39" s="24"/>
      <c r="G39" s="24"/>
      <c r="H39" s="51">
        <f>VLOOKUP(D18,Conformación!$A$5:$S$125,14,FALSE)</f>
        <v>0</v>
      </c>
      <c r="I39" s="52">
        <f>VLOOKUP(D18,Conformación!$A$5:$S$125,16,FALSE)</f>
        <v>0</v>
      </c>
      <c r="J39" s="53">
        <f>+S34</f>
        <v>0</v>
      </c>
      <c r="K39" s="24" t="str">
        <f>+IF(J39&lt;MAX($J$36:$J$40),"",IF(J39=MAX($J$36:$J$40)*AND(SUM($J$36:$J$40)&gt;MAX($J$36:$J$40))*AND((I39&gt;=0.34)),"V.Bo.",IF(J39=MAX($J$36:$J$40)*AND(J39=SUM($J$36:$J$40))*AND(I39&gt;=0.51),"V.Bo.","NO CUMPLE")))</f>
        <v/>
      </c>
      <c r="L39" s="62"/>
      <c r="M39" s="24"/>
      <c r="N39" s="24"/>
      <c r="O39" s="43"/>
      <c r="P39" s="43"/>
      <c r="Q39" s="43"/>
      <c r="R39" s="43"/>
      <c r="S39" s="43"/>
      <c r="T39" s="43"/>
      <c r="V39" s="11">
        <v>2016</v>
      </c>
      <c r="W39" s="12">
        <v>689454</v>
      </c>
      <c r="X39" s="24"/>
      <c r="AD39" s="24"/>
      <c r="AE39" s="24"/>
      <c r="AF39" s="24"/>
      <c r="AG39" s="24"/>
      <c r="AH39" s="24"/>
    </row>
    <row r="40" spans="2:34" hidden="1">
      <c r="B40" s="24"/>
      <c r="C40" s="24"/>
      <c r="D40" s="24"/>
      <c r="E40" s="24"/>
      <c r="F40" s="24"/>
      <c r="G40" s="24"/>
      <c r="H40" s="51">
        <f>VLOOKUP(D18,Conformación!$A$5:$S$125,17,FALSE)</f>
        <v>0</v>
      </c>
      <c r="I40" s="52">
        <f>VLOOKUP(D18,Conformación!$A$5:$S$125,19,FALSE)</f>
        <v>0</v>
      </c>
      <c r="J40" s="53">
        <f>+T34</f>
        <v>0</v>
      </c>
      <c r="K40" s="24" t="str">
        <f>+IF(J40&lt;MAX($J$36:$J$40),"",IF(J40=MAX($J$36:$J$40)*AND(SUM($J$36:$J$40)&gt;MAX($J$36:$J$40))*AND((I40&gt;=0.34)),"V.Bo.",IF(J40=MAX($J$36:$J$40)*AND(J40=SUM($J$36:$J$40))*AND(I40&gt;=0.51),"V.Bo.","NO CUMPLE")))</f>
        <v/>
      </c>
      <c r="L40" s="62"/>
      <c r="M40" s="24"/>
      <c r="N40" s="24"/>
      <c r="O40" s="43"/>
      <c r="P40" s="43"/>
      <c r="Q40" s="43"/>
      <c r="R40" s="43"/>
      <c r="S40" s="43"/>
      <c r="T40" s="43"/>
      <c r="V40" s="236">
        <v>2017</v>
      </c>
      <c r="W40" s="12">
        <v>737717</v>
      </c>
      <c r="X40" s="24"/>
      <c r="AD40" s="24"/>
      <c r="AE40" s="24"/>
      <c r="AF40" s="24"/>
      <c r="AG40" s="24"/>
      <c r="AH40" s="24"/>
    </row>
    <row r="41" spans="2:34" hidden="1">
      <c r="B41" s="24"/>
      <c r="C41" s="24"/>
      <c r="D41" s="24"/>
      <c r="E41" s="24"/>
      <c r="F41" s="24"/>
      <c r="G41" s="24"/>
      <c r="H41" s="51"/>
      <c r="I41" s="54"/>
      <c r="J41" s="29"/>
      <c r="K41" s="24">
        <f>+COUNTIF(K36:K40,"NO CUMPLE")</f>
        <v>0</v>
      </c>
      <c r="L41" s="24"/>
      <c r="M41" s="24"/>
      <c r="N41" s="24"/>
      <c r="O41" s="43"/>
      <c r="P41" s="43"/>
      <c r="Q41" s="43"/>
      <c r="R41" s="43"/>
      <c r="S41" s="43"/>
      <c r="T41" s="43"/>
      <c r="V41" s="236">
        <v>2018</v>
      </c>
      <c r="W41" s="12">
        <v>781242</v>
      </c>
      <c r="X41" s="24"/>
      <c r="AD41" s="24"/>
      <c r="AE41" s="24"/>
      <c r="AF41" s="24"/>
      <c r="AG41" s="24"/>
      <c r="AH41" s="24"/>
    </row>
    <row r="42" spans="2:34" ht="10.9" hidden="1" customHeight="1">
      <c r="M42" s="24"/>
      <c r="N42" s="24"/>
      <c r="O42" s="43"/>
      <c r="P42" s="43"/>
      <c r="Q42" s="43"/>
      <c r="R42" s="43"/>
      <c r="S42" s="43"/>
      <c r="T42" s="43"/>
      <c r="V42" s="236">
        <v>2019</v>
      </c>
      <c r="W42" s="12">
        <v>828116</v>
      </c>
      <c r="X42" s="4"/>
      <c r="AD42" s="4"/>
      <c r="AE42" s="4"/>
      <c r="AF42" s="4"/>
      <c r="AG42" s="4"/>
      <c r="AH42" s="4"/>
    </row>
    <row r="43" spans="2:34" hidden="1">
      <c r="B43" s="4"/>
      <c r="C43" s="394" t="s">
        <v>75</v>
      </c>
      <c r="D43" s="395">
        <v>2</v>
      </c>
      <c r="G43" s="384">
        <f>VLOOKUP(D43,Conformación!$A$5:$S$125,2,FALSE)</f>
        <v>0</v>
      </c>
      <c r="H43" s="372"/>
      <c r="I43" s="372"/>
      <c r="J43" s="372"/>
      <c r="K43" s="29"/>
      <c r="L43" s="24"/>
      <c r="N43" s="24"/>
      <c r="O43" s="43"/>
      <c r="P43" s="43"/>
      <c r="Q43" s="43"/>
      <c r="R43" s="43"/>
      <c r="S43" s="43"/>
      <c r="T43" s="43"/>
      <c r="V43" s="236">
        <v>2020</v>
      </c>
      <c r="W43" s="12">
        <v>877803</v>
      </c>
      <c r="X43" s="4"/>
      <c r="AD43" s="4"/>
      <c r="AE43" s="4"/>
      <c r="AF43" s="4"/>
      <c r="AG43" s="4"/>
      <c r="AH43" s="4"/>
    </row>
    <row r="44" spans="2:34" hidden="1">
      <c r="B44" s="4"/>
      <c r="C44" s="27"/>
      <c r="D44" s="27"/>
      <c r="F44" s="373"/>
      <c r="G44" s="365">
        <f>VLOOKUP(D43,Conformación!$A$5:$S$125,4,FALSE)</f>
        <v>0</v>
      </c>
      <c r="H44" s="373"/>
      <c r="I44" s="373"/>
      <c r="J44" s="373"/>
      <c r="K44" s="29"/>
      <c r="L44" s="24"/>
      <c r="M44" s="24"/>
      <c r="N44" s="24"/>
      <c r="O44" s="43"/>
      <c r="X44" s="4"/>
      <c r="AD44" s="4"/>
      <c r="AE44" s="4"/>
      <c r="AF44" s="4"/>
      <c r="AG44" s="4"/>
      <c r="AH44" s="4"/>
    </row>
    <row r="45" spans="2:34" hidden="1">
      <c r="B45" s="4"/>
      <c r="C45" s="27"/>
      <c r="D45" s="27"/>
      <c r="E45" s="373"/>
      <c r="F45" s="373"/>
      <c r="G45" s="373"/>
      <c r="H45" s="373"/>
      <c r="I45" s="373"/>
      <c r="J45" s="373"/>
      <c r="K45" s="29"/>
      <c r="L45" s="24"/>
      <c r="M45" s="24"/>
      <c r="N45" s="24"/>
      <c r="O45" s="43"/>
      <c r="X45" s="4"/>
      <c r="AD45" s="4"/>
      <c r="AE45" s="4"/>
      <c r="AF45" s="4"/>
      <c r="AG45" s="4"/>
      <c r="AH45" s="4"/>
    </row>
    <row r="46" spans="2:34" ht="12.1" hidden="1" customHeight="1">
      <c r="B46" s="4"/>
      <c r="C46" s="27"/>
      <c r="D46" s="27"/>
      <c r="E46" s="378"/>
      <c r="F46" s="378"/>
      <c r="G46" s="378"/>
      <c r="H46" s="378"/>
      <c r="I46" s="378"/>
      <c r="J46" s="378"/>
      <c r="K46" s="29"/>
      <c r="L46" s="24"/>
      <c r="M46" s="24"/>
      <c r="O46" s="43"/>
      <c r="P46" s="5"/>
      <c r="Q46" s="5"/>
      <c r="R46" s="5"/>
      <c r="S46" s="5"/>
      <c r="T46" s="5"/>
    </row>
    <row r="47" spans="2:34" hidden="1">
      <c r="B47" s="4"/>
      <c r="C47" s="4"/>
      <c r="D47" s="4"/>
      <c r="E47" s="4"/>
      <c r="F47" s="4"/>
      <c r="G47" s="4"/>
      <c r="H47" s="32"/>
      <c r="I47" s="24"/>
      <c r="J47" s="25"/>
      <c r="K47" s="33"/>
      <c r="L47" s="4"/>
      <c r="M47" s="4"/>
      <c r="N47" s="24"/>
      <c r="O47" s="43"/>
      <c r="P47" s="5"/>
      <c r="Q47" s="5"/>
      <c r="R47" s="5"/>
      <c r="S47" s="5"/>
      <c r="T47" s="5"/>
    </row>
    <row r="48" spans="2:34" ht="34.65" hidden="1">
      <c r="B48" s="36" t="s">
        <v>23</v>
      </c>
      <c r="C48" s="36" t="s">
        <v>6</v>
      </c>
      <c r="D48" s="37" t="s">
        <v>22</v>
      </c>
      <c r="E48" s="37" t="s">
        <v>25</v>
      </c>
      <c r="F48" s="277" t="s">
        <v>175</v>
      </c>
      <c r="G48" s="36" t="s">
        <v>4</v>
      </c>
      <c r="H48" s="38" t="s">
        <v>5</v>
      </c>
      <c r="I48" s="36" t="s">
        <v>200</v>
      </c>
      <c r="J48" s="19" t="s">
        <v>26</v>
      </c>
      <c r="K48" s="19" t="str">
        <f>+K$12</f>
        <v>POE
SMMLV</v>
      </c>
      <c r="L48" s="36" t="s">
        <v>9</v>
      </c>
      <c r="M48" s="39"/>
      <c r="N48" s="24"/>
      <c r="Q48" s="35"/>
      <c r="R48" s="35"/>
      <c r="S48" s="35"/>
      <c r="T48" s="35"/>
    </row>
    <row r="49" spans="2:20" ht="11.55" hidden="1" customHeight="1">
      <c r="B49" s="433">
        <v>1</v>
      </c>
      <c r="C49" s="507"/>
      <c r="D49" s="339"/>
      <c r="E49" s="230"/>
      <c r="F49" s="289"/>
      <c r="G49" s="295"/>
      <c r="H49" s="229"/>
      <c r="I49" s="124"/>
      <c r="J49" s="512"/>
      <c r="K49" s="477">
        <f t="shared" ref="K49:K58" si="1">IF(H49=0,0,IF(H49&lt;0,"FUERA DE TIEMPO",J49*E49/VLOOKUP(YEAR(H49),$V$3:$W$43,2,0)))</f>
        <v>0</v>
      </c>
      <c r="L49" s="339"/>
      <c r="M49" s="41">
        <f>+IF(K49&gt;=$H$13,1,0)</f>
        <v>0</v>
      </c>
      <c r="N49" s="24"/>
      <c r="P49" s="34" t="s">
        <v>24</v>
      </c>
      <c r="Q49" s="35"/>
      <c r="R49" s="35"/>
      <c r="S49" s="35"/>
      <c r="T49" s="35"/>
    </row>
    <row r="50" spans="2:20" ht="11.55" hidden="1" customHeight="1">
      <c r="B50" s="433">
        <v>2</v>
      </c>
      <c r="C50" s="507"/>
      <c r="D50" s="289"/>
      <c r="E50" s="230"/>
      <c r="F50" s="289"/>
      <c r="G50" s="295"/>
      <c r="H50" s="229"/>
      <c r="I50" s="124"/>
      <c r="J50" s="512"/>
      <c r="K50" s="477">
        <f t="shared" si="1"/>
        <v>0</v>
      </c>
      <c r="L50" s="339"/>
      <c r="M50" s="41">
        <f>+IF(K50&gt;=$H$13,1,0)</f>
        <v>0</v>
      </c>
      <c r="N50" s="24"/>
      <c r="P50" s="387">
        <f>+H61</f>
        <v>0</v>
      </c>
      <c r="Q50" s="387">
        <f>+H62</f>
        <v>0</v>
      </c>
      <c r="R50" s="387">
        <f>+H63</f>
        <v>0</v>
      </c>
      <c r="S50" s="11">
        <f>+H64</f>
        <v>0</v>
      </c>
      <c r="T50" s="11">
        <f>+H65</f>
        <v>0</v>
      </c>
    </row>
    <row r="51" spans="2:20" ht="11.55" hidden="1" customHeight="1">
      <c r="B51" s="124">
        <v>3</v>
      </c>
      <c r="C51" s="124"/>
      <c r="D51" s="289"/>
      <c r="E51" s="230"/>
      <c r="F51" s="289"/>
      <c r="G51" s="295"/>
      <c r="H51" s="229"/>
      <c r="I51" s="124"/>
      <c r="J51" s="512"/>
      <c r="K51" s="477">
        <f t="shared" si="1"/>
        <v>0</v>
      </c>
      <c r="L51" s="339"/>
      <c r="M51" s="41">
        <f>+IF(K51&gt;=$H$13,1,0)</f>
        <v>0</v>
      </c>
      <c r="N51" s="24"/>
      <c r="P51" s="42">
        <f>+IF(D49=$P$50,K49,0)</f>
        <v>0</v>
      </c>
      <c r="Q51" s="42">
        <f t="shared" ref="Q51:Q59" si="2">+IF(D49=$Q$24,K49,0)</f>
        <v>0</v>
      </c>
      <c r="R51" s="42">
        <f t="shared" ref="R51:R59" si="3">+IF(D49=$R$24,K49,0)</f>
        <v>0</v>
      </c>
      <c r="S51" s="42">
        <f t="shared" ref="S51:S59" si="4">+IF(D49=$S$24,K49,0)</f>
        <v>0</v>
      </c>
      <c r="T51" s="42">
        <f t="shared" ref="T51:T59" si="5">+IF(D49=$T$24,K49,0)</f>
        <v>0</v>
      </c>
    </row>
    <row r="52" spans="2:20" hidden="1">
      <c r="B52" s="55">
        <v>4</v>
      </c>
      <c r="C52" s="124"/>
      <c r="D52" s="289"/>
      <c r="E52" s="230"/>
      <c r="F52" s="289"/>
      <c r="G52" s="295"/>
      <c r="H52" s="229"/>
      <c r="I52" s="124"/>
      <c r="J52" s="512"/>
      <c r="K52" s="477">
        <f t="shared" si="1"/>
        <v>0</v>
      </c>
      <c r="L52" s="339"/>
      <c r="M52" s="41">
        <f>+IF(K52&gt;=$H$13,1,0)</f>
        <v>0</v>
      </c>
      <c r="N52" s="4"/>
      <c r="P52" s="42">
        <f>+IF(D50=$P$50,K50,0)</f>
        <v>0</v>
      </c>
      <c r="Q52" s="42">
        <f t="shared" si="2"/>
        <v>0</v>
      </c>
      <c r="R52" s="42">
        <f t="shared" si="3"/>
        <v>0</v>
      </c>
      <c r="S52" s="42">
        <f t="shared" si="4"/>
        <v>0</v>
      </c>
      <c r="T52" s="42">
        <f t="shared" si="5"/>
        <v>0</v>
      </c>
    </row>
    <row r="53" spans="2:20" ht="11.55" hidden="1" customHeight="1">
      <c r="B53" s="55">
        <v>5</v>
      </c>
      <c r="C53" s="55"/>
      <c r="D53" s="55"/>
      <c r="E53" s="230"/>
      <c r="F53" s="289"/>
      <c r="G53" s="295"/>
      <c r="H53" s="63"/>
      <c r="I53" s="55"/>
      <c r="J53" s="531"/>
      <c r="K53" s="477">
        <f t="shared" si="1"/>
        <v>0</v>
      </c>
      <c r="L53" s="124"/>
      <c r="M53" s="41"/>
      <c r="N53" s="39"/>
      <c r="P53" s="42">
        <f t="shared" ref="P53:P58" si="6">+IF(D51=$P$50,K51,0)</f>
        <v>0</v>
      </c>
      <c r="Q53" s="42">
        <f t="shared" si="2"/>
        <v>0</v>
      </c>
      <c r="R53" s="42">
        <f t="shared" si="3"/>
        <v>0</v>
      </c>
      <c r="S53" s="42">
        <f t="shared" si="4"/>
        <v>0</v>
      </c>
      <c r="T53" s="42">
        <f t="shared" si="5"/>
        <v>0</v>
      </c>
    </row>
    <row r="54" spans="2:20" hidden="1">
      <c r="B54" s="55"/>
      <c r="C54" s="55"/>
      <c r="D54" s="55"/>
      <c r="E54" s="291"/>
      <c r="F54" s="290"/>
      <c r="G54" s="295"/>
      <c r="H54" s="63"/>
      <c r="I54" s="55"/>
      <c r="J54" s="531"/>
      <c r="K54" s="477">
        <f t="shared" si="1"/>
        <v>0</v>
      </c>
      <c r="L54" s="40"/>
      <c r="M54" s="41"/>
      <c r="N54" s="41"/>
      <c r="P54" s="42">
        <f t="shared" si="6"/>
        <v>0</v>
      </c>
      <c r="Q54" s="42">
        <f t="shared" si="2"/>
        <v>0</v>
      </c>
      <c r="R54" s="42">
        <f t="shared" si="3"/>
        <v>0</v>
      </c>
      <c r="S54" s="42">
        <f t="shared" si="4"/>
        <v>0</v>
      </c>
      <c r="T54" s="42">
        <f t="shared" si="5"/>
        <v>0</v>
      </c>
    </row>
    <row r="55" spans="2:20" hidden="1">
      <c r="B55" s="55"/>
      <c r="C55" s="55"/>
      <c r="D55" s="55"/>
      <c r="E55" s="291"/>
      <c r="F55" s="290"/>
      <c r="G55" s="295"/>
      <c r="H55" s="63"/>
      <c r="I55" s="55"/>
      <c r="J55" s="531"/>
      <c r="K55" s="477">
        <f t="shared" si="1"/>
        <v>0</v>
      </c>
      <c r="L55" s="40"/>
      <c r="M55" s="41"/>
      <c r="N55" s="41"/>
      <c r="O55" s="31"/>
      <c r="P55" s="42">
        <f t="shared" si="6"/>
        <v>0</v>
      </c>
      <c r="Q55" s="42">
        <f t="shared" si="2"/>
        <v>0</v>
      </c>
      <c r="R55" s="42">
        <f t="shared" si="3"/>
        <v>0</v>
      </c>
      <c r="S55" s="42">
        <f t="shared" si="4"/>
        <v>0</v>
      </c>
      <c r="T55" s="42">
        <f t="shared" si="5"/>
        <v>0</v>
      </c>
    </row>
    <row r="56" spans="2:20" hidden="1">
      <c r="B56" s="55"/>
      <c r="C56" s="55"/>
      <c r="D56" s="55"/>
      <c r="E56" s="291"/>
      <c r="F56" s="290"/>
      <c r="G56" s="295"/>
      <c r="H56" s="63"/>
      <c r="I56" s="55"/>
      <c r="J56" s="531"/>
      <c r="K56" s="477">
        <f t="shared" si="1"/>
        <v>0</v>
      </c>
      <c r="L56" s="66"/>
      <c r="M56" s="41"/>
      <c r="N56" s="41"/>
      <c r="P56" s="42">
        <f t="shared" si="6"/>
        <v>0</v>
      </c>
      <c r="Q56" s="42">
        <f t="shared" si="2"/>
        <v>0</v>
      </c>
      <c r="R56" s="42">
        <f t="shared" si="3"/>
        <v>0</v>
      </c>
      <c r="S56" s="42">
        <f t="shared" si="4"/>
        <v>0</v>
      </c>
      <c r="T56" s="42">
        <f t="shared" si="5"/>
        <v>0</v>
      </c>
    </row>
    <row r="57" spans="2:20" hidden="1">
      <c r="B57" s="55"/>
      <c r="C57" s="55"/>
      <c r="D57" s="55"/>
      <c r="E57" s="291"/>
      <c r="F57" s="290"/>
      <c r="G57" s="295"/>
      <c r="H57" s="63"/>
      <c r="I57" s="55"/>
      <c r="J57" s="531"/>
      <c r="K57" s="477">
        <f t="shared" si="1"/>
        <v>0</v>
      </c>
      <c r="L57" s="40"/>
      <c r="M57" s="41"/>
      <c r="N57" s="41"/>
      <c r="P57" s="42">
        <f t="shared" si="6"/>
        <v>0</v>
      </c>
      <c r="Q57" s="42">
        <f t="shared" si="2"/>
        <v>0</v>
      </c>
      <c r="R57" s="42">
        <f t="shared" si="3"/>
        <v>0</v>
      </c>
      <c r="S57" s="42">
        <f t="shared" si="4"/>
        <v>0</v>
      </c>
      <c r="T57" s="42">
        <f t="shared" si="5"/>
        <v>0</v>
      </c>
    </row>
    <row r="58" spans="2:20" hidden="1">
      <c r="B58" s="55"/>
      <c r="C58" s="55"/>
      <c r="D58" s="55"/>
      <c r="E58" s="291"/>
      <c r="F58" s="290"/>
      <c r="G58" s="295"/>
      <c r="H58" s="63"/>
      <c r="I58" s="55"/>
      <c r="J58" s="531"/>
      <c r="K58" s="477">
        <f t="shared" si="1"/>
        <v>0</v>
      </c>
      <c r="L58" s="40"/>
      <c r="M58" s="41"/>
      <c r="N58" s="41"/>
      <c r="P58" s="42">
        <f t="shared" si="6"/>
        <v>0</v>
      </c>
      <c r="Q58" s="42">
        <f t="shared" si="2"/>
        <v>0</v>
      </c>
      <c r="R58" s="42">
        <f t="shared" si="3"/>
        <v>0</v>
      </c>
      <c r="S58" s="42">
        <f t="shared" si="4"/>
        <v>0</v>
      </c>
      <c r="T58" s="42">
        <f t="shared" si="5"/>
        <v>0</v>
      </c>
    </row>
    <row r="59" spans="2:20" ht="12.25" hidden="1" customHeight="1" thickBot="1">
      <c r="B59" s="4"/>
      <c r="C59" s="4"/>
      <c r="D59"/>
      <c r="E59" s="4"/>
      <c r="F59" s="4"/>
      <c r="G59" s="4"/>
      <c r="H59" s="45"/>
      <c r="I59" s="24"/>
      <c r="J59" s="29" t="s">
        <v>8</v>
      </c>
      <c r="K59" s="29">
        <f>SUM(K49:K58)</f>
        <v>0</v>
      </c>
      <c r="L59" s="511"/>
      <c r="M59" s="41"/>
      <c r="N59" s="41"/>
      <c r="P59" s="42">
        <f>+IF(D57=$P$50,K57,0)</f>
        <v>0</v>
      </c>
      <c r="Q59" s="42">
        <f t="shared" si="2"/>
        <v>0</v>
      </c>
      <c r="R59" s="42">
        <f t="shared" si="3"/>
        <v>0</v>
      </c>
      <c r="S59" s="42">
        <f t="shared" si="4"/>
        <v>0</v>
      </c>
      <c r="T59" s="42">
        <f t="shared" si="5"/>
        <v>0</v>
      </c>
    </row>
    <row r="60" spans="2:20" ht="23.8" hidden="1" thickBot="1">
      <c r="B60" s="24"/>
      <c r="C60"/>
      <c r="D60"/>
      <c r="E60"/>
      <c r="F60"/>
      <c r="G60" s="24"/>
      <c r="H60" s="32"/>
      <c r="I60" s="48"/>
      <c r="J60" s="49"/>
      <c r="K60" s="510" t="str">
        <f>+IF(OR(M63=0,K66&gt;=1),"NO CUMPLE","CUMPLE")</f>
        <v>CUMPLE</v>
      </c>
      <c r="L60" s="68" t="str">
        <f>IF(K60="NO CUMPLE","0",IF(K59&gt;=$L$13,"CUMPLE SUMATORIA DE TODOS 1,0 DEL POE",IF(K59&lt;$L$13,"NO CUMPLE SUMATORIA DE TODOS 1,0 DEL POE")))</f>
        <v>NO CUMPLE SUMATORIA DE TODOS 1,0 DEL POE</v>
      </c>
      <c r="M60" s="41"/>
      <c r="N60" s="41"/>
      <c r="P60" s="47">
        <f>SUM(P51:P59)</f>
        <v>0</v>
      </c>
      <c r="Q60" s="47">
        <f>SUM(Q51:Q59)</f>
        <v>0</v>
      </c>
      <c r="R60" s="47">
        <f>SUM(R51:R59)</f>
        <v>0</v>
      </c>
      <c r="S60" s="47">
        <f>SUM(S51:S59)</f>
        <v>0</v>
      </c>
      <c r="T60" s="47">
        <f>SUM(T51:T59)</f>
        <v>0</v>
      </c>
    </row>
    <row r="61" spans="2:20" ht="12.9" hidden="1">
      <c r="B61" s="24"/>
      <c r="C61"/>
      <c r="D61"/>
      <c r="E61"/>
      <c r="F61"/>
      <c r="G61" s="24"/>
      <c r="H61" s="51">
        <f>VLOOKUP(D43,Conformación!$A$5:$S$125,5,FALSE)</f>
        <v>0</v>
      </c>
      <c r="I61" s="52">
        <f>VLOOKUP(D43,Conformación!$A$5:$S$125,7,FALSE)</f>
        <v>0</v>
      </c>
      <c r="J61" s="53">
        <f>+P60</f>
        <v>0</v>
      </c>
      <c r="K61" s="24" t="str">
        <f>+IF(J61&lt;MAX($J$61:$J$65),"",IF(J61=MAX($J$61:$J$65)*AND(SUM($J$61:$J$65)&gt;MAX($J$61:$J$65))*AND((I61&gt;=0.34)),"V.Bo.",IF(J61=MAX($J$61:$J$65)*AND(J61=SUM($J$61:$J$65))*AND(I61&gt;=0.51),"V.Bo.","NO CUMPLE")))</f>
        <v>V.Bo.</v>
      </c>
      <c r="L61" s="24"/>
      <c r="M61" s="41"/>
      <c r="N61" s="41"/>
      <c r="P61" s="5"/>
      <c r="Q61" s="5"/>
      <c r="R61" s="5"/>
      <c r="S61" s="5"/>
      <c r="T61" s="5"/>
    </row>
    <row r="62" spans="2:20" hidden="1">
      <c r="B62" s="24"/>
      <c r="C62" s="24"/>
      <c r="D62" s="24"/>
      <c r="E62" s="24"/>
      <c r="F62" s="24"/>
      <c r="G62" s="24"/>
      <c r="H62" s="51">
        <f>VLOOKUP(D43,Conformación!$A$5:$S$125,8,FALSE)</f>
        <v>0</v>
      </c>
      <c r="I62" s="52">
        <f>VLOOKUP(D43,Conformación!$A$5:$S$125,10,FALSE)</f>
        <v>0</v>
      </c>
      <c r="J62" s="53">
        <f>+Q60</f>
        <v>0</v>
      </c>
      <c r="K62" s="24"/>
      <c r="L62" s="24"/>
      <c r="N62" s="41"/>
      <c r="P62" s="5"/>
      <c r="Q62" s="5"/>
      <c r="R62" s="5"/>
      <c r="S62" s="5"/>
      <c r="T62" s="5"/>
    </row>
    <row r="63" spans="2:20" hidden="1">
      <c r="B63" s="24"/>
      <c r="C63" s="24"/>
      <c r="D63" s="24"/>
      <c r="E63" s="24"/>
      <c r="F63" s="24"/>
      <c r="G63" s="24"/>
      <c r="H63" s="51"/>
      <c r="I63" s="52"/>
      <c r="J63" s="53"/>
      <c r="K63" s="24"/>
      <c r="L63" s="24"/>
      <c r="M63" s="24">
        <v>4</v>
      </c>
      <c r="N63" s="24"/>
      <c r="P63" s="5"/>
      <c r="Q63" s="5"/>
      <c r="R63" s="5"/>
      <c r="S63" s="5"/>
      <c r="T63" s="5"/>
    </row>
    <row r="64" spans="2:20" hidden="1">
      <c r="B64" s="24"/>
      <c r="C64" s="24"/>
      <c r="D64" s="24"/>
      <c r="E64" s="24"/>
      <c r="F64" s="24"/>
      <c r="G64" s="24"/>
      <c r="H64" s="51"/>
      <c r="I64" s="52"/>
      <c r="J64" s="53"/>
      <c r="K64" s="24"/>
      <c r="L64" s="62"/>
      <c r="M64" s="24"/>
      <c r="N64" s="24"/>
      <c r="P64" s="43"/>
      <c r="Q64" s="43"/>
      <c r="R64" s="43"/>
      <c r="S64" s="43"/>
      <c r="T64" s="43"/>
    </row>
    <row r="65" spans="2:26" hidden="1">
      <c r="B65" s="24"/>
      <c r="C65" s="24"/>
      <c r="D65" s="24"/>
      <c r="E65" s="24"/>
      <c r="F65" s="24"/>
      <c r="G65" s="24"/>
      <c r="H65" s="51"/>
      <c r="I65" s="52"/>
      <c r="J65" s="53"/>
      <c r="K65" s="24"/>
      <c r="L65" s="62"/>
      <c r="M65" s="24"/>
      <c r="N65" s="24"/>
      <c r="P65" s="43"/>
      <c r="Q65" s="43"/>
      <c r="R65" s="43"/>
      <c r="S65" s="43"/>
      <c r="T65" s="43"/>
    </row>
    <row r="66" spans="2:26" hidden="1">
      <c r="B66" s="24"/>
      <c r="C66" s="24"/>
      <c r="D66" s="24"/>
      <c r="E66" s="24"/>
      <c r="F66" s="24"/>
      <c r="G66" s="24"/>
      <c r="H66" s="51"/>
      <c r="I66" s="54"/>
      <c r="J66" s="29"/>
      <c r="K66" s="24">
        <f>+COUNTIF(K61:K65,"NO CUMPLE")</f>
        <v>0</v>
      </c>
      <c r="L66" s="24"/>
      <c r="M66" s="24"/>
      <c r="N66" s="24"/>
      <c r="O66" s="43"/>
      <c r="P66" s="43"/>
      <c r="Q66" s="43"/>
      <c r="R66" s="43"/>
      <c r="S66" s="43"/>
      <c r="T66" s="43"/>
    </row>
    <row r="67" spans="2:26" hidden="1">
      <c r="B67" s="4"/>
      <c r="C67" s="27"/>
      <c r="D67" s="27"/>
      <c r="E67" s="378"/>
      <c r="F67" s="378"/>
      <c r="G67" s="378"/>
      <c r="H67" s="378"/>
      <c r="I67" s="378"/>
      <c r="J67" s="378"/>
      <c r="K67" s="29"/>
      <c r="L67" s="24"/>
      <c r="M67" s="24"/>
      <c r="N67" s="24"/>
      <c r="O67" s="43"/>
      <c r="P67" s="43"/>
      <c r="Q67" s="43"/>
      <c r="R67" s="43"/>
      <c r="S67" s="43"/>
      <c r="T67" s="43"/>
    </row>
    <row r="68" spans="2:26" hidden="1">
      <c r="N68" s="24"/>
      <c r="O68" s="43"/>
      <c r="P68" s="34"/>
      <c r="Q68" s="35"/>
      <c r="R68" s="35"/>
      <c r="S68" s="35"/>
      <c r="T68" s="35"/>
      <c r="U68" s="31"/>
      <c r="V68" s="31"/>
      <c r="W68" s="31"/>
    </row>
    <row r="69" spans="2:26" hidden="1">
      <c r="B69" s="30"/>
      <c r="C69" s="385" t="s">
        <v>75</v>
      </c>
      <c r="D69" s="386">
        <v>3</v>
      </c>
      <c r="E69" s="31"/>
      <c r="F69" s="31"/>
      <c r="G69" s="384">
        <f>VLOOKUP(D69,Conformación!$A$5:$S$125,2,FALSE)</f>
        <v>0</v>
      </c>
      <c r="H69" s="382"/>
      <c r="I69" s="382"/>
      <c r="J69" s="382"/>
      <c r="K69" s="396"/>
      <c r="L69" s="381"/>
      <c r="M69" s="24"/>
      <c r="N69" s="24"/>
      <c r="O69" s="43"/>
      <c r="P69" s="43"/>
      <c r="Q69" s="43"/>
      <c r="R69" s="43"/>
      <c r="S69" s="43"/>
      <c r="T69" s="43"/>
    </row>
    <row r="70" spans="2:26" hidden="1">
      <c r="B70" s="4"/>
      <c r="C70" s="27"/>
      <c r="D70" s="27"/>
      <c r="F70" s="373"/>
      <c r="G70" s="365">
        <f>VLOOKUP(D69,Conformación!$A$5:$S$125,4,FALSE)</f>
        <v>0</v>
      </c>
      <c r="H70" s="373"/>
      <c r="I70" s="373"/>
      <c r="J70" s="373"/>
      <c r="K70" s="29"/>
      <c r="L70" s="24"/>
      <c r="M70" s="39"/>
      <c r="N70" s="24"/>
      <c r="O70" s="43"/>
      <c r="P70" s="31"/>
      <c r="Q70" s="31"/>
      <c r="R70" s="31"/>
      <c r="S70" s="31"/>
      <c r="T70" s="31"/>
    </row>
    <row r="71" spans="2:26" hidden="1">
      <c r="B71" s="4"/>
      <c r="C71" s="27"/>
      <c r="D71" s="27"/>
      <c r="E71" s="373"/>
      <c r="F71" s="373"/>
      <c r="G71" s="373"/>
      <c r="H71" s="373"/>
      <c r="I71" s="373"/>
      <c r="J71" s="373"/>
      <c r="K71" s="29"/>
      <c r="L71" s="24"/>
      <c r="M71" s="24"/>
      <c r="N71" s="24"/>
      <c r="O71" s="43"/>
    </row>
    <row r="72" spans="2:26" s="31" customFormat="1" ht="27" hidden="1" customHeight="1">
      <c r="B72" s="4"/>
      <c r="C72" s="4"/>
      <c r="D72" s="4"/>
      <c r="E72" s="4"/>
      <c r="F72" s="4"/>
      <c r="G72" s="4"/>
      <c r="H72" s="32"/>
      <c r="I72" s="24"/>
      <c r="J72" s="25"/>
      <c r="K72" s="33"/>
      <c r="L72" s="4"/>
      <c r="M72" s="381"/>
      <c r="O72" s="2"/>
      <c r="P72" s="34" t="s">
        <v>24</v>
      </c>
      <c r="Q72" s="35"/>
      <c r="R72" s="35"/>
      <c r="S72" s="35"/>
      <c r="T72" s="35"/>
      <c r="U72" s="2"/>
      <c r="V72" s="5"/>
      <c r="W72" s="5"/>
    </row>
    <row r="73" spans="2:26" ht="34.65" hidden="1">
      <c r="B73" s="36" t="s">
        <v>23</v>
      </c>
      <c r="C73" s="36" t="s">
        <v>6</v>
      </c>
      <c r="D73" s="37" t="s">
        <v>22</v>
      </c>
      <c r="E73" s="37" t="s">
        <v>25</v>
      </c>
      <c r="F73" s="277" t="s">
        <v>175</v>
      </c>
      <c r="G73" s="36" t="s">
        <v>4</v>
      </c>
      <c r="H73" s="38" t="s">
        <v>5</v>
      </c>
      <c r="I73" s="36" t="s">
        <v>200</v>
      </c>
      <c r="J73" s="19" t="s">
        <v>26</v>
      </c>
      <c r="K73" s="19" t="str">
        <f>+K$12</f>
        <v>POE
SMMLV</v>
      </c>
      <c r="L73" s="36" t="s">
        <v>9</v>
      </c>
      <c r="M73" s="4"/>
      <c r="N73" s="24"/>
      <c r="O73" s="43"/>
      <c r="P73" s="387">
        <f>+H85</f>
        <v>0</v>
      </c>
      <c r="Q73" s="387">
        <f>+H86</f>
        <v>0</v>
      </c>
      <c r="R73" s="387">
        <f>+H87</f>
        <v>0</v>
      </c>
      <c r="S73" s="387">
        <f>+H88</f>
        <v>0</v>
      </c>
      <c r="T73" s="387">
        <f>+H89</f>
        <v>0</v>
      </c>
    </row>
    <row r="74" spans="2:26" ht="11.55" hidden="1" customHeight="1">
      <c r="B74" s="428"/>
      <c r="C74" s="124"/>
      <c r="D74" s="50"/>
      <c r="E74" s="230"/>
      <c r="F74" s="289"/>
      <c r="G74" s="504"/>
      <c r="H74" s="229"/>
      <c r="I74" s="124"/>
      <c r="J74" s="505"/>
      <c r="K74" s="64">
        <f t="shared" ref="K74:K82" si="7">IF(H74=0,0,IF(H74&lt;0,"FUERA DE TIEMPO",J74*E74/VLOOKUP(YEAR(H74),$V$3:$W$43,2,0)))</f>
        <v>0</v>
      </c>
      <c r="L74" s="434"/>
      <c r="M74" s="41">
        <f>+IF(K74&gt;=$H$13,1,0)</f>
        <v>0</v>
      </c>
      <c r="N74" s="24"/>
      <c r="O74" s="31"/>
      <c r="P74" s="42">
        <f>+IF(D74=$P$73,K74,0)</f>
        <v>0</v>
      </c>
      <c r="Q74" s="42">
        <f>+IF(E74=$P$73,K74,0)</f>
        <v>0</v>
      </c>
      <c r="R74" s="42">
        <f t="shared" ref="R74:R82" si="8">+IF(D74=$R$73,K74,0)</f>
        <v>0</v>
      </c>
      <c r="S74" s="42">
        <f t="shared" ref="S74:S82" si="9">+IF(D74=$S$73,K74,0)</f>
        <v>0</v>
      </c>
      <c r="T74" s="42">
        <f t="shared" ref="T74:T82" si="10">+IF(D74=$T$73,K74,0)</f>
        <v>0</v>
      </c>
    </row>
    <row r="75" spans="2:26" ht="11.55" hidden="1" customHeight="1">
      <c r="B75" s="428"/>
      <c r="C75" s="124"/>
      <c r="D75" s="124"/>
      <c r="E75" s="230"/>
      <c r="F75" s="289"/>
      <c r="G75" s="504"/>
      <c r="H75" s="229"/>
      <c r="I75" s="124"/>
      <c r="J75" s="505"/>
      <c r="K75" s="64">
        <f t="shared" si="7"/>
        <v>0</v>
      </c>
      <c r="L75" s="434"/>
      <c r="M75" s="41">
        <f>+IF(K75&gt;=$H$13,1,0)</f>
        <v>0</v>
      </c>
      <c r="N75" s="24"/>
      <c r="P75" s="42">
        <f>+IF(D75=$P$73,K75,0)</f>
        <v>0</v>
      </c>
      <c r="Q75" s="42">
        <f>+IF(E75=$P$73,L75,0)</f>
        <v>0</v>
      </c>
      <c r="R75" s="42">
        <f t="shared" si="8"/>
        <v>0</v>
      </c>
      <c r="S75" s="42">
        <f t="shared" si="9"/>
        <v>0</v>
      </c>
      <c r="T75" s="42">
        <f t="shared" si="10"/>
        <v>0</v>
      </c>
    </row>
    <row r="76" spans="2:26" ht="11.55" hidden="1" customHeight="1">
      <c r="B76" s="293"/>
      <c r="C76" s="124"/>
      <c r="D76" s="124"/>
      <c r="E76" s="230"/>
      <c r="F76" s="289"/>
      <c r="G76" s="504"/>
      <c r="H76" s="229"/>
      <c r="I76" s="124"/>
      <c r="J76" s="505"/>
      <c r="K76" s="64">
        <f t="shared" si="7"/>
        <v>0</v>
      </c>
      <c r="L76" s="434"/>
      <c r="M76" s="41">
        <f>+IF(K76&gt;=$H$13,1,0)</f>
        <v>0</v>
      </c>
      <c r="N76" s="4"/>
      <c r="P76" s="42">
        <f t="shared" ref="P76:P82" si="11">+IF(D76=$P$73,K76,0)</f>
        <v>0</v>
      </c>
      <c r="Q76" s="42">
        <f>+IF(E76=$P$73,L76,0)</f>
        <v>0</v>
      </c>
      <c r="R76" s="42">
        <f t="shared" si="8"/>
        <v>0</v>
      </c>
      <c r="S76" s="42">
        <f t="shared" si="9"/>
        <v>0</v>
      </c>
      <c r="T76" s="42">
        <f t="shared" si="10"/>
        <v>0</v>
      </c>
      <c r="Z76" s="513"/>
    </row>
    <row r="77" spans="2:26" ht="11.55" hidden="1" customHeight="1">
      <c r="B77" s="293"/>
      <c r="C77" s="124"/>
      <c r="D77" s="124"/>
      <c r="E77" s="506"/>
      <c r="F77" s="289"/>
      <c r="G77" s="504"/>
      <c r="H77" s="229"/>
      <c r="I77" s="124"/>
      <c r="J77" s="505"/>
      <c r="K77" s="64">
        <f t="shared" si="7"/>
        <v>0</v>
      </c>
      <c r="L77" s="434"/>
      <c r="M77" s="41">
        <f>+IF(K77&gt;=$H$13,1,0)</f>
        <v>0</v>
      </c>
      <c r="N77" s="39"/>
      <c r="P77" s="42">
        <f t="shared" si="11"/>
        <v>0</v>
      </c>
      <c r="Q77" s="42">
        <f>+IF(E77=$P$73,L77,0)</f>
        <v>0</v>
      </c>
      <c r="R77" s="42">
        <f t="shared" si="8"/>
        <v>0</v>
      </c>
      <c r="S77" s="42">
        <f t="shared" si="9"/>
        <v>0</v>
      </c>
      <c r="T77" s="42">
        <f t="shared" si="10"/>
        <v>0</v>
      </c>
    </row>
    <row r="78" spans="2:26" ht="11.55" hidden="1" customHeight="1">
      <c r="B78" s="293"/>
      <c r="C78" s="124"/>
      <c r="D78" s="124"/>
      <c r="E78" s="506"/>
      <c r="F78" s="289"/>
      <c r="G78" s="504"/>
      <c r="H78" s="229"/>
      <c r="I78" s="124"/>
      <c r="J78" s="505"/>
      <c r="K78" s="64">
        <f t="shared" ref="K78" si="12">IF(H78=0,0,IF(H78&lt;0,"FUERA DE TIEMPO",J78*E78/VLOOKUP(YEAR(H78),$V$3:$W$43,2,0)))</f>
        <v>0</v>
      </c>
      <c r="L78" s="434"/>
      <c r="M78" s="41">
        <f>+IF(K78&gt;=$H$13,1,0)</f>
        <v>0</v>
      </c>
      <c r="N78" s="41"/>
      <c r="P78" s="42">
        <f t="shared" si="11"/>
        <v>0</v>
      </c>
      <c r="Q78" s="42">
        <f>+IF(E78=$P$73,L78,0)</f>
        <v>0</v>
      </c>
      <c r="R78" s="42">
        <f t="shared" si="8"/>
        <v>0</v>
      </c>
      <c r="S78" s="42">
        <f t="shared" si="9"/>
        <v>0</v>
      </c>
      <c r="T78" s="42">
        <f t="shared" si="10"/>
        <v>0</v>
      </c>
    </row>
    <row r="79" spans="2:26" hidden="1">
      <c r="B79" s="293">
        <v>6</v>
      </c>
      <c r="C79" s="55"/>
      <c r="D79" s="60"/>
      <c r="E79" s="292"/>
      <c r="F79" s="290"/>
      <c r="G79" s="295"/>
      <c r="H79" s="63"/>
      <c r="I79" s="60"/>
      <c r="J79" s="67"/>
      <c r="K79" s="56">
        <f t="shared" si="7"/>
        <v>0</v>
      </c>
      <c r="L79" s="124"/>
      <c r="M79" s="41"/>
      <c r="N79" s="41"/>
      <c r="O79" s="31"/>
      <c r="P79" s="42">
        <f t="shared" si="11"/>
        <v>0</v>
      </c>
      <c r="Q79" s="42">
        <f>+IF(D79=$Q$73,K79,0)</f>
        <v>0</v>
      </c>
      <c r="R79" s="42">
        <f t="shared" si="8"/>
        <v>0</v>
      </c>
      <c r="S79" s="42">
        <f t="shared" si="9"/>
        <v>0</v>
      </c>
      <c r="T79" s="42">
        <f t="shared" si="10"/>
        <v>0</v>
      </c>
    </row>
    <row r="80" spans="2:26" hidden="1">
      <c r="B80" s="293">
        <v>7</v>
      </c>
      <c r="C80" s="55"/>
      <c r="D80" s="60"/>
      <c r="E80" s="292"/>
      <c r="F80" s="290"/>
      <c r="G80" s="295"/>
      <c r="H80" s="63"/>
      <c r="I80" s="60"/>
      <c r="J80" s="67"/>
      <c r="K80" s="56">
        <f t="shared" si="7"/>
        <v>0</v>
      </c>
      <c r="L80" s="124"/>
      <c r="M80" s="41"/>
      <c r="N80" s="41"/>
      <c r="P80" s="42">
        <f t="shared" si="11"/>
        <v>0</v>
      </c>
      <c r="Q80" s="42">
        <f>+IF(D80=$Q$73,K80,0)</f>
        <v>0</v>
      </c>
      <c r="R80" s="42">
        <f t="shared" si="8"/>
        <v>0</v>
      </c>
      <c r="S80" s="42">
        <f t="shared" si="9"/>
        <v>0</v>
      </c>
      <c r="T80" s="42">
        <f t="shared" si="10"/>
        <v>0</v>
      </c>
    </row>
    <row r="81" spans="2:20" hidden="1">
      <c r="B81" s="293">
        <v>8</v>
      </c>
      <c r="C81" s="55"/>
      <c r="D81" s="60"/>
      <c r="E81" s="292"/>
      <c r="F81" s="290"/>
      <c r="G81" s="295"/>
      <c r="H81" s="63"/>
      <c r="I81" s="60"/>
      <c r="J81" s="67"/>
      <c r="K81" s="56">
        <f t="shared" si="7"/>
        <v>0</v>
      </c>
      <c r="L81" s="124"/>
      <c r="M81" s="41"/>
      <c r="N81" s="41"/>
      <c r="P81" s="42">
        <f t="shared" si="11"/>
        <v>0</v>
      </c>
      <c r="Q81" s="42">
        <f>+IF(D81=$Q$73,K81,0)</f>
        <v>0</v>
      </c>
      <c r="R81" s="42">
        <f t="shared" si="8"/>
        <v>0</v>
      </c>
      <c r="S81" s="42">
        <f t="shared" si="9"/>
        <v>0</v>
      </c>
      <c r="T81" s="42">
        <f t="shared" si="10"/>
        <v>0</v>
      </c>
    </row>
    <row r="82" spans="2:20" ht="12.25" hidden="1" thickBot="1">
      <c r="B82" s="293">
        <v>9</v>
      </c>
      <c r="C82" s="55"/>
      <c r="D82" s="58"/>
      <c r="E82" s="292"/>
      <c r="F82" s="290"/>
      <c r="G82" s="295"/>
      <c r="H82" s="63"/>
      <c r="I82" s="60"/>
      <c r="J82" s="60"/>
      <c r="K82" s="56">
        <f t="shared" si="7"/>
        <v>0</v>
      </c>
      <c r="L82" s="337"/>
      <c r="M82" s="41"/>
      <c r="N82" s="41"/>
      <c r="P82" s="42">
        <f t="shared" si="11"/>
        <v>0</v>
      </c>
      <c r="Q82" s="42">
        <f>+IF(D82=$Q$73,K82,0)</f>
        <v>0</v>
      </c>
      <c r="R82" s="42">
        <f t="shared" si="8"/>
        <v>0</v>
      </c>
      <c r="S82" s="42">
        <f t="shared" si="9"/>
        <v>0</v>
      </c>
      <c r="T82" s="42">
        <f t="shared" si="10"/>
        <v>0</v>
      </c>
    </row>
    <row r="83" spans="2:20" ht="12.25" hidden="1" thickBot="1">
      <c r="B83" s="4"/>
      <c r="C83" s="4"/>
      <c r="D83" s="4"/>
      <c r="E83" s="4"/>
      <c r="F83" s="4"/>
      <c r="G83" s="4"/>
      <c r="H83" s="45"/>
      <c r="I83" s="24"/>
      <c r="J83" s="29"/>
      <c r="K83" s="29">
        <f>SUM(K74:K82)</f>
        <v>0</v>
      </c>
      <c r="L83" s="530"/>
      <c r="M83" s="41"/>
      <c r="N83" s="41"/>
      <c r="P83" s="47">
        <f>SUM(P74:P82)-P76</f>
        <v>0</v>
      </c>
      <c r="Q83" s="47">
        <f>SUM(Q74:Q82)</f>
        <v>0</v>
      </c>
      <c r="R83" s="47">
        <f>SUM(R74:R82)</f>
        <v>0</v>
      </c>
      <c r="S83" s="47">
        <f>SUM(S74:S82)</f>
        <v>0</v>
      </c>
      <c r="T83" s="47">
        <f>SUM(T74:T82)</f>
        <v>0</v>
      </c>
    </row>
    <row r="84" spans="2:20" ht="23.8" hidden="1" thickBot="1">
      <c r="B84" s="24"/>
      <c r="C84" s="24"/>
      <c r="D84" s="24"/>
      <c r="E84" s="24"/>
      <c r="F84" s="24"/>
      <c r="G84" s="24"/>
      <c r="H84" s="32"/>
      <c r="I84" s="48"/>
      <c r="J84" s="49"/>
      <c r="K84" s="510" t="str">
        <f>+IF(OR(M86=0,K91&gt;=1),"NO CUMPLE","CUMPLE")</f>
        <v>CUMPLE</v>
      </c>
      <c r="L84" s="68" t="str">
        <f>IF(K84="NO CUMPLE","0",IF(K83&gt;=$L$13,"CUMPLE SUMATORIA DE TODOS 1,0 DEL POE",IF(K83&lt;$L$13,"NO CUMPLE SUMATORIA DE TODOS 1,0 DEL POE")))</f>
        <v>NO CUMPLE SUMATORIA DE TODOS 1,0 DEL POE</v>
      </c>
      <c r="M84" s="41"/>
      <c r="N84" s="41"/>
    </row>
    <row r="85" spans="2:20" hidden="1">
      <c r="B85" s="24"/>
      <c r="C85" s="24"/>
      <c r="D85" s="24"/>
      <c r="E85" s="24"/>
      <c r="F85" s="24"/>
      <c r="G85" s="24"/>
      <c r="H85" s="51">
        <f>VLOOKUP(D69,Conformación!$A$5:$S$125,5,FALSE)</f>
        <v>0</v>
      </c>
      <c r="I85" s="52">
        <f>VLOOKUP(D69,Conformación!$A$5:$S$125,7,FALSE)</f>
        <v>0</v>
      </c>
      <c r="J85" s="53">
        <f>+P83</f>
        <v>0</v>
      </c>
      <c r="K85" s="24" t="str">
        <f>+IF(J85&lt;MAX($J$85:$J$86),"",IF(J85=MAX($J$85:$J$86)*AND(SUM($J$85:$J$86)&gt;MAX($J$85:$J$86))*AND((I85&gt;=0.34)),"V.Bo.",IF(J85=MAX($J$85:$J$86)*AND(J85=SUM($J$85:$J$86))*AND(I85&gt;=0.51),"V.Bo.","NO CUMPLE")))</f>
        <v>V.Bo.</v>
      </c>
      <c r="L85" s="24"/>
      <c r="M85" s="41"/>
      <c r="N85" s="41"/>
    </row>
    <row r="86" spans="2:20" hidden="1">
      <c r="B86" s="24"/>
      <c r="C86" s="24"/>
      <c r="D86" s="24"/>
      <c r="E86" s="24"/>
      <c r="F86" s="24"/>
      <c r="G86" s="24"/>
      <c r="H86" s="51">
        <f>VLOOKUP(D69,Conformación!$A$5:$S$125,8,FALSE)</f>
        <v>0</v>
      </c>
      <c r="I86" s="52">
        <f>VLOOKUP(D69,Conformación!$A$5:$S$125,10,FALSE)</f>
        <v>0</v>
      </c>
      <c r="J86" s="53">
        <f>+Q83</f>
        <v>0</v>
      </c>
      <c r="L86" s="24"/>
      <c r="M86" s="24">
        <v>4</v>
      </c>
      <c r="N86" s="41"/>
      <c r="P86" s="43"/>
      <c r="Q86" s="43"/>
      <c r="R86" s="43"/>
      <c r="S86" s="43"/>
      <c r="T86" s="43"/>
    </row>
    <row r="87" spans="2:20" hidden="1">
      <c r="B87" s="24"/>
      <c r="C87" s="24"/>
      <c r="D87" s="24"/>
      <c r="E87" s="24"/>
      <c r="F87" s="24"/>
      <c r="G87" s="24"/>
      <c r="H87" s="51"/>
      <c r="I87" s="52"/>
      <c r="J87" s="53"/>
      <c r="K87" s="24"/>
      <c r="L87" s="24"/>
      <c r="M87" s="24"/>
      <c r="N87" s="24"/>
      <c r="P87" s="43"/>
      <c r="Q87" s="43"/>
      <c r="R87" s="43"/>
      <c r="S87" s="43"/>
      <c r="T87" s="43"/>
    </row>
    <row r="88" spans="2:20" hidden="1">
      <c r="B88" s="24"/>
      <c r="C88" s="24"/>
      <c r="D88" s="24"/>
      <c r="E88" s="24"/>
      <c r="F88" s="24"/>
      <c r="G88" s="24"/>
      <c r="H88" s="51"/>
      <c r="I88" s="52"/>
      <c r="J88" s="53"/>
      <c r="K88" s="24"/>
      <c r="L88" s="24"/>
      <c r="M88" s="24"/>
      <c r="N88" s="24"/>
      <c r="P88" s="43"/>
      <c r="Q88" s="43"/>
      <c r="R88" s="43"/>
      <c r="S88" s="43"/>
      <c r="T88" s="43"/>
    </row>
    <row r="89" spans="2:20" hidden="1">
      <c r="B89" s="24"/>
      <c r="C89" s="24"/>
      <c r="D89" s="24"/>
      <c r="E89" s="24"/>
      <c r="F89" s="24"/>
      <c r="G89" s="24"/>
      <c r="H89" s="51"/>
      <c r="I89" s="52"/>
      <c r="J89" s="53"/>
      <c r="K89" s="24"/>
      <c r="L89" s="24"/>
      <c r="M89" s="24"/>
      <c r="N89" s="24"/>
      <c r="P89" s="43"/>
      <c r="Q89" s="43"/>
      <c r="R89" s="43"/>
      <c r="S89" s="43"/>
      <c r="T89" s="43"/>
    </row>
    <row r="90" spans="2:20" hidden="1">
      <c r="B90" s="24"/>
      <c r="C90" s="24"/>
      <c r="D90" s="24"/>
      <c r="E90" s="24"/>
      <c r="F90" s="24"/>
      <c r="G90" s="24"/>
      <c r="H90" s="51"/>
      <c r="I90" s="52"/>
      <c r="J90" s="53"/>
      <c r="K90" s="24"/>
      <c r="L90" s="24"/>
      <c r="M90" s="24"/>
      <c r="N90" s="24"/>
      <c r="O90" s="43"/>
      <c r="P90" s="43"/>
      <c r="Q90" s="43"/>
      <c r="R90" s="43"/>
      <c r="S90" s="43"/>
      <c r="T90" s="43"/>
    </row>
    <row r="91" spans="2:20" hidden="1">
      <c r="K91" s="24">
        <f>+COUNTIF(K85:K90,"NO CUMPLE")</f>
        <v>0</v>
      </c>
      <c r="M91" s="24"/>
      <c r="N91" s="24"/>
      <c r="O91" s="43"/>
    </row>
    <row r="92" spans="2:20" hidden="1">
      <c r="K92" s="24"/>
      <c r="N92" s="24"/>
      <c r="O92" s="43"/>
      <c r="P92" s="43"/>
      <c r="Q92" s="43"/>
      <c r="R92" s="43"/>
      <c r="S92" s="43"/>
      <c r="T92" s="43"/>
    </row>
    <row r="93" spans="2:20" hidden="1">
      <c r="K93" s="24"/>
      <c r="O93" s="43"/>
      <c r="P93" s="43"/>
      <c r="Q93" s="43"/>
      <c r="R93" s="43"/>
      <c r="S93" s="43"/>
      <c r="T93" s="43"/>
    </row>
    <row r="94" spans="2:20" hidden="1">
      <c r="B94" s="4"/>
      <c r="C94" s="394" t="s">
        <v>75</v>
      </c>
      <c r="D94" s="395">
        <v>4</v>
      </c>
      <c r="F94" s="372"/>
      <c r="G94" s="384">
        <f>VLOOKUP(D94,Conformación!$A$5:$S$125,2,FALSE)</f>
        <v>0</v>
      </c>
      <c r="H94" s="372"/>
      <c r="I94" s="372"/>
      <c r="J94" s="372"/>
      <c r="K94" s="29"/>
      <c r="L94" s="24"/>
      <c r="M94" s="24"/>
      <c r="N94" s="24"/>
      <c r="O94" s="43"/>
      <c r="P94" s="43"/>
      <c r="Q94" s="43"/>
      <c r="R94" s="43"/>
      <c r="S94" s="43"/>
      <c r="T94" s="43"/>
    </row>
    <row r="95" spans="2:20" hidden="1">
      <c r="B95" s="4"/>
      <c r="C95" s="27"/>
      <c r="D95" s="27"/>
      <c r="F95" s="373"/>
      <c r="G95" s="365">
        <f>VLOOKUP(D94,Conformación!$A$5:$S$125,4,FALSE)</f>
        <v>0</v>
      </c>
      <c r="H95" s="373"/>
      <c r="I95" s="373"/>
      <c r="J95" s="373"/>
      <c r="K95" s="29"/>
      <c r="L95" s="24"/>
      <c r="M95" s="24"/>
      <c r="N95" s="24"/>
    </row>
    <row r="96" spans="2:20" hidden="1">
      <c r="B96" s="4"/>
      <c r="C96" s="27"/>
      <c r="D96" s="27"/>
      <c r="E96" s="373"/>
      <c r="F96" s="373"/>
      <c r="G96" s="373"/>
      <c r="H96" s="373"/>
      <c r="I96" s="373"/>
      <c r="J96" s="373"/>
      <c r="K96" s="29"/>
      <c r="L96" s="24"/>
      <c r="M96" s="24"/>
      <c r="N96" s="24"/>
      <c r="O96" s="43"/>
    </row>
    <row r="97" spans="2:20" hidden="1">
      <c r="B97" s="4"/>
      <c r="C97" s="4"/>
      <c r="D97" s="4"/>
      <c r="E97" s="4"/>
      <c r="F97" s="4"/>
      <c r="G97" s="4"/>
      <c r="H97" s="32"/>
      <c r="I97" s="24"/>
      <c r="J97" s="25"/>
      <c r="K97" s="33"/>
      <c r="L97" s="4"/>
      <c r="M97" s="24"/>
      <c r="O97" s="43"/>
      <c r="P97" s="34" t="s">
        <v>24</v>
      </c>
      <c r="Q97" s="35"/>
      <c r="R97" s="35"/>
      <c r="S97" s="35"/>
      <c r="T97" s="35"/>
    </row>
    <row r="98" spans="2:20" ht="34.65" hidden="1">
      <c r="B98" s="36" t="s">
        <v>23</v>
      </c>
      <c r="C98" s="36" t="s">
        <v>6</v>
      </c>
      <c r="D98" s="37" t="s">
        <v>22</v>
      </c>
      <c r="E98" s="37" t="s">
        <v>25</v>
      </c>
      <c r="F98" s="277" t="s">
        <v>175</v>
      </c>
      <c r="G98" s="36" t="s">
        <v>4</v>
      </c>
      <c r="H98" s="38" t="s">
        <v>5</v>
      </c>
      <c r="I98" s="36" t="s">
        <v>200</v>
      </c>
      <c r="J98" s="19" t="s">
        <v>26</v>
      </c>
      <c r="K98" s="19" t="str">
        <f>+K$12</f>
        <v>POE
SMMLV</v>
      </c>
      <c r="L98" s="36" t="s">
        <v>9</v>
      </c>
      <c r="M98" s="4"/>
      <c r="N98" s="24"/>
      <c r="O98" s="43"/>
      <c r="P98" s="387">
        <f>+H110</f>
        <v>0</v>
      </c>
      <c r="Q98" s="387">
        <f>+H111</f>
        <v>0</v>
      </c>
      <c r="R98" s="387">
        <f>+H112</f>
        <v>0</v>
      </c>
      <c r="S98" s="11">
        <f>+H113</f>
        <v>0</v>
      </c>
      <c r="T98" s="11">
        <f>+H114</f>
        <v>0</v>
      </c>
    </row>
    <row r="99" spans="2:20" hidden="1">
      <c r="B99" s="399"/>
      <c r="C99" s="471"/>
      <c r="D99" s="124"/>
      <c r="E99" s="230"/>
      <c r="F99" s="289"/>
      <c r="G99" s="398"/>
      <c r="H99" s="514"/>
      <c r="I99" s="471"/>
      <c r="J99" s="515"/>
      <c r="K99" s="64">
        <f t="shared" ref="K99:K107" si="13">IF(H99=0,0,IF(H99&lt;0,"FUERA DE TIEMPO",J99*E99/VLOOKUP(YEAR(H99),$V$3:$W$43,2,0)))</f>
        <v>0</v>
      </c>
      <c r="L99" s="471"/>
      <c r="M99" s="39"/>
      <c r="N99" s="24"/>
      <c r="P99" s="42">
        <f>+IF(D99=$P$98,K99,0)</f>
        <v>0</v>
      </c>
      <c r="Q99" s="42">
        <f>+IF(D99=$Q$98,K99,0)</f>
        <v>0</v>
      </c>
      <c r="R99" s="42">
        <f>+IF(D99=$R$98,K99,0)</f>
        <v>0</v>
      </c>
      <c r="S99" s="42">
        <f>+IF(D99=$S$98,K99,0)</f>
        <v>0</v>
      </c>
      <c r="T99" s="42">
        <f>+IF(D99=$T$98,K99,0)</f>
        <v>0</v>
      </c>
    </row>
    <row r="100" spans="2:20" hidden="1">
      <c r="B100" s="293"/>
      <c r="C100" s="124"/>
      <c r="D100" s="124"/>
      <c r="E100" s="230"/>
      <c r="F100" s="289"/>
      <c r="G100" s="398"/>
      <c r="H100" s="229"/>
      <c r="I100" s="471"/>
      <c r="J100" s="516"/>
      <c r="K100" s="64">
        <f t="shared" si="13"/>
        <v>0</v>
      </c>
      <c r="L100" s="124"/>
      <c r="M100" s="41"/>
      <c r="N100" s="24"/>
      <c r="P100" s="42">
        <f>+IF(D100=$P$98,K100,0)</f>
        <v>0</v>
      </c>
      <c r="Q100" s="42">
        <f>+IF(E100=$P$98,L100,0)</f>
        <v>0</v>
      </c>
      <c r="R100" s="42">
        <f>+IF(F100=$P$98,M104,0)</f>
        <v>0</v>
      </c>
      <c r="S100" s="42">
        <f>+IF(G100=$P$98,N104,0)</f>
        <v>0</v>
      </c>
      <c r="T100" s="42">
        <f>+IF(H100=$P$98,O106,0)</f>
        <v>0</v>
      </c>
    </row>
    <row r="101" spans="2:20" hidden="1">
      <c r="B101" s="293"/>
      <c r="C101" s="517"/>
      <c r="D101" s="517"/>
      <c r="E101" s="518"/>
      <c r="F101" s="519"/>
      <c r="G101" s="520"/>
      <c r="H101" s="521"/>
      <c r="I101" s="472"/>
      <c r="J101" s="522"/>
      <c r="K101" s="523">
        <f t="shared" si="13"/>
        <v>0</v>
      </c>
      <c r="L101" s="517"/>
      <c r="M101" s="41"/>
      <c r="N101" s="4"/>
      <c r="P101" s="42">
        <f t="shared" ref="P101:P108" si="14">+IF(D100=$P$98,K100,0)</f>
        <v>0</v>
      </c>
      <c r="Q101" s="42">
        <f t="shared" ref="Q101:Q108" si="15">+IF(D100=$Q$98,K100,0)</f>
        <v>0</v>
      </c>
      <c r="R101" s="42">
        <f t="shared" ref="R101:R108" si="16">+IF(D100=$R$98,K100,0)</f>
        <v>0</v>
      </c>
      <c r="S101" s="42">
        <f t="shared" ref="S101:S108" si="17">+IF(D100=$S$98,K100,0)</f>
        <v>0</v>
      </c>
      <c r="T101" s="42">
        <f t="shared" ref="T101:T108" si="18">+IF(D100=$T$98,K100,0)</f>
        <v>0</v>
      </c>
    </row>
    <row r="102" spans="2:20" hidden="1">
      <c r="B102" s="293"/>
      <c r="C102" s="524"/>
      <c r="D102" s="524"/>
      <c r="E102" s="518"/>
      <c r="F102" s="519"/>
      <c r="G102" s="525"/>
      <c r="H102" s="526"/>
      <c r="I102" s="472"/>
      <c r="J102" s="527"/>
      <c r="K102" s="523">
        <f t="shared" si="13"/>
        <v>0</v>
      </c>
      <c r="L102" s="517"/>
      <c r="N102" s="39"/>
      <c r="P102" s="42">
        <f t="shared" si="14"/>
        <v>0</v>
      </c>
      <c r="Q102" s="42">
        <f t="shared" si="15"/>
        <v>0</v>
      </c>
      <c r="R102" s="42">
        <f t="shared" si="16"/>
        <v>0</v>
      </c>
      <c r="S102" s="42">
        <f t="shared" si="17"/>
        <v>0</v>
      </c>
      <c r="T102" s="42">
        <f t="shared" si="18"/>
        <v>0</v>
      </c>
    </row>
    <row r="103" spans="2:20" hidden="1">
      <c r="B103" s="293"/>
      <c r="C103" s="524"/>
      <c r="D103" s="524"/>
      <c r="E103" s="528"/>
      <c r="F103" s="529"/>
      <c r="G103" s="525"/>
      <c r="H103" s="526"/>
      <c r="I103" s="517"/>
      <c r="J103" s="527"/>
      <c r="K103" s="523">
        <f t="shared" si="13"/>
        <v>0</v>
      </c>
      <c r="L103" s="517"/>
      <c r="M103" s="41">
        <f>+IF(K99&gt;=$H$13,1,0)</f>
        <v>0</v>
      </c>
      <c r="N103" s="41"/>
      <c r="P103" s="42">
        <f t="shared" si="14"/>
        <v>0</v>
      </c>
      <c r="Q103" s="42">
        <f t="shared" si="15"/>
        <v>0</v>
      </c>
      <c r="R103" s="42">
        <f t="shared" si="16"/>
        <v>0</v>
      </c>
      <c r="S103" s="42">
        <f t="shared" si="17"/>
        <v>0</v>
      </c>
      <c r="T103" s="42">
        <f t="shared" si="18"/>
        <v>0</v>
      </c>
    </row>
    <row r="104" spans="2:20" hidden="1">
      <c r="B104" s="293"/>
      <c r="C104" s="55"/>
      <c r="D104" s="55"/>
      <c r="E104" s="291"/>
      <c r="F104" s="290"/>
      <c r="G104" s="295"/>
      <c r="H104" s="63"/>
      <c r="I104" s="60"/>
      <c r="J104" s="57"/>
      <c r="K104" s="56">
        <f t="shared" si="13"/>
        <v>0</v>
      </c>
      <c r="L104" s="123"/>
      <c r="M104" s="41">
        <f>+IF(K100&gt;=$H$13,1,0)</f>
        <v>0</v>
      </c>
      <c r="N104" s="41"/>
      <c r="O104" s="31"/>
      <c r="P104" s="42">
        <f t="shared" si="14"/>
        <v>0</v>
      </c>
      <c r="Q104" s="42">
        <f t="shared" si="15"/>
        <v>0</v>
      </c>
      <c r="R104" s="42">
        <f t="shared" si="16"/>
        <v>0</v>
      </c>
      <c r="S104" s="42">
        <f t="shared" si="17"/>
        <v>0</v>
      </c>
      <c r="T104" s="42">
        <f t="shared" si="18"/>
        <v>0</v>
      </c>
    </row>
    <row r="105" spans="2:20" hidden="1">
      <c r="B105" s="293"/>
      <c r="C105" s="55"/>
      <c r="D105" s="55"/>
      <c r="E105" s="291"/>
      <c r="F105" s="290"/>
      <c r="G105" s="295"/>
      <c r="H105" s="63"/>
      <c r="I105" s="60"/>
      <c r="J105" s="57"/>
      <c r="K105" s="56">
        <f t="shared" si="13"/>
        <v>0</v>
      </c>
      <c r="L105" s="126"/>
      <c r="M105" s="41">
        <f>+IF(K101&gt;=$H$13,1,0)</f>
        <v>0</v>
      </c>
      <c r="N105" s="41"/>
      <c r="P105" s="42">
        <f t="shared" si="14"/>
        <v>0</v>
      </c>
      <c r="Q105" s="42">
        <f t="shared" si="15"/>
        <v>0</v>
      </c>
      <c r="R105" s="42">
        <f t="shared" si="16"/>
        <v>0</v>
      </c>
      <c r="S105" s="42">
        <f t="shared" si="17"/>
        <v>0</v>
      </c>
      <c r="T105" s="42">
        <f t="shared" si="18"/>
        <v>0</v>
      </c>
    </row>
    <row r="106" spans="2:20" hidden="1">
      <c r="B106" s="293"/>
      <c r="C106" s="55"/>
      <c r="D106" s="55"/>
      <c r="E106" s="291"/>
      <c r="F106" s="290"/>
      <c r="G106" s="295"/>
      <c r="H106" s="63"/>
      <c r="I106" s="60"/>
      <c r="J106" s="57"/>
      <c r="K106" s="56">
        <f t="shared" si="13"/>
        <v>0</v>
      </c>
      <c r="L106" s="557"/>
      <c r="M106" s="41">
        <f>+IF(K102&gt;=$H$13,1,0)</f>
        <v>0</v>
      </c>
      <c r="N106" s="41"/>
      <c r="P106" s="42">
        <f t="shared" si="14"/>
        <v>0</v>
      </c>
      <c r="Q106" s="42">
        <f t="shared" si="15"/>
        <v>0</v>
      </c>
      <c r="R106" s="42">
        <f t="shared" si="16"/>
        <v>0</v>
      </c>
      <c r="S106" s="42">
        <f t="shared" si="17"/>
        <v>0</v>
      </c>
      <c r="T106" s="42">
        <f t="shared" si="18"/>
        <v>0</v>
      </c>
    </row>
    <row r="107" spans="2:20" ht="12.25" hidden="1" thickBot="1">
      <c r="B107" s="293"/>
      <c r="C107" s="55"/>
      <c r="D107" s="55"/>
      <c r="E107" s="291"/>
      <c r="F107" s="290"/>
      <c r="G107" s="295"/>
      <c r="H107" s="63"/>
      <c r="I107" s="60"/>
      <c r="J107" s="57"/>
      <c r="K107" s="56">
        <f t="shared" si="13"/>
        <v>0</v>
      </c>
      <c r="L107" s="558"/>
      <c r="M107" s="41"/>
      <c r="N107" s="41"/>
      <c r="P107" s="42">
        <f t="shared" si="14"/>
        <v>0</v>
      </c>
      <c r="Q107" s="42">
        <f t="shared" si="15"/>
        <v>0</v>
      </c>
      <c r="R107" s="42">
        <f t="shared" si="16"/>
        <v>0</v>
      </c>
      <c r="S107" s="42">
        <f t="shared" si="17"/>
        <v>0</v>
      </c>
      <c r="T107" s="42">
        <f t="shared" si="18"/>
        <v>0</v>
      </c>
    </row>
    <row r="108" spans="2:20" ht="12.25" hidden="1" thickBot="1">
      <c r="B108" s="4"/>
      <c r="C108" s="4"/>
      <c r="D108" s="4"/>
      <c r="E108" s="4"/>
      <c r="F108" s="4"/>
      <c r="G108" s="4"/>
      <c r="H108" s="45"/>
      <c r="I108" s="24"/>
      <c r="J108" s="29" t="s">
        <v>8</v>
      </c>
      <c r="K108" s="29">
        <f>SUM(K99:K107)</f>
        <v>0</v>
      </c>
      <c r="L108" s="530"/>
      <c r="M108" s="41"/>
      <c r="N108" s="41"/>
      <c r="P108" s="42">
        <f t="shared" si="14"/>
        <v>0</v>
      </c>
      <c r="Q108" s="42">
        <f t="shared" si="15"/>
        <v>0</v>
      </c>
      <c r="R108" s="42">
        <f t="shared" si="16"/>
        <v>0</v>
      </c>
      <c r="S108" s="42">
        <f t="shared" si="17"/>
        <v>0</v>
      </c>
      <c r="T108" s="42">
        <f t="shared" si="18"/>
        <v>0</v>
      </c>
    </row>
    <row r="109" spans="2:20" ht="23.95" hidden="1" customHeight="1" thickBot="1">
      <c r="B109" s="24"/>
      <c r="C109" s="24"/>
      <c r="D109" s="24"/>
      <c r="E109" s="24"/>
      <c r="F109" s="24"/>
      <c r="G109" s="24"/>
      <c r="H109" s="32"/>
      <c r="I109" s="48"/>
      <c r="J109" s="49"/>
      <c r="K109" s="510" t="str">
        <f>+IF(OR(M112=0,K115&gt;=1),"NO CUMPLE","CUMPLE")</f>
        <v>NO CUMPLE</v>
      </c>
      <c r="L109" s="68" t="str">
        <f>IF(K109="NO CUMPLE","0",IF(K108&gt;=$L$13,"CUMPLE SUMATORIA DE TODOS 1,0 DEL POE",IF(K108&lt;$L$13,"NO CUMPLE SUMATORIA DE TODOS 1,0 DEL POE")))</f>
        <v>0</v>
      </c>
      <c r="M109" s="41"/>
      <c r="N109" s="41"/>
      <c r="P109" s="47">
        <f>SUM(P99:P108)</f>
        <v>0</v>
      </c>
      <c r="Q109" s="47">
        <f>SUM(Q99:Q108)</f>
        <v>0</v>
      </c>
      <c r="R109" s="47">
        <f>SUM(R99:R108)</f>
        <v>0</v>
      </c>
      <c r="S109" s="47">
        <f>SUM(S99:S108)</f>
        <v>0</v>
      </c>
      <c r="T109" s="47">
        <f>SUM(T99:T108)</f>
        <v>0</v>
      </c>
    </row>
    <row r="110" spans="2:20" hidden="1">
      <c r="B110" s="24"/>
      <c r="C110" s="24"/>
      <c r="D110" s="24"/>
      <c r="E110" s="24"/>
      <c r="F110" s="24"/>
      <c r="G110" s="24"/>
      <c r="H110" s="51">
        <f>VLOOKUP(D94,Conformación!$A$5:$S$125,5,FALSE)</f>
        <v>0</v>
      </c>
      <c r="I110" s="52">
        <f>VLOOKUP(D94,Conformación!$A$5:$S$125,7,FALSE)</f>
        <v>0</v>
      </c>
      <c r="J110" s="53">
        <f>+P109</f>
        <v>0</v>
      </c>
      <c r="K110" s="24" t="str">
        <f>+IF(J110&lt;MAX($J$110:$J$114),"",IF(J110=MAX($J$110:$J$114)*AND(SUM($J$110:$J$114)&gt;MAX($J$110:$J$114))*AND((I110&gt;0.34)),"V.Bo.",IF(J110=MAX($J$110:$J$114)*AND(J110=SUM($J$110:$J$114))*AND(I110&gt;=0.51),"V.Bo.","NO CUMPLE")))</f>
        <v>V.Bo.</v>
      </c>
      <c r="L110" s="24"/>
      <c r="M110" s="41"/>
      <c r="N110" s="41"/>
    </row>
    <row r="111" spans="2:20" hidden="1">
      <c r="B111" s="24"/>
      <c r="C111" s="24"/>
      <c r="D111" s="24"/>
      <c r="E111" s="24"/>
      <c r="F111" s="24"/>
      <c r="G111" s="24"/>
      <c r="H111" s="51">
        <f>VLOOKUP(D94,Conformación!$A$5:$S$125,8,FALSE)</f>
        <v>0</v>
      </c>
      <c r="I111" s="52">
        <f>VLOOKUP(D94,Conformación!$A$5:$S$125,10,FALSE)</f>
        <v>0</v>
      </c>
      <c r="J111" s="53">
        <f>+Q109</f>
        <v>0</v>
      </c>
      <c r="K111" s="24" t="str">
        <f>+IF(J111&lt;MAX($J$110:$J$114),"",IF(J111=MAX($J$110:$J$114)*AND(SUM($J$110:$J$114)&gt;MAX($J$110:$J$114))*AND((I111&gt;0.34)),"V.Bo.",IF(J111=MAX($J$110:$J$114)*AND(J111=SUM($J$110:$J$114))*AND(I111&gt;=0.51),"V.Bo.","NO CUMPLE")))</f>
        <v>V.Bo.</v>
      </c>
      <c r="L111" s="24"/>
      <c r="M111" s="41"/>
      <c r="N111" s="41"/>
    </row>
    <row r="112" spans="2:20" hidden="1">
      <c r="B112" s="24"/>
      <c r="C112" s="24"/>
      <c r="D112" s="24"/>
      <c r="E112" s="24"/>
      <c r="F112" s="24"/>
      <c r="G112" s="24"/>
      <c r="H112" s="51">
        <f>VLOOKUP(D94,Conformación!$A$5:$S$125,11,FALSE)</f>
        <v>0</v>
      </c>
      <c r="I112" s="52">
        <f>VLOOKUP(D94,Conformación!$A$5:$S$125,13,FALSE)</f>
        <v>0</v>
      </c>
      <c r="J112" s="53">
        <f>+R109</f>
        <v>0</v>
      </c>
      <c r="K112" s="24" t="str">
        <f>+IF(J112&lt;MAX($J$110:$J$114),"",IF(J112=MAX($J$110:$J$114)*AND(SUM($J$110:$J$114)&gt;MAX($J$110:$J$114))*AND((I112&gt;0.34)),"V.Bo.",IF(J112=MAX($J$110:$J$114)*AND(J112=SUM($J$110:$J$114))*AND(I112&gt;=0.51),"V.Bo.","NO CUMPLE")))</f>
        <v>V.Bo.</v>
      </c>
      <c r="L112" s="24"/>
      <c r="M112" s="24">
        <f>SUM(M103:M111)</f>
        <v>0</v>
      </c>
      <c r="N112" s="41"/>
      <c r="P112" s="43"/>
      <c r="Q112" s="43"/>
      <c r="R112" s="43"/>
      <c r="S112" s="43"/>
      <c r="T112" s="43"/>
    </row>
    <row r="113" spans="2:34" ht="26.35" hidden="1" customHeight="1">
      <c r="B113" s="24"/>
      <c r="C113" s="24"/>
      <c r="D113" s="24"/>
      <c r="E113" s="24"/>
      <c r="F113" s="24"/>
      <c r="G113" s="24"/>
      <c r="H113" s="51">
        <f>VLOOKUP(D94,Conformación!$A$5:$S$125,14,FALSE)</f>
        <v>0</v>
      </c>
      <c r="I113" s="52">
        <f>VLOOKUP(D94,Conformación!$A$5:$S$125,16,FALSE)</f>
        <v>0</v>
      </c>
      <c r="J113" s="53">
        <f>+S109</f>
        <v>0</v>
      </c>
      <c r="K113" s="24" t="str">
        <f>+IF(J113&lt;MAX($J$110:$J$114),"",IF(J113=MAX($J$110:$J$114)*AND(SUM($J$110:$J$114)&gt;MAX($J$110:$J$114))*AND((I113&gt;0.34)),"V.Bo.",IF(J113=MAX($J$110:$J$114)*AND(J113=SUM($J$110:$J$114))*AND(I113&gt;=0.51),"V.Bo.","NO CUMPLE")))</f>
        <v>V.Bo.</v>
      </c>
      <c r="L113" s="24"/>
      <c r="M113" s="24"/>
      <c r="N113" s="24"/>
      <c r="P113" s="43"/>
      <c r="Q113" s="43"/>
      <c r="R113" s="43"/>
      <c r="S113" s="43"/>
      <c r="T113" s="43"/>
    </row>
    <row r="114" spans="2:34" hidden="1">
      <c r="B114" s="24"/>
      <c r="C114" s="24"/>
      <c r="D114" s="24"/>
      <c r="E114" s="24"/>
      <c r="F114" s="24"/>
      <c r="G114" s="24"/>
      <c r="H114" s="51">
        <f>VLOOKUP(D94,Conformación!$A$5:$S$125,17,FALSE)</f>
        <v>0</v>
      </c>
      <c r="I114" s="52">
        <f>VLOOKUP(D94,Conformación!$A$5:$S$125,19,FALSE)</f>
        <v>0</v>
      </c>
      <c r="J114" s="53">
        <f>+T109</f>
        <v>0</v>
      </c>
      <c r="K114" s="24" t="str">
        <f>+IF(J114&lt;MAX($J$110:$J$114),"",IF(J114=MAX($J$110:$J$114)*AND(SUM($J$110:$J$114)&gt;MAX($J$110:$J$114))*AND((I114&gt;0.34)),"V.Bo.",IF(J114=MAX($J$110:$J$114)*AND(J114=SUM($J$110:$J$114))*AND(I114&gt;=0.51),"V.Bo.","NO CUMPLE")))</f>
        <v>V.Bo.</v>
      </c>
      <c r="L114" s="24"/>
      <c r="M114" s="24"/>
      <c r="N114" s="24"/>
      <c r="P114" s="43"/>
      <c r="Q114" s="43"/>
      <c r="R114" s="43"/>
      <c r="S114" s="43"/>
      <c r="T114" s="43"/>
    </row>
    <row r="115" spans="2:34" hidden="1">
      <c r="B115" s="24"/>
      <c r="C115" s="24"/>
      <c r="D115" s="24"/>
      <c r="E115" s="24"/>
      <c r="F115" s="24"/>
      <c r="G115" s="24"/>
      <c r="H115" s="51"/>
      <c r="I115" s="54"/>
      <c r="J115" s="29"/>
      <c r="K115" s="24">
        <f>+COUNTIF(K110:K114,"NO CUMPLE")</f>
        <v>0</v>
      </c>
      <c r="L115" s="24"/>
      <c r="M115" s="24"/>
      <c r="N115" s="24"/>
      <c r="P115" s="43"/>
      <c r="Q115" s="43"/>
      <c r="R115" s="43"/>
      <c r="S115" s="43"/>
      <c r="T115" s="43"/>
    </row>
    <row r="116" spans="2:34" hidden="1">
      <c r="M116" s="24"/>
      <c r="N116" s="24"/>
      <c r="O116" s="43"/>
      <c r="P116" s="43"/>
      <c r="Q116" s="43"/>
      <c r="R116" s="43"/>
      <c r="S116" s="43"/>
      <c r="T116" s="43"/>
    </row>
    <row r="117" spans="2:34" hidden="1">
      <c r="B117" s="4"/>
      <c r="C117" s="394" t="s">
        <v>75</v>
      </c>
      <c r="D117" s="395">
        <v>5</v>
      </c>
      <c r="F117" s="372"/>
      <c r="G117" s="384">
        <f>VLOOKUP(D117,Conformación!$A$5:$S$125,2,FALSE)</f>
        <v>0</v>
      </c>
      <c r="H117" s="372"/>
      <c r="I117" s="372"/>
      <c r="J117" s="372"/>
      <c r="K117" s="29"/>
      <c r="L117" s="24"/>
      <c r="M117" s="24"/>
      <c r="N117" s="24"/>
      <c r="O117" s="43"/>
    </row>
    <row r="118" spans="2:34" hidden="1">
      <c r="B118" s="4"/>
      <c r="C118" s="27"/>
      <c r="D118" s="27"/>
      <c r="F118" s="373"/>
      <c r="G118" s="365">
        <f>VLOOKUP(D117,Conformación!$A$5:$S$125,4,FALSE)</f>
        <v>0</v>
      </c>
      <c r="H118" s="373"/>
      <c r="I118" s="373"/>
      <c r="J118" s="373"/>
      <c r="K118" s="29"/>
      <c r="L118" s="24"/>
      <c r="N118" s="24"/>
      <c r="O118" s="43"/>
      <c r="P118" s="43"/>
      <c r="Q118" s="43"/>
      <c r="R118" s="43"/>
      <c r="S118" s="43"/>
      <c r="T118" s="43"/>
    </row>
    <row r="119" spans="2:34" hidden="1">
      <c r="B119" s="4"/>
      <c r="C119" s="27"/>
      <c r="D119" s="27"/>
      <c r="E119" s="373"/>
      <c r="F119" s="373"/>
      <c r="G119" s="373"/>
      <c r="H119" s="373"/>
      <c r="I119" s="373"/>
      <c r="J119" s="373"/>
      <c r="K119" s="29"/>
      <c r="L119" s="24"/>
      <c r="O119" s="43"/>
    </row>
    <row r="120" spans="2:34" hidden="1">
      <c r="B120" s="4"/>
      <c r="C120" s="4"/>
      <c r="D120" s="4"/>
      <c r="E120" s="4"/>
      <c r="F120" s="4"/>
      <c r="G120" s="4"/>
      <c r="H120" s="32"/>
      <c r="I120" s="24"/>
      <c r="J120" s="25"/>
      <c r="K120" s="33"/>
      <c r="L120" s="4"/>
      <c r="M120" s="24"/>
      <c r="N120" s="24"/>
      <c r="O120" s="43"/>
      <c r="X120" s="4"/>
      <c r="AD120" s="4"/>
      <c r="AE120" s="4"/>
      <c r="AF120" s="4"/>
      <c r="AG120" s="4"/>
      <c r="AH120" s="4"/>
    </row>
    <row r="121" spans="2:34" ht="35" hidden="1" customHeight="1">
      <c r="B121" s="36" t="s">
        <v>23</v>
      </c>
      <c r="C121" s="36" t="s">
        <v>6</v>
      </c>
      <c r="D121" s="37" t="s">
        <v>22</v>
      </c>
      <c r="E121" s="37" t="s">
        <v>25</v>
      </c>
      <c r="F121" s="277" t="s">
        <v>175</v>
      </c>
      <c r="G121" s="36" t="s">
        <v>4</v>
      </c>
      <c r="H121" s="38" t="s">
        <v>5</v>
      </c>
      <c r="I121" s="36" t="s">
        <v>200</v>
      </c>
      <c r="J121" s="19" t="s">
        <v>26</v>
      </c>
      <c r="K121" s="19" t="str">
        <f>+K$12</f>
        <v>POE
SMMLV</v>
      </c>
      <c r="L121" s="36" t="s">
        <v>9</v>
      </c>
      <c r="M121" s="24"/>
      <c r="P121" s="34" t="s">
        <v>24</v>
      </c>
      <c r="Q121" s="35"/>
      <c r="R121" s="35"/>
      <c r="S121" s="35"/>
      <c r="T121" s="35"/>
    </row>
    <row r="122" spans="2:34" hidden="1">
      <c r="B122" s="293"/>
      <c r="C122" s="55"/>
      <c r="D122" s="58"/>
      <c r="E122" s="291"/>
      <c r="F122" s="289"/>
      <c r="G122" s="295"/>
      <c r="H122" s="63"/>
      <c r="I122" s="55"/>
      <c r="J122" s="512"/>
      <c r="K122" s="523">
        <f>IF(H122=0,0,IF(H122&lt;0,"FUERA DE TIEMPO",J122*E122/VLOOKUP(YEAR(H122),$V$3:$W$43,2,0)))</f>
        <v>0</v>
      </c>
      <c r="L122" s="40"/>
      <c r="M122" s="4"/>
      <c r="N122" s="24"/>
      <c r="O122" s="43"/>
      <c r="P122" s="11">
        <f>+H133</f>
        <v>0</v>
      </c>
      <c r="Q122" s="11">
        <f>+H134</f>
        <v>0</v>
      </c>
      <c r="R122" s="11">
        <f>+H135</f>
        <v>0</v>
      </c>
      <c r="S122" s="11">
        <f>+H136</f>
        <v>0</v>
      </c>
      <c r="T122" s="11">
        <f>+H137</f>
        <v>0</v>
      </c>
    </row>
    <row r="123" spans="2:34" hidden="1">
      <c r="B123" s="293"/>
      <c r="C123" s="55"/>
      <c r="D123" s="50"/>
      <c r="E123" s="230"/>
      <c r="F123" s="290"/>
      <c r="G123" s="295"/>
      <c r="H123" s="63"/>
      <c r="I123" s="55"/>
      <c r="J123" s="531"/>
      <c r="K123" s="523">
        <f t="shared" ref="K123:K130" si="19">IF(H123=0,0,IF(H123&lt;$H$12,"FUERA DE TIEMPO",J123*E123/VLOOKUP(YEAR(H123),$V$3:$W$43,2,0)))</f>
        <v>0</v>
      </c>
      <c r="L123" s="40"/>
      <c r="M123" s="39"/>
      <c r="N123" s="24"/>
      <c r="P123" s="42">
        <f>+IF(D122=$P$122,K122,0)</f>
        <v>0</v>
      </c>
      <c r="Q123" s="42">
        <f t="shared" ref="Q123:Q131" si="20">+IF(D122=$Q$122,K122,0)</f>
        <v>0</v>
      </c>
      <c r="R123" s="42">
        <f t="shared" ref="R123:R131" si="21">+IF(D122=$R$122,K122,0)</f>
        <v>0</v>
      </c>
      <c r="S123" s="42">
        <f t="shared" ref="S123:S131" si="22">+IF(D122=$S$122,K122,0)</f>
        <v>0</v>
      </c>
      <c r="T123" s="42">
        <f t="shared" ref="T123:T131" si="23">+IF(D122=$T$122,K122,0)</f>
        <v>0</v>
      </c>
    </row>
    <row r="124" spans="2:34" hidden="1">
      <c r="B124" s="293"/>
      <c r="C124" s="55"/>
      <c r="D124" s="58"/>
      <c r="E124" s="291"/>
      <c r="F124" s="290"/>
      <c r="G124" s="295"/>
      <c r="H124" s="63"/>
      <c r="I124" s="55"/>
      <c r="J124" s="531"/>
      <c r="K124" s="523">
        <f t="shared" si="19"/>
        <v>0</v>
      </c>
      <c r="L124" s="40"/>
      <c r="M124" s="41"/>
      <c r="N124" s="24"/>
      <c r="P124" s="42">
        <f t="shared" ref="P124:P131" si="24">+IF(D123=$P$122,K123,0)</f>
        <v>0</v>
      </c>
      <c r="Q124" s="42">
        <f t="shared" si="20"/>
        <v>0</v>
      </c>
      <c r="R124" s="42">
        <f t="shared" si="21"/>
        <v>0</v>
      </c>
      <c r="S124" s="42">
        <f t="shared" si="22"/>
        <v>0</v>
      </c>
      <c r="T124" s="42">
        <f t="shared" si="23"/>
        <v>0</v>
      </c>
    </row>
    <row r="125" spans="2:34" hidden="1">
      <c r="B125" s="293"/>
      <c r="C125" s="59"/>
      <c r="D125" s="55"/>
      <c r="E125" s="291"/>
      <c r="F125" s="290"/>
      <c r="G125" s="295"/>
      <c r="H125" s="63"/>
      <c r="I125" s="55"/>
      <c r="J125" s="65"/>
      <c r="K125" s="523">
        <f t="shared" si="19"/>
        <v>0</v>
      </c>
      <c r="L125" s="66"/>
      <c r="M125" s="41"/>
      <c r="N125" s="4"/>
      <c r="P125" s="42">
        <f t="shared" si="24"/>
        <v>0</v>
      </c>
      <c r="Q125" s="42">
        <f t="shared" si="20"/>
        <v>0</v>
      </c>
      <c r="R125" s="42">
        <f t="shared" si="21"/>
        <v>0</v>
      </c>
      <c r="S125" s="42">
        <f t="shared" si="22"/>
        <v>0</v>
      </c>
      <c r="T125" s="42">
        <f t="shared" si="23"/>
        <v>0</v>
      </c>
    </row>
    <row r="126" spans="2:34" hidden="1">
      <c r="B126" s="293"/>
      <c r="C126" s="55"/>
      <c r="D126" s="55"/>
      <c r="E126" s="291"/>
      <c r="F126" s="290"/>
      <c r="G126" s="295"/>
      <c r="H126" s="63"/>
      <c r="I126" s="60"/>
      <c r="J126" s="64"/>
      <c r="K126" s="523">
        <f t="shared" si="19"/>
        <v>0</v>
      </c>
      <c r="L126" s="40"/>
      <c r="M126" s="41">
        <f t="shared" ref="M126:M134" si="25">+IF(K122&gt;=$H$13,1,0)</f>
        <v>0</v>
      </c>
      <c r="N126" s="39"/>
      <c r="P126" s="42">
        <f t="shared" si="24"/>
        <v>0</v>
      </c>
      <c r="Q126" s="42">
        <f t="shared" si="20"/>
        <v>0</v>
      </c>
      <c r="R126" s="42">
        <f t="shared" si="21"/>
        <v>0</v>
      </c>
      <c r="S126" s="42">
        <f t="shared" si="22"/>
        <v>0</v>
      </c>
      <c r="T126" s="42">
        <f t="shared" si="23"/>
        <v>0</v>
      </c>
    </row>
    <row r="127" spans="2:34" hidden="1">
      <c r="B127" s="293"/>
      <c r="C127" s="60"/>
      <c r="D127" s="55"/>
      <c r="E127" s="291"/>
      <c r="F127" s="290"/>
      <c r="G127" s="295"/>
      <c r="H127" s="63"/>
      <c r="I127" s="60"/>
      <c r="J127" s="64"/>
      <c r="K127" s="523">
        <f t="shared" si="19"/>
        <v>0</v>
      </c>
      <c r="L127" s="40"/>
      <c r="M127" s="41">
        <f t="shared" si="25"/>
        <v>0</v>
      </c>
      <c r="N127" s="41"/>
      <c r="P127" s="42">
        <f t="shared" si="24"/>
        <v>0</v>
      </c>
      <c r="Q127" s="42">
        <f t="shared" si="20"/>
        <v>0</v>
      </c>
      <c r="R127" s="42">
        <f t="shared" si="21"/>
        <v>0</v>
      </c>
      <c r="S127" s="42">
        <f t="shared" si="22"/>
        <v>0</v>
      </c>
      <c r="T127" s="42">
        <f t="shared" si="23"/>
        <v>0</v>
      </c>
    </row>
    <row r="128" spans="2:34" hidden="1">
      <c r="B128" s="293"/>
      <c r="C128" s="60"/>
      <c r="D128" s="55"/>
      <c r="E128" s="291"/>
      <c r="F128" s="290"/>
      <c r="G128" s="295"/>
      <c r="H128" s="63"/>
      <c r="I128" s="60"/>
      <c r="J128" s="64"/>
      <c r="K128" s="523">
        <f t="shared" si="19"/>
        <v>0</v>
      </c>
      <c r="L128" s="40"/>
      <c r="M128" s="41">
        <f t="shared" si="25"/>
        <v>0</v>
      </c>
      <c r="N128" s="41"/>
      <c r="O128" s="31"/>
      <c r="P128" s="42">
        <f t="shared" si="24"/>
        <v>0</v>
      </c>
      <c r="Q128" s="42">
        <f t="shared" si="20"/>
        <v>0</v>
      </c>
      <c r="R128" s="42">
        <f t="shared" si="21"/>
        <v>0</v>
      </c>
      <c r="S128" s="42">
        <f t="shared" si="22"/>
        <v>0</v>
      </c>
      <c r="T128" s="42">
        <f t="shared" si="23"/>
        <v>0</v>
      </c>
    </row>
    <row r="129" spans="2:20" hidden="1">
      <c r="B129" s="293"/>
      <c r="C129" s="55"/>
      <c r="D129" s="58"/>
      <c r="E129" s="291"/>
      <c r="F129" s="290"/>
      <c r="G129" s="295"/>
      <c r="H129" s="63"/>
      <c r="I129" s="55"/>
      <c r="J129" s="57"/>
      <c r="K129" s="523">
        <f t="shared" si="19"/>
        <v>0</v>
      </c>
      <c r="L129" s="40"/>
      <c r="M129" s="41">
        <f t="shared" si="25"/>
        <v>0</v>
      </c>
      <c r="N129" s="41"/>
      <c r="P129" s="42">
        <f t="shared" si="24"/>
        <v>0</v>
      </c>
      <c r="Q129" s="42">
        <f t="shared" si="20"/>
        <v>0</v>
      </c>
      <c r="R129" s="42">
        <f t="shared" si="21"/>
        <v>0</v>
      </c>
      <c r="S129" s="42">
        <f t="shared" si="22"/>
        <v>0</v>
      </c>
      <c r="T129" s="42">
        <f t="shared" si="23"/>
        <v>0</v>
      </c>
    </row>
    <row r="130" spans="2:20" ht="12.25" hidden="1" thickBot="1">
      <c r="B130" s="293"/>
      <c r="C130" s="55"/>
      <c r="D130" s="58"/>
      <c r="E130" s="291"/>
      <c r="F130" s="290"/>
      <c r="G130" s="295"/>
      <c r="H130" s="63"/>
      <c r="I130" s="55"/>
      <c r="J130" s="57"/>
      <c r="K130" s="523">
        <f t="shared" si="19"/>
        <v>0</v>
      </c>
      <c r="L130" s="44"/>
      <c r="M130" s="41">
        <f t="shared" si="25"/>
        <v>0</v>
      </c>
      <c r="N130" s="41"/>
      <c r="P130" s="42">
        <f t="shared" si="24"/>
        <v>0</v>
      </c>
      <c r="Q130" s="42">
        <f t="shared" si="20"/>
        <v>0</v>
      </c>
      <c r="R130" s="42">
        <f t="shared" si="21"/>
        <v>0</v>
      </c>
      <c r="S130" s="42">
        <f t="shared" si="22"/>
        <v>0</v>
      </c>
      <c r="T130" s="42">
        <f t="shared" si="23"/>
        <v>0</v>
      </c>
    </row>
    <row r="131" spans="2:20" ht="12.25" hidden="1" thickBot="1">
      <c r="B131" s="4"/>
      <c r="C131" s="4"/>
      <c r="D131" s="4"/>
      <c r="E131" s="4"/>
      <c r="F131" s="4"/>
      <c r="G131" s="4"/>
      <c r="H131" s="45"/>
      <c r="I131" s="24"/>
      <c r="J131" s="29" t="s">
        <v>8</v>
      </c>
      <c r="K131" s="29">
        <f>SUM(K122:K130)</f>
        <v>0</v>
      </c>
      <c r="L131" s="530"/>
      <c r="M131" s="41">
        <f t="shared" si="25"/>
        <v>0</v>
      </c>
      <c r="N131" s="41"/>
      <c r="P131" s="42">
        <f t="shared" si="24"/>
        <v>0</v>
      </c>
      <c r="Q131" s="42">
        <f t="shared" si="20"/>
        <v>0</v>
      </c>
      <c r="R131" s="42">
        <f t="shared" si="21"/>
        <v>0</v>
      </c>
      <c r="S131" s="42">
        <f t="shared" si="22"/>
        <v>0</v>
      </c>
      <c r="T131" s="42">
        <f t="shared" si="23"/>
        <v>0</v>
      </c>
    </row>
    <row r="132" spans="2:20" ht="23.95" hidden="1" customHeight="1" thickBot="1">
      <c r="B132" s="24"/>
      <c r="C132" s="24"/>
      <c r="D132" s="24"/>
      <c r="E132" s="24"/>
      <c r="F132" s="24"/>
      <c r="G132" s="24"/>
      <c r="H132" s="32"/>
      <c r="I132" s="48"/>
      <c r="J132" s="49"/>
      <c r="K132" s="510" t="str">
        <f>+IF(OR(M135=0,K138&gt;=1),"NO CUMPLE","CUMPLE")</f>
        <v>NO CUMPLE</v>
      </c>
      <c r="L132" s="68" t="str">
        <f>IF(K132="NO CUMPLE","0",IF(K131&gt;=$K$13,"CUMPLE SUMATORIA DE TODOS 1,0 DEL POE",IF(K131&lt;$K$14,"NO CUMPLE SUMATORIA DE TODOS 1,0 DEL POE")))</f>
        <v>0</v>
      </c>
      <c r="M132" s="41">
        <f t="shared" si="25"/>
        <v>0</v>
      </c>
      <c r="N132" s="41"/>
      <c r="P132" s="47">
        <f>SUM(P123:P131)</f>
        <v>0</v>
      </c>
      <c r="Q132" s="47">
        <f>SUM(Q123:Q131)</f>
        <v>0</v>
      </c>
      <c r="R132" s="47">
        <f>SUM(R123:R131)</f>
        <v>0</v>
      </c>
      <c r="S132" s="47">
        <f>SUM(S123:S131)</f>
        <v>0</v>
      </c>
      <c r="T132" s="47">
        <f>SUM(T123:T131)</f>
        <v>0</v>
      </c>
    </row>
    <row r="133" spans="2:20" hidden="1">
      <c r="B133" s="24"/>
      <c r="C133" s="24"/>
      <c r="D133" s="24"/>
      <c r="E133" s="24"/>
      <c r="F133" s="24"/>
      <c r="G133" s="24"/>
      <c r="H133" s="51">
        <f>VLOOKUP(D117,Conformación!$A$5:$S$125,5,FALSE)</f>
        <v>0</v>
      </c>
      <c r="I133" s="52">
        <f>VLOOKUP(D117,Conformación!$A$5:$S$125,7,FALSE)</f>
        <v>0</v>
      </c>
      <c r="J133" s="53">
        <f>+P132</f>
        <v>0</v>
      </c>
      <c r="K133" s="24" t="str">
        <f>+IF(J133&lt;MAX($J$133:$J$137),"",IF(J133=MAX($J$133:$J$137)*AND(SUM($J$133:$J$137)&gt;MAX($J$133:$J$137))*AND((I133&gt;0.34)),"V.Bo.",IF(J133=MAX($J$133:$J$137)*AND(J133=SUM($J$133:$J$137))*AND(I133&gt;=0.51),"V.Bo.","NO CUMPLE")))</f>
        <v>V.Bo.</v>
      </c>
      <c r="L133" s="24"/>
      <c r="M133" s="41">
        <f t="shared" si="25"/>
        <v>0</v>
      </c>
      <c r="N133" s="41"/>
    </row>
    <row r="134" spans="2:20" hidden="1">
      <c r="B134" s="24"/>
      <c r="C134" s="24"/>
      <c r="D134" s="24"/>
      <c r="E134" s="24"/>
      <c r="F134" s="24"/>
      <c r="G134" s="24"/>
      <c r="H134" s="51">
        <f>VLOOKUP(D117,Conformación!$A$5:$S$125,8,FALSE)</f>
        <v>0</v>
      </c>
      <c r="I134" s="52">
        <f>VLOOKUP(D117,Conformación!$A$5:$S$125,10,FALSE)</f>
        <v>0</v>
      </c>
      <c r="J134" s="53">
        <f>+Q132</f>
        <v>0</v>
      </c>
      <c r="K134" s="24" t="str">
        <f>+IF(J134&lt;MAX($J$133:$J$137),"",IF(J134=MAX($J$133:$J$137)*AND(SUM($J$133:$J$137)&gt;MAX($J$133:$J$137))*AND((I134&gt;0.34)),"V.Bo.",IF(J134=MAX($J$133:$J$137)*AND(J134=SUM($J$133:$J$137))*AND(I134&gt;=0.51),"V.Bo.","NO CUMPLE")))</f>
        <v>V.Bo.</v>
      </c>
      <c r="L134" s="17"/>
      <c r="M134" s="41">
        <f t="shared" si="25"/>
        <v>0</v>
      </c>
      <c r="N134" s="41"/>
    </row>
    <row r="135" spans="2:20" hidden="1">
      <c r="B135" s="24"/>
      <c r="C135" s="24"/>
      <c r="D135" s="24"/>
      <c r="E135" s="24"/>
      <c r="F135" s="24"/>
      <c r="G135" s="24"/>
      <c r="H135" s="51">
        <f>VLOOKUP(D117,Conformación!$A$5:$S$125,11,FALSE)</f>
        <v>0</v>
      </c>
      <c r="I135" s="52">
        <f>VLOOKUP(D117,Conformación!$A$5:$S$125,13,FALSE)</f>
        <v>0</v>
      </c>
      <c r="J135" s="53">
        <f>+R132</f>
        <v>0</v>
      </c>
      <c r="K135" s="24" t="str">
        <f>+IF(J135&lt;MAX($J$133:$J$137),"",IF(J135=MAX($J$133:$J$137)*AND(SUM($J$133:$J$137)&gt;MAX($J$133:$J$137))*AND((I135&gt;0.34)),"V.Bo.",IF(J135=MAX($J$133:$J$137)*AND(J135=SUM($J$133:$J$137))*AND(I135&gt;=0.51),"V.Bo.","NO CUMPLE")))</f>
        <v>V.Bo.</v>
      </c>
      <c r="L135" s="24"/>
      <c r="M135" s="24">
        <f>SUM(M126:M134)</f>
        <v>0</v>
      </c>
      <c r="N135" s="41"/>
      <c r="P135" s="43"/>
      <c r="Q135" s="43"/>
      <c r="R135" s="43"/>
      <c r="S135" s="43"/>
      <c r="T135" s="43"/>
    </row>
    <row r="136" spans="2:20" ht="28.55" hidden="1" customHeight="1">
      <c r="B136" s="24"/>
      <c r="C136" s="24"/>
      <c r="D136" s="24"/>
      <c r="E136" s="24"/>
      <c r="F136" s="24"/>
      <c r="G136" s="24"/>
      <c r="H136" s="51">
        <f>VLOOKUP(D117,Conformación!$A$5:$S$125,14,FALSE)</f>
        <v>0</v>
      </c>
      <c r="I136" s="52">
        <f>VLOOKUP(D117,Conformación!$A$5:$S$125,16,FALSE)</f>
        <v>0</v>
      </c>
      <c r="J136" s="53">
        <f>+S132</f>
        <v>0</v>
      </c>
      <c r="K136" s="24" t="str">
        <f>+IF(J136&lt;MAX($J$133:$J$137),"",IF(J136=MAX($J$133:$J$137)*AND(SUM($J$133:$J$137)&gt;MAX($J$133:$J$137))*AND((I136&gt;0.34)),"V.Bo.",IF(J136=MAX($J$133:$J$137)*AND(J136=SUM($J$133:$J$137))*AND(I136&gt;=0.51),"V.Bo.","NO CUMPLE")))</f>
        <v>V.Bo.</v>
      </c>
      <c r="L136" s="24"/>
      <c r="M136" s="24"/>
      <c r="N136" s="24"/>
      <c r="P136" s="380"/>
      <c r="Q136" s="380"/>
      <c r="R136" s="380"/>
      <c r="S136" s="43"/>
      <c r="T136" s="43"/>
    </row>
    <row r="137" spans="2:20" hidden="1">
      <c r="B137" s="24"/>
      <c r="C137" s="24"/>
      <c r="D137" s="24"/>
      <c r="E137" s="24"/>
      <c r="F137" s="24"/>
      <c r="G137" s="24"/>
      <c r="H137" s="51">
        <f>VLOOKUP(D117,Conformación!$A$5:$S$125,17,FALSE)</f>
        <v>0</v>
      </c>
      <c r="I137" s="52">
        <f>VLOOKUP(D117,Conformación!$A$5:$S$125,19,FALSE)</f>
        <v>0</v>
      </c>
      <c r="J137" s="53">
        <f>+T132</f>
        <v>0</v>
      </c>
      <c r="K137" s="24" t="str">
        <f>+IF(J137&lt;MAX($J$133:$J$137),"",IF(J137=MAX($J$133:$J$137)*AND(SUM($J$133:$J$137)&gt;MAX($J$133:$J$137))*AND((I137&gt;0.34)),"V.Bo.",IF(J137=MAX($J$133:$J$137)*AND(J137=SUM($J$133:$J$137))*AND(I137&gt;=0.51),"V.Bo.","NO CUMPLE")))</f>
        <v>V.Bo.</v>
      </c>
      <c r="L137" s="24"/>
      <c r="M137" s="24"/>
      <c r="N137" s="24"/>
      <c r="P137" s="43"/>
      <c r="Q137" s="43"/>
      <c r="R137" s="43"/>
      <c r="S137" s="43"/>
      <c r="T137" s="43"/>
    </row>
    <row r="138" spans="2:20" ht="12.1" hidden="1" customHeight="1">
      <c r="B138" s="24"/>
      <c r="C138" s="24"/>
      <c r="D138" s="24"/>
      <c r="E138" s="24"/>
      <c r="F138" s="24"/>
      <c r="G138" s="24"/>
      <c r="H138" s="51"/>
      <c r="I138" s="54"/>
      <c r="J138" s="29"/>
      <c r="K138" s="24">
        <f>+COUNTIF(K133:K137,"NO CUMPLE")</f>
        <v>0</v>
      </c>
      <c r="L138" s="24"/>
      <c r="M138" s="380"/>
      <c r="N138" s="380"/>
      <c r="P138" s="43"/>
      <c r="Q138" s="43"/>
      <c r="R138" s="43"/>
      <c r="S138" s="43"/>
      <c r="T138" s="43"/>
    </row>
    <row r="139" spans="2:20" hidden="1">
      <c r="M139" s="24"/>
      <c r="N139" s="24"/>
      <c r="O139" s="43"/>
      <c r="P139" s="43"/>
      <c r="Q139" s="43"/>
      <c r="R139" s="43"/>
      <c r="S139" s="43"/>
      <c r="T139" s="43"/>
    </row>
    <row r="140" spans="2:20" hidden="1">
      <c r="B140" s="4"/>
      <c r="C140" s="394" t="s">
        <v>75</v>
      </c>
      <c r="D140" s="395">
        <v>6</v>
      </c>
      <c r="F140" s="372"/>
      <c r="G140" s="384">
        <f>VLOOKUP(D140,Conformación!$A$5:$S$125,2,FALSE)</f>
        <v>0</v>
      </c>
      <c r="H140" s="372"/>
      <c r="I140" s="372"/>
      <c r="J140" s="372"/>
      <c r="K140" s="29"/>
      <c r="L140" s="24"/>
      <c r="M140" s="24"/>
      <c r="N140" s="24"/>
      <c r="O140" s="380"/>
      <c r="P140" s="43"/>
      <c r="Q140" s="43"/>
      <c r="R140" s="43"/>
      <c r="S140" s="43"/>
      <c r="T140" s="43"/>
    </row>
    <row r="141" spans="2:20" hidden="1">
      <c r="B141" s="4"/>
      <c r="C141" s="27"/>
      <c r="D141" s="27"/>
      <c r="F141" s="373"/>
      <c r="G141" s="365">
        <f>VLOOKUP(D140,Conformación!$A$5:$S$125,4,FALSE)</f>
        <v>0</v>
      </c>
      <c r="H141" s="373"/>
      <c r="I141" s="373"/>
      <c r="J141" s="373"/>
      <c r="K141" s="29"/>
      <c r="L141" s="24"/>
      <c r="N141" s="24"/>
      <c r="O141" s="43"/>
    </row>
    <row r="142" spans="2:20" ht="14.95" hidden="1" customHeight="1">
      <c r="B142" s="4"/>
      <c r="C142" s="27"/>
      <c r="D142" s="27"/>
      <c r="E142" s="373"/>
      <c r="F142" s="373"/>
      <c r="G142" s="373"/>
      <c r="H142" s="373"/>
      <c r="I142" s="373"/>
      <c r="J142" s="373"/>
      <c r="K142" s="29"/>
      <c r="L142" s="24"/>
      <c r="M142" s="24"/>
      <c r="N142" s="24"/>
      <c r="O142" s="43"/>
    </row>
    <row r="143" spans="2:20" hidden="1">
      <c r="B143" s="4"/>
      <c r="C143" s="4"/>
      <c r="D143" s="4"/>
      <c r="E143" s="4"/>
      <c r="F143" s="4"/>
      <c r="G143" s="4"/>
      <c r="H143" s="32"/>
      <c r="I143" s="24"/>
      <c r="J143" s="25"/>
      <c r="K143" s="33"/>
      <c r="L143" s="4"/>
      <c r="O143" s="43"/>
    </row>
    <row r="144" spans="2:20" ht="34.65" hidden="1">
      <c r="B144" s="36" t="s">
        <v>23</v>
      </c>
      <c r="C144" s="36" t="s">
        <v>6</v>
      </c>
      <c r="D144" s="37" t="s">
        <v>22</v>
      </c>
      <c r="E144" s="37" t="s">
        <v>25</v>
      </c>
      <c r="F144" s="277" t="s">
        <v>175</v>
      </c>
      <c r="G144" s="36" t="s">
        <v>4</v>
      </c>
      <c r="H144" s="38" t="s">
        <v>5</v>
      </c>
      <c r="I144" s="36" t="s">
        <v>200</v>
      </c>
      <c r="J144" s="19" t="s">
        <v>26</v>
      </c>
      <c r="K144" s="19" t="str">
        <f>+K$12</f>
        <v>POE
SMMLV</v>
      </c>
      <c r="L144" s="36" t="s">
        <v>9</v>
      </c>
      <c r="M144" s="24"/>
      <c r="O144" s="43"/>
      <c r="P144" s="34" t="s">
        <v>24</v>
      </c>
      <c r="Q144" s="35"/>
      <c r="R144" s="35"/>
      <c r="S144" s="35"/>
      <c r="T144" s="35"/>
    </row>
    <row r="145" spans="2:20" ht="11.55" hidden="1" customHeight="1">
      <c r="B145" s="293"/>
      <c r="C145" s="507"/>
      <c r="D145" s="124"/>
      <c r="E145" s="230"/>
      <c r="F145" s="289"/>
      <c r="G145" s="295"/>
      <c r="H145" s="229"/>
      <c r="I145" s="124"/>
      <c r="J145" s="125"/>
      <c r="K145" s="523">
        <f>IF(H145=0,0,IF(H145&lt;0,"FUERA DE TIEMPO",J145*E145/VLOOKUP(YEAR(H145),$V$3:$W$43,2,0)))</f>
        <v>0</v>
      </c>
      <c r="L145" s="124"/>
      <c r="M145" s="4"/>
      <c r="N145" s="24"/>
      <c r="P145" s="11">
        <f>+H156</f>
        <v>0</v>
      </c>
      <c r="Q145" s="11">
        <f>+H157</f>
        <v>0</v>
      </c>
      <c r="R145" s="11">
        <f>+H158</f>
        <v>0</v>
      </c>
      <c r="S145" s="11">
        <f>+H159</f>
        <v>0</v>
      </c>
      <c r="T145" s="11">
        <f>+H160</f>
        <v>0</v>
      </c>
    </row>
    <row r="146" spans="2:20" ht="11.55" hidden="1" customHeight="1">
      <c r="B146" s="293"/>
      <c r="C146" s="507"/>
      <c r="D146" s="124"/>
      <c r="E146" s="230"/>
      <c r="F146" s="289"/>
      <c r="G146" s="295"/>
      <c r="H146" s="229"/>
      <c r="I146" s="124"/>
      <c r="J146" s="125"/>
      <c r="K146" s="523">
        <f>IF(H146=0,0,IF(H146&lt;0,"FUERA DE TIEMPO",J146*E146/VLOOKUP(YEAR(H146),$V$3:$W$43,2,0)))</f>
        <v>0</v>
      </c>
      <c r="L146" s="124"/>
      <c r="M146" s="39"/>
      <c r="N146" s="24"/>
      <c r="P146" s="42">
        <f t="shared" ref="P146:P154" si="26">+IF(D145=$P$145,K145,0)</f>
        <v>0</v>
      </c>
      <c r="Q146" s="42">
        <f t="shared" ref="Q146:Q154" si="27">+IF(D145=$Q$145,K145,0)</f>
        <v>0</v>
      </c>
      <c r="R146" s="42">
        <f t="shared" ref="R146:R154" si="28">+IF(D145=$R$122,K145,0)</f>
        <v>0</v>
      </c>
      <c r="S146" s="42">
        <f t="shared" ref="S146:S154" si="29">+IF(D145=$S$122,K145,0)</f>
        <v>0</v>
      </c>
      <c r="T146" s="42">
        <f t="shared" ref="T146:T154" si="30">+IF(D145=$T$122,K145,0)</f>
        <v>0</v>
      </c>
    </row>
    <row r="147" spans="2:20" ht="11.55" hidden="1" customHeight="1">
      <c r="B147" s="293"/>
      <c r="C147" s="124"/>
      <c r="D147" s="50"/>
      <c r="E147" s="230"/>
      <c r="F147" s="289"/>
      <c r="G147" s="295"/>
      <c r="H147" s="229"/>
      <c r="I147" s="124"/>
      <c r="J147" s="125"/>
      <c r="K147" s="523">
        <f t="shared" ref="K147:K153" si="31">IF(H147=0,0,IF(H147&lt;$H$12,"FUERA DE TIEMPO",J147*E147/VLOOKUP(YEAR(H147),$V$3:$W$43,2,0)))</f>
        <v>0</v>
      </c>
      <c r="L147" s="124"/>
      <c r="M147" s="41"/>
      <c r="N147" s="24"/>
      <c r="P147" s="42">
        <f t="shared" si="26"/>
        <v>0</v>
      </c>
      <c r="Q147" s="42">
        <f t="shared" si="27"/>
        <v>0</v>
      </c>
      <c r="R147" s="42">
        <f t="shared" si="28"/>
        <v>0</v>
      </c>
      <c r="S147" s="42">
        <f t="shared" si="29"/>
        <v>0</v>
      </c>
      <c r="T147" s="42">
        <f t="shared" si="30"/>
        <v>0</v>
      </c>
    </row>
    <row r="148" spans="2:20" ht="11.55" hidden="1" customHeight="1">
      <c r="B148" s="293"/>
      <c r="C148" s="532"/>
      <c r="D148" s="50"/>
      <c r="E148" s="230"/>
      <c r="F148" s="289"/>
      <c r="G148" s="295"/>
      <c r="H148" s="229"/>
      <c r="I148" s="124"/>
      <c r="J148" s="533"/>
      <c r="K148" s="523">
        <f t="shared" si="31"/>
        <v>0</v>
      </c>
      <c r="L148" s="124"/>
      <c r="M148" s="41"/>
      <c r="N148" s="4"/>
      <c r="P148" s="42">
        <f t="shared" si="26"/>
        <v>0</v>
      </c>
      <c r="Q148" s="42">
        <f t="shared" si="27"/>
        <v>0</v>
      </c>
      <c r="R148" s="42">
        <f t="shared" si="28"/>
        <v>0</v>
      </c>
      <c r="S148" s="42">
        <f t="shared" si="29"/>
        <v>0</v>
      </c>
      <c r="T148" s="42">
        <f t="shared" si="30"/>
        <v>0</v>
      </c>
    </row>
    <row r="149" spans="2:20" ht="11.55" hidden="1" customHeight="1">
      <c r="B149" s="293"/>
      <c r="C149" s="532"/>
      <c r="D149" s="50"/>
      <c r="E149" s="230"/>
      <c r="F149" s="289"/>
      <c r="G149" s="295"/>
      <c r="H149" s="229"/>
      <c r="I149" s="124"/>
      <c r="J149" s="125"/>
      <c r="K149" s="523">
        <f t="shared" si="31"/>
        <v>0</v>
      </c>
      <c r="L149" s="124"/>
      <c r="M149" s="41">
        <f t="shared" ref="M149:M157" si="32">+IF(K145&gt;=$H$13,1,0)</f>
        <v>0</v>
      </c>
      <c r="N149" s="39"/>
      <c r="P149" s="42">
        <f t="shared" si="26"/>
        <v>0</v>
      </c>
      <c r="Q149" s="42">
        <f t="shared" si="27"/>
        <v>0</v>
      </c>
      <c r="R149" s="42">
        <f t="shared" si="28"/>
        <v>0</v>
      </c>
      <c r="S149" s="42">
        <f t="shared" si="29"/>
        <v>0</v>
      </c>
      <c r="T149" s="42">
        <f t="shared" si="30"/>
        <v>0</v>
      </c>
    </row>
    <row r="150" spans="2:20" hidden="1">
      <c r="B150" s="293"/>
      <c r="C150" s="60"/>
      <c r="D150" s="58"/>
      <c r="E150" s="291"/>
      <c r="F150" s="290"/>
      <c r="G150" s="295"/>
      <c r="H150" s="63"/>
      <c r="I150" s="60"/>
      <c r="J150" s="64"/>
      <c r="K150" s="523">
        <f t="shared" si="31"/>
        <v>0</v>
      </c>
      <c r="L150" s="40"/>
      <c r="M150" s="41">
        <f t="shared" si="32"/>
        <v>0</v>
      </c>
      <c r="N150" s="41"/>
      <c r="P150" s="42">
        <f t="shared" si="26"/>
        <v>0</v>
      </c>
      <c r="Q150" s="42">
        <f t="shared" si="27"/>
        <v>0</v>
      </c>
      <c r="R150" s="42">
        <f t="shared" si="28"/>
        <v>0</v>
      </c>
      <c r="S150" s="42">
        <f t="shared" si="29"/>
        <v>0</v>
      </c>
      <c r="T150" s="42">
        <f t="shared" si="30"/>
        <v>0</v>
      </c>
    </row>
    <row r="151" spans="2:20" hidden="1">
      <c r="B151" s="293"/>
      <c r="C151" s="60"/>
      <c r="D151" s="58"/>
      <c r="E151" s="291"/>
      <c r="F151" s="290"/>
      <c r="G151" s="295"/>
      <c r="H151" s="63"/>
      <c r="I151" s="60"/>
      <c r="J151" s="64"/>
      <c r="K151" s="523">
        <f t="shared" si="31"/>
        <v>0</v>
      </c>
      <c r="L151" s="40"/>
      <c r="M151" s="41">
        <f t="shared" si="32"/>
        <v>0</v>
      </c>
      <c r="N151" s="41"/>
      <c r="O151" s="31"/>
      <c r="P151" s="42">
        <f t="shared" si="26"/>
        <v>0</v>
      </c>
      <c r="Q151" s="42">
        <f t="shared" si="27"/>
        <v>0</v>
      </c>
      <c r="R151" s="42">
        <f t="shared" si="28"/>
        <v>0</v>
      </c>
      <c r="S151" s="42">
        <f t="shared" si="29"/>
        <v>0</v>
      </c>
      <c r="T151" s="42">
        <f t="shared" si="30"/>
        <v>0</v>
      </c>
    </row>
    <row r="152" spans="2:20" hidden="1">
      <c r="B152" s="293"/>
      <c r="C152" s="55"/>
      <c r="D152" s="58"/>
      <c r="E152" s="291"/>
      <c r="F152" s="290"/>
      <c r="G152" s="295"/>
      <c r="H152" s="63"/>
      <c r="I152" s="55"/>
      <c r="J152" s="57"/>
      <c r="K152" s="523">
        <f t="shared" si="31"/>
        <v>0</v>
      </c>
      <c r="L152" s="40"/>
      <c r="M152" s="41">
        <f t="shared" si="32"/>
        <v>0</v>
      </c>
      <c r="N152" s="41"/>
      <c r="P152" s="42">
        <f t="shared" si="26"/>
        <v>0</v>
      </c>
      <c r="Q152" s="42">
        <f t="shared" si="27"/>
        <v>0</v>
      </c>
      <c r="R152" s="42">
        <f t="shared" si="28"/>
        <v>0</v>
      </c>
      <c r="S152" s="42">
        <f t="shared" si="29"/>
        <v>0</v>
      </c>
      <c r="T152" s="42">
        <f t="shared" si="30"/>
        <v>0</v>
      </c>
    </row>
    <row r="153" spans="2:20" ht="12.25" hidden="1" thickBot="1">
      <c r="B153" s="293"/>
      <c r="C153" s="55"/>
      <c r="D153" s="58"/>
      <c r="E153" s="291"/>
      <c r="F153" s="290"/>
      <c r="G153" s="295"/>
      <c r="H153" s="63"/>
      <c r="I153" s="55"/>
      <c r="J153" s="57"/>
      <c r="K153" s="523">
        <f t="shared" si="31"/>
        <v>0</v>
      </c>
      <c r="L153" s="44"/>
      <c r="M153" s="41">
        <f t="shared" si="32"/>
        <v>0</v>
      </c>
      <c r="N153" s="41"/>
      <c r="P153" s="42">
        <f t="shared" si="26"/>
        <v>0</v>
      </c>
      <c r="Q153" s="42">
        <f t="shared" si="27"/>
        <v>0</v>
      </c>
      <c r="R153" s="42">
        <f t="shared" si="28"/>
        <v>0</v>
      </c>
      <c r="S153" s="42">
        <f t="shared" si="29"/>
        <v>0</v>
      </c>
      <c r="T153" s="42">
        <f t="shared" si="30"/>
        <v>0</v>
      </c>
    </row>
    <row r="154" spans="2:20" ht="12.25" hidden="1" thickBot="1">
      <c r="B154" s="4"/>
      <c r="C154" s="4"/>
      <c r="D154" s="4"/>
      <c r="E154" s="4"/>
      <c r="F154" s="4"/>
      <c r="G154" s="4"/>
      <c r="H154" s="45"/>
      <c r="I154" s="24"/>
      <c r="J154" s="29" t="s">
        <v>8</v>
      </c>
      <c r="K154" s="29">
        <f>SUM(K145:K153)</f>
        <v>0</v>
      </c>
      <c r="L154" s="530"/>
      <c r="M154" s="41">
        <f t="shared" si="32"/>
        <v>0</v>
      </c>
      <c r="N154" s="41"/>
      <c r="P154" s="42">
        <f t="shared" si="26"/>
        <v>0</v>
      </c>
      <c r="Q154" s="42">
        <f t="shared" si="27"/>
        <v>0</v>
      </c>
      <c r="R154" s="42">
        <f t="shared" si="28"/>
        <v>0</v>
      </c>
      <c r="S154" s="42">
        <f t="shared" si="29"/>
        <v>0</v>
      </c>
      <c r="T154" s="42">
        <f t="shared" si="30"/>
        <v>0</v>
      </c>
    </row>
    <row r="155" spans="2:20" ht="12.25" hidden="1" thickBot="1">
      <c r="B155" s="24"/>
      <c r="C155" s="24"/>
      <c r="D155" s="24"/>
      <c r="E155" s="24"/>
      <c r="F155" s="24"/>
      <c r="G155" s="24"/>
      <c r="H155" s="32"/>
      <c r="I155" s="48"/>
      <c r="J155" s="49"/>
      <c r="K155" s="510" t="str">
        <f>+IF(OR(M158=0,K161&gt;=1),"NO CUMPLE","CUMPLE")</f>
        <v>NO CUMPLE</v>
      </c>
      <c r="L155" s="68" t="str">
        <f>IF(K155="NO CUMPLE","0",IF(K154&gt;=$K$13,"CUMPLE SUMATORIA DE TODOS 1,0 DEL POE",IF(K154&lt;$K$14,"NO CUMPLE SUMATORIA DE TODOS 1,0 DEL POE")))</f>
        <v>0</v>
      </c>
      <c r="M155" s="41">
        <f t="shared" si="32"/>
        <v>0</v>
      </c>
      <c r="N155" s="41"/>
      <c r="P155" s="47">
        <f>SUM(P146:P154)</f>
        <v>0</v>
      </c>
      <c r="Q155" s="47">
        <f>SUM(Q146:Q154)</f>
        <v>0</v>
      </c>
      <c r="R155" s="47">
        <f>SUM(R146:R154)</f>
        <v>0</v>
      </c>
      <c r="S155" s="47">
        <f>SUM(S146:S154)</f>
        <v>0</v>
      </c>
      <c r="T155" s="47">
        <f>SUM(T146:T154)</f>
        <v>0</v>
      </c>
    </row>
    <row r="156" spans="2:20" hidden="1">
      <c r="B156" s="24"/>
      <c r="C156" s="24"/>
      <c r="D156" s="24"/>
      <c r="E156" s="24"/>
      <c r="F156" s="24"/>
      <c r="G156" s="24"/>
      <c r="H156" s="51">
        <f>VLOOKUP(D140,Conformación!$A$5:$S$125,5,FALSE)</f>
        <v>0</v>
      </c>
      <c r="I156" s="52">
        <f>VLOOKUP(D140,Conformación!$A$5:$S$125,7,FALSE)</f>
        <v>0</v>
      </c>
      <c r="J156" s="53">
        <f>+P155</f>
        <v>0</v>
      </c>
      <c r="K156" s="24" t="str">
        <f>+IF(J156&lt;MAX($J$156:$J$160),"",IF(J156=MAX($J$156:$J$160)*AND(SUM($J$156:$J$160)&gt;MAX($J$156:$J$160))*AND((I156&gt;0.34)),"V.Bo.",IF(J156=MAX($J$156:$J$160)*AND(J156=SUM($J$156:$J$160))*AND(I156&gt;=0.51),"V.Bo.","NO CUMPLE")))</f>
        <v>V.Bo.</v>
      </c>
      <c r="L156" s="24"/>
      <c r="M156" s="41">
        <f t="shared" si="32"/>
        <v>0</v>
      </c>
      <c r="N156" s="41"/>
    </row>
    <row r="157" spans="2:20" hidden="1">
      <c r="B157" s="24"/>
      <c r="C157" s="24"/>
      <c r="D157" s="24"/>
      <c r="E157" s="24"/>
      <c r="F157" s="24"/>
      <c r="G157" s="24"/>
      <c r="H157" s="51">
        <f>VLOOKUP(D140,Conformación!$A$5:$S$125,8,FALSE)</f>
        <v>0</v>
      </c>
      <c r="I157" s="52">
        <f>VLOOKUP(D140,Conformación!$A$5:$S$125,10,FALSE)</f>
        <v>0</v>
      </c>
      <c r="J157" s="53">
        <f>+Q155</f>
        <v>0</v>
      </c>
      <c r="K157" s="24" t="str">
        <f>+IF(J157&lt;MAX($J$156:$J$160),"",IF(J157=MAX($J$156:$J$160)*AND(SUM($J$156:$J$160)&gt;MAX($J$156:$J$160))*AND((I157&gt;0.34)),"V.Bo.",IF(J157=MAX($J$156:$J$160)*AND(J157=SUM($J$156:$J$160))*AND(I157&gt;=0.51),"V.Bo.","NO CUMPLE")))</f>
        <v>V.Bo.</v>
      </c>
      <c r="L157" s="24"/>
      <c r="M157" s="41">
        <f t="shared" si="32"/>
        <v>0</v>
      </c>
      <c r="N157" s="41"/>
    </row>
    <row r="158" spans="2:20" hidden="1">
      <c r="B158" s="24"/>
      <c r="C158" s="24"/>
      <c r="D158" s="24"/>
      <c r="E158" s="24"/>
      <c r="F158" s="24"/>
      <c r="G158" s="24"/>
      <c r="H158" s="51">
        <f>VLOOKUP(D140,Conformación!$A$5:$S$125,11,FALSE)</f>
        <v>0</v>
      </c>
      <c r="I158" s="52">
        <f>VLOOKUP(D140,Conformación!$A$5:$S$125,13,FALSE)</f>
        <v>0</v>
      </c>
      <c r="J158" s="53">
        <f>+R155</f>
        <v>0</v>
      </c>
      <c r="K158" s="24" t="str">
        <f>+IF(J158&lt;MAX($J$156:$J$160),"",IF(J158=MAX($J$156:$J$160)*AND(SUM($J$156:$J$160)&gt;MAX($J$156:$J$160))*AND((I158&gt;0.34)),"V.Bo.",IF(J158=MAX($J$156:$J$160)*AND(J158=SUM($J$156:$J$160))*AND(I158&gt;=0.51),"V.Bo.","NO CUMPLE")))</f>
        <v>V.Bo.</v>
      </c>
      <c r="L158" s="24"/>
      <c r="M158" s="24">
        <f>SUM(M149:M157)</f>
        <v>0</v>
      </c>
      <c r="N158" s="41"/>
      <c r="P158" s="43"/>
      <c r="Q158" s="43"/>
      <c r="R158" s="43"/>
      <c r="S158" s="43"/>
      <c r="T158" s="43"/>
    </row>
    <row r="159" spans="2:20" ht="32.299999999999997" hidden="1" customHeight="1">
      <c r="B159" s="24"/>
      <c r="C159" s="24"/>
      <c r="D159" s="24"/>
      <c r="E159" s="24"/>
      <c r="F159" s="24"/>
      <c r="G159" s="24"/>
      <c r="H159" s="51">
        <f>VLOOKUP(D140,Conformación!$A$5:$S$125,14,FALSE)</f>
        <v>0</v>
      </c>
      <c r="I159" s="52">
        <f>VLOOKUP(D140,Conformación!$A$5:$S$125,16,FALSE)</f>
        <v>0</v>
      </c>
      <c r="J159" s="53">
        <f>+S155</f>
        <v>0</v>
      </c>
      <c r="K159" s="24" t="str">
        <f>+IF(J159&lt;MAX($J$156:$J$160),"",IF(J159=MAX($J$156:$J$160)*AND(SUM($J$156:$J$160)&gt;MAX($J$156:$J$160))*AND((I159&gt;0.34)),"V.Bo.",IF(J159=MAX($J$156:$J$160)*AND(J159=SUM($J$156:$J$160))*AND(I159&gt;=0.51),"V.Bo.","NO CUMPLE")))</f>
        <v>V.Bo.</v>
      </c>
      <c r="L159" s="24"/>
      <c r="M159" s="24"/>
      <c r="N159" s="24"/>
      <c r="P159" s="43"/>
      <c r="Q159" s="43"/>
      <c r="R159" s="43"/>
      <c r="S159" s="43"/>
      <c r="T159" s="43"/>
    </row>
    <row r="160" spans="2:20" hidden="1">
      <c r="B160" s="24"/>
      <c r="C160" s="24"/>
      <c r="D160" s="24"/>
      <c r="E160" s="24"/>
      <c r="F160" s="24"/>
      <c r="G160" s="24"/>
      <c r="H160" s="51">
        <f>VLOOKUP(D140,Conformación!$A$5:$S$125,17,FALSE)</f>
        <v>0</v>
      </c>
      <c r="I160" s="52">
        <f>VLOOKUP(D140,Conformación!$A$5:$S$125,19,FALSE)</f>
        <v>0</v>
      </c>
      <c r="J160" s="53">
        <f>+T155</f>
        <v>0</v>
      </c>
      <c r="K160" s="24" t="str">
        <f>+IF(J160&lt;MAX($J$156:$J$160),"",IF(J160=MAX($J$156:$J$160)*AND(SUM($J$156:$J$160)&gt;MAX($J$156:$J$160))*AND((I160&gt;0.34)),"V.Bo.",IF(J160=MAX($J$156:$J$160)*AND(J160=SUM($J$156:$J$160))*AND(I160&gt;=0.51),"V.Bo.","NO CUMPLE")))</f>
        <v>V.Bo.</v>
      </c>
      <c r="L160" s="24"/>
      <c r="M160" s="24"/>
      <c r="N160" s="24"/>
      <c r="P160" s="43"/>
      <c r="Q160" s="43"/>
      <c r="R160" s="43"/>
      <c r="S160" s="43"/>
      <c r="T160" s="43"/>
    </row>
    <row r="161" spans="2:21" hidden="1">
      <c r="B161" s="24"/>
      <c r="C161" s="24"/>
      <c r="D161" s="24"/>
      <c r="E161" s="24"/>
      <c r="F161" s="24"/>
      <c r="G161" s="24"/>
      <c r="H161" s="51"/>
      <c r="I161" s="54"/>
      <c r="J161" s="29"/>
      <c r="K161" s="24">
        <f>+COUNTIF(K156:K160,"NO CUMPLE")</f>
        <v>0</v>
      </c>
      <c r="L161" s="24"/>
      <c r="M161" s="24"/>
      <c r="N161" s="24"/>
      <c r="P161" s="43"/>
      <c r="Q161" s="43"/>
      <c r="R161" s="43"/>
      <c r="S161" s="43"/>
      <c r="T161" s="43"/>
    </row>
    <row r="162" spans="2:21" hidden="1">
      <c r="E162" s="107"/>
      <c r="F162" s="107"/>
      <c r="G162" s="107"/>
      <c r="H162" s="107"/>
      <c r="I162" s="107"/>
      <c r="M162" s="24"/>
      <c r="N162" s="24"/>
      <c r="O162" s="43"/>
      <c r="P162" s="43"/>
      <c r="Q162" s="43"/>
      <c r="R162" s="43"/>
      <c r="S162" s="43"/>
      <c r="T162" s="43"/>
    </row>
    <row r="163" spans="2:21" hidden="1">
      <c r="B163" s="4"/>
      <c r="C163" s="394" t="s">
        <v>75</v>
      </c>
      <c r="D163" s="395">
        <v>7</v>
      </c>
      <c r="F163" s="372"/>
      <c r="G163" s="384" t="e">
        <f>VLOOKUP(D163,Conformación!$A$5:$S$125,2,FALSE)</f>
        <v>#N/A</v>
      </c>
      <c r="H163" s="372"/>
      <c r="I163" s="372"/>
      <c r="J163" s="372"/>
      <c r="K163" s="29"/>
      <c r="L163" s="24"/>
      <c r="M163" s="24"/>
      <c r="N163" s="24"/>
      <c r="O163" s="43"/>
      <c r="P163" s="43"/>
      <c r="Q163" s="43"/>
      <c r="R163" s="43"/>
      <c r="S163" s="43"/>
      <c r="T163" s="43"/>
    </row>
    <row r="164" spans="2:21" hidden="1">
      <c r="B164" s="4"/>
      <c r="C164" s="27"/>
      <c r="D164" s="27"/>
      <c r="F164" s="373"/>
      <c r="G164" s="365" t="e">
        <f>VLOOKUP(D163,Conformación!$A$5:$S$125,4,FALSE)</f>
        <v>#N/A</v>
      </c>
      <c r="H164" s="373"/>
      <c r="I164" s="373"/>
      <c r="J164" s="373"/>
      <c r="K164" s="29"/>
      <c r="L164" s="24"/>
      <c r="N164" s="24"/>
      <c r="O164" s="43"/>
    </row>
    <row r="165" spans="2:21" hidden="1">
      <c r="B165" s="4"/>
      <c r="C165" s="27"/>
      <c r="D165" s="27"/>
      <c r="E165" s="373"/>
      <c r="F165" s="373"/>
      <c r="G165" s="373"/>
      <c r="H165" s="373"/>
      <c r="I165" s="373"/>
      <c r="J165" s="373"/>
      <c r="K165" s="29"/>
      <c r="L165" s="24"/>
      <c r="M165" s="24"/>
      <c r="N165" s="24"/>
      <c r="O165" s="43"/>
    </row>
    <row r="166" spans="2:21" hidden="1">
      <c r="B166" s="4"/>
      <c r="C166" s="4"/>
      <c r="D166" s="4"/>
      <c r="E166" s="4"/>
      <c r="F166" s="4"/>
      <c r="G166" s="4"/>
      <c r="H166" s="32"/>
      <c r="I166" s="24"/>
      <c r="J166" s="25"/>
      <c r="K166" s="33"/>
      <c r="L166" s="4"/>
      <c r="O166" s="43"/>
    </row>
    <row r="167" spans="2:21" ht="12.1" hidden="1" customHeight="1">
      <c r="B167" s="36" t="s">
        <v>23</v>
      </c>
      <c r="C167" s="36" t="s">
        <v>6</v>
      </c>
      <c r="D167" s="37" t="s">
        <v>22</v>
      </c>
      <c r="E167" s="37" t="s">
        <v>25</v>
      </c>
      <c r="F167" s="277" t="s">
        <v>175</v>
      </c>
      <c r="G167" s="36" t="s">
        <v>4</v>
      </c>
      <c r="H167" s="38" t="s">
        <v>5</v>
      </c>
      <c r="I167" s="36" t="s">
        <v>200</v>
      </c>
      <c r="J167" s="19" t="s">
        <v>26</v>
      </c>
      <c r="K167" s="19" t="str">
        <f>+K$12</f>
        <v>POE
SMMLV</v>
      </c>
      <c r="L167" s="36" t="s">
        <v>9</v>
      </c>
      <c r="M167" s="24"/>
      <c r="O167" s="43"/>
      <c r="P167" s="34" t="s">
        <v>24</v>
      </c>
      <c r="Q167" s="35"/>
      <c r="R167" s="35"/>
      <c r="S167" s="35"/>
      <c r="T167" s="35"/>
    </row>
    <row r="168" spans="2:21" hidden="1">
      <c r="B168" s="293">
        <v>1</v>
      </c>
      <c r="C168" s="388"/>
      <c r="D168" s="397"/>
      <c r="E168" s="389"/>
      <c r="F168" s="390"/>
      <c r="G168" s="391"/>
      <c r="H168" s="392"/>
      <c r="I168" s="388"/>
      <c r="J168" s="393"/>
      <c r="K168" s="56">
        <f t="shared" ref="K168:K176" si="33">IF(H168=0,0,IF(H168&lt;0,"FUERA DE TIEMPO",J168*E168/VLOOKUP(YEAR(H168),$V$3:$W$43,2,0)))</f>
        <v>0</v>
      </c>
      <c r="L168" s="298"/>
      <c r="M168" s="4"/>
      <c r="N168" s="24"/>
      <c r="P168" s="11" t="e">
        <f>+H179</f>
        <v>#N/A</v>
      </c>
      <c r="Q168" s="11" t="e">
        <f>+H180</f>
        <v>#N/A</v>
      </c>
      <c r="R168" s="11" t="e">
        <f>+H181</f>
        <v>#N/A</v>
      </c>
      <c r="S168" s="11" t="e">
        <f>+H182</f>
        <v>#N/A</v>
      </c>
      <c r="T168" s="11" t="e">
        <f>+H183</f>
        <v>#N/A</v>
      </c>
    </row>
    <row r="169" spans="2:21" hidden="1">
      <c r="B169" s="293">
        <v>2</v>
      </c>
      <c r="C169" s="388"/>
      <c r="D169" s="397"/>
      <c r="E169" s="389"/>
      <c r="F169" s="390"/>
      <c r="G169" s="391"/>
      <c r="H169" s="392"/>
      <c r="I169" s="388"/>
      <c r="J169" s="393"/>
      <c r="K169" s="56">
        <f t="shared" si="33"/>
        <v>0</v>
      </c>
      <c r="L169" s="298"/>
      <c r="M169" s="39"/>
      <c r="N169" s="24"/>
      <c r="P169" s="42" t="e">
        <f t="shared" ref="P169:P177" si="34">+IF(D168=$P$168,K168,0)</f>
        <v>#N/A</v>
      </c>
      <c r="Q169" s="42" t="e">
        <f t="shared" ref="Q169:Q177" si="35">+IF(D168=$Q$168,K168,0)</f>
        <v>#N/A</v>
      </c>
      <c r="R169" s="42">
        <f t="shared" ref="R169:R177" si="36">+IF(D168=$R$122,K168,0)</f>
        <v>0</v>
      </c>
      <c r="S169" s="42">
        <f t="shared" ref="S169:S177" si="37">+IF(D168=$S$122,K168,0)</f>
        <v>0</v>
      </c>
      <c r="T169" s="42">
        <f t="shared" ref="T169:T177" si="38">+IF(D168=$T$122,K168,0)</f>
        <v>0</v>
      </c>
    </row>
    <row r="170" spans="2:21" hidden="1">
      <c r="B170" s="293">
        <v>3</v>
      </c>
      <c r="C170" s="388"/>
      <c r="D170" s="397"/>
      <c r="E170" s="389"/>
      <c r="F170" s="390"/>
      <c r="G170" s="391"/>
      <c r="H170" s="392"/>
      <c r="I170" s="388"/>
      <c r="J170" s="393"/>
      <c r="K170" s="56">
        <f t="shared" si="33"/>
        <v>0</v>
      </c>
      <c r="L170" s="376"/>
      <c r="M170" s="41"/>
      <c r="N170" s="24"/>
      <c r="P170" s="42" t="e">
        <f t="shared" si="34"/>
        <v>#N/A</v>
      </c>
      <c r="Q170" s="42" t="e">
        <f t="shared" si="35"/>
        <v>#N/A</v>
      </c>
      <c r="R170" s="42">
        <f t="shared" si="36"/>
        <v>0</v>
      </c>
      <c r="S170" s="42">
        <f t="shared" si="37"/>
        <v>0</v>
      </c>
      <c r="T170" s="42">
        <f t="shared" si="38"/>
        <v>0</v>
      </c>
      <c r="U170" s="349"/>
    </row>
    <row r="171" spans="2:21" hidden="1">
      <c r="B171" s="293">
        <v>4</v>
      </c>
      <c r="C171" s="59"/>
      <c r="D171" s="58"/>
      <c r="E171" s="291"/>
      <c r="F171" s="289"/>
      <c r="G171" s="295"/>
      <c r="H171" s="63"/>
      <c r="I171" s="55"/>
      <c r="J171" s="65"/>
      <c r="K171" s="56">
        <f t="shared" si="33"/>
        <v>0</v>
      </c>
      <c r="L171" s="556"/>
      <c r="M171" s="41"/>
      <c r="N171" s="4"/>
      <c r="P171" s="42" t="e">
        <f t="shared" si="34"/>
        <v>#N/A</v>
      </c>
      <c r="Q171" s="42" t="e">
        <f t="shared" si="35"/>
        <v>#N/A</v>
      </c>
      <c r="R171" s="42">
        <f t="shared" si="36"/>
        <v>0</v>
      </c>
      <c r="S171" s="42">
        <f t="shared" si="37"/>
        <v>0</v>
      </c>
      <c r="T171" s="42">
        <f t="shared" si="38"/>
        <v>0</v>
      </c>
    </row>
    <row r="172" spans="2:21" hidden="1">
      <c r="B172" s="293">
        <v>5</v>
      </c>
      <c r="C172" s="55"/>
      <c r="D172" s="58"/>
      <c r="E172" s="230"/>
      <c r="F172" s="289"/>
      <c r="G172" s="295"/>
      <c r="H172" s="63"/>
      <c r="I172" s="60"/>
      <c r="J172" s="64"/>
      <c r="K172" s="56">
        <f t="shared" si="33"/>
        <v>0</v>
      </c>
      <c r="L172" s="555"/>
      <c r="M172" s="41">
        <f t="shared" ref="M172:M180" si="39">+IF(K168&gt;=$H$13,1,0)</f>
        <v>0</v>
      </c>
      <c r="N172" s="39"/>
      <c r="P172" s="42" t="e">
        <f t="shared" si="34"/>
        <v>#N/A</v>
      </c>
      <c r="Q172" s="42" t="e">
        <f t="shared" si="35"/>
        <v>#N/A</v>
      </c>
      <c r="R172" s="42">
        <f t="shared" si="36"/>
        <v>0</v>
      </c>
      <c r="S172" s="42">
        <f t="shared" si="37"/>
        <v>0</v>
      </c>
      <c r="T172" s="42">
        <f t="shared" si="38"/>
        <v>0</v>
      </c>
    </row>
    <row r="173" spans="2:21" hidden="1">
      <c r="B173" s="293">
        <v>6</v>
      </c>
      <c r="C173" s="60"/>
      <c r="D173" s="58"/>
      <c r="E173" s="291"/>
      <c r="F173" s="290"/>
      <c r="G173" s="295"/>
      <c r="H173" s="63"/>
      <c r="I173" s="60"/>
      <c r="J173" s="64"/>
      <c r="K173" s="56">
        <f t="shared" si="33"/>
        <v>0</v>
      </c>
      <c r="L173" s="40"/>
      <c r="M173" s="41">
        <f t="shared" si="39"/>
        <v>0</v>
      </c>
      <c r="N173" s="41"/>
      <c r="P173" s="42" t="e">
        <f t="shared" si="34"/>
        <v>#N/A</v>
      </c>
      <c r="Q173" s="42" t="e">
        <f t="shared" si="35"/>
        <v>#N/A</v>
      </c>
      <c r="R173" s="42">
        <f t="shared" si="36"/>
        <v>0</v>
      </c>
      <c r="S173" s="42">
        <f t="shared" si="37"/>
        <v>0</v>
      </c>
      <c r="T173" s="42">
        <f t="shared" si="38"/>
        <v>0</v>
      </c>
    </row>
    <row r="174" spans="2:21" hidden="1">
      <c r="B174" s="293">
        <v>7</v>
      </c>
      <c r="C174" s="60"/>
      <c r="D174" s="58"/>
      <c r="E174" s="291"/>
      <c r="F174" s="290"/>
      <c r="G174" s="295"/>
      <c r="H174" s="63"/>
      <c r="I174" s="60"/>
      <c r="J174" s="64"/>
      <c r="K174" s="56">
        <f t="shared" si="33"/>
        <v>0</v>
      </c>
      <c r="L174" s="40"/>
      <c r="M174" s="41">
        <f t="shared" si="39"/>
        <v>0</v>
      </c>
      <c r="N174" s="41"/>
      <c r="O174" s="31"/>
      <c r="P174" s="42" t="e">
        <f t="shared" si="34"/>
        <v>#N/A</v>
      </c>
      <c r="Q174" s="42" t="e">
        <f t="shared" si="35"/>
        <v>#N/A</v>
      </c>
      <c r="R174" s="42">
        <f t="shared" si="36"/>
        <v>0</v>
      </c>
      <c r="S174" s="42">
        <f t="shared" si="37"/>
        <v>0</v>
      </c>
      <c r="T174" s="42">
        <f t="shared" si="38"/>
        <v>0</v>
      </c>
    </row>
    <row r="175" spans="2:21" ht="14.95" hidden="1" customHeight="1">
      <c r="B175" s="293">
        <v>8</v>
      </c>
      <c r="C175" s="55"/>
      <c r="D175" s="58"/>
      <c r="E175" s="291"/>
      <c r="F175" s="290"/>
      <c r="G175" s="295"/>
      <c r="H175" s="63"/>
      <c r="I175" s="55"/>
      <c r="J175" s="57"/>
      <c r="K175" s="56">
        <f t="shared" si="33"/>
        <v>0</v>
      </c>
      <c r="L175" s="40"/>
      <c r="M175" s="41">
        <f t="shared" si="39"/>
        <v>0</v>
      </c>
      <c r="N175" s="41"/>
      <c r="P175" s="42" t="e">
        <f t="shared" si="34"/>
        <v>#N/A</v>
      </c>
      <c r="Q175" s="42" t="e">
        <f t="shared" si="35"/>
        <v>#N/A</v>
      </c>
      <c r="R175" s="42">
        <f t="shared" si="36"/>
        <v>0</v>
      </c>
      <c r="S175" s="42">
        <f t="shared" si="37"/>
        <v>0</v>
      </c>
      <c r="T175" s="42">
        <f t="shared" si="38"/>
        <v>0</v>
      </c>
    </row>
    <row r="176" spans="2:21" ht="12.25" hidden="1" thickBot="1">
      <c r="B176" s="293">
        <v>9</v>
      </c>
      <c r="C176" s="55"/>
      <c r="D176" s="58"/>
      <c r="E176" s="291"/>
      <c r="F176" s="290"/>
      <c r="G176" s="295"/>
      <c r="H176" s="63"/>
      <c r="I176" s="55"/>
      <c r="J176" s="57"/>
      <c r="K176" s="56">
        <f t="shared" si="33"/>
        <v>0</v>
      </c>
      <c r="L176" s="44"/>
      <c r="M176" s="41">
        <f t="shared" si="39"/>
        <v>0</v>
      </c>
      <c r="N176" s="41"/>
      <c r="P176" s="42" t="e">
        <f t="shared" si="34"/>
        <v>#N/A</v>
      </c>
      <c r="Q176" s="42" t="e">
        <f t="shared" si="35"/>
        <v>#N/A</v>
      </c>
      <c r="R176" s="42">
        <f t="shared" si="36"/>
        <v>0</v>
      </c>
      <c r="S176" s="42">
        <f t="shared" si="37"/>
        <v>0</v>
      </c>
      <c r="T176" s="42">
        <f t="shared" si="38"/>
        <v>0</v>
      </c>
    </row>
    <row r="177" spans="2:20" ht="12.25" hidden="1" thickBot="1">
      <c r="B177" s="4"/>
      <c r="C177" s="4"/>
      <c r="D177" s="4"/>
      <c r="E177" s="4"/>
      <c r="F177" s="4"/>
      <c r="G177" s="4"/>
      <c r="H177" s="45"/>
      <c r="I177" s="24"/>
      <c r="J177" s="29" t="s">
        <v>8</v>
      </c>
      <c r="K177" s="29">
        <f>SUM(K168:K176)</f>
        <v>0</v>
      </c>
      <c r="L177" s="46"/>
      <c r="M177" s="41">
        <f t="shared" si="39"/>
        <v>0</v>
      </c>
      <c r="N177" s="41"/>
      <c r="P177" s="42" t="e">
        <f t="shared" si="34"/>
        <v>#N/A</v>
      </c>
      <c r="Q177" s="42" t="e">
        <f t="shared" si="35"/>
        <v>#N/A</v>
      </c>
      <c r="R177" s="42">
        <f t="shared" si="36"/>
        <v>0</v>
      </c>
      <c r="S177" s="42">
        <f t="shared" si="37"/>
        <v>0</v>
      </c>
      <c r="T177" s="42">
        <f t="shared" si="38"/>
        <v>0</v>
      </c>
    </row>
    <row r="178" spans="2:20" ht="12.25" hidden="1" thickBot="1">
      <c r="B178" s="24"/>
      <c r="C178" s="24"/>
      <c r="D178" s="24"/>
      <c r="E178" s="24"/>
      <c r="F178" s="24"/>
      <c r="G178" s="24"/>
      <c r="H178" s="32"/>
      <c r="I178" s="48"/>
      <c r="J178" s="49"/>
      <c r="K178" s="50" t="str">
        <f>+IF(OR(M181=0,K184&gt;=1),"NO CUMPLE","CUMPLE")</f>
        <v>NO CUMPLE</v>
      </c>
      <c r="L178" s="68" t="str">
        <f>IF(K178="NO CUMPLE","0",IF(K177&gt;=$L$13,"CUMPLE SUMATORIA DE TODOS 2,0 DEL POE",IF(K177&lt;$L$13,"NO CUMPLE SUMATORIA DE TODOS 2,0 DEL POE")))</f>
        <v>0</v>
      </c>
      <c r="M178" s="41">
        <f t="shared" si="39"/>
        <v>0</v>
      </c>
      <c r="N178" s="41"/>
      <c r="P178" s="47" t="e">
        <f>SUM(P169:P177)</f>
        <v>#N/A</v>
      </c>
      <c r="Q178" s="47" t="e">
        <f>SUM(Q169:Q177)</f>
        <v>#N/A</v>
      </c>
      <c r="R178" s="47">
        <f>SUM(R169:R177)</f>
        <v>0</v>
      </c>
      <c r="S178" s="47">
        <f>SUM(S169:S177)</f>
        <v>0</v>
      </c>
      <c r="T178" s="47">
        <f>SUM(T169:T177)</f>
        <v>0</v>
      </c>
    </row>
    <row r="179" spans="2:20" hidden="1">
      <c r="B179" s="24"/>
      <c r="C179" s="24"/>
      <c r="D179" s="24"/>
      <c r="E179" s="24"/>
      <c r="F179" s="24"/>
      <c r="G179" s="24"/>
      <c r="H179" s="51" t="e">
        <f>VLOOKUP(D163,Conformación!$A$5:$S$125,5,FALSE)</f>
        <v>#N/A</v>
      </c>
      <c r="I179" s="52" t="e">
        <f>VLOOKUP(D163,Conformación!$A$5:$S$125,7,FALSE)</f>
        <v>#N/A</v>
      </c>
      <c r="J179" s="53" t="e">
        <f>+P178</f>
        <v>#N/A</v>
      </c>
      <c r="K179" s="24" t="e">
        <f>+IF(J179&lt;MAX($J$179:$J$183),"",IF(J179=MAX($J$179:$J$183)*AND(SUM($J$179:$J$183)&gt;MAX($J$179:$J$183))*AND((I179&gt;0.34)),"V.Bo.",IF(J179=MAX($J$179:$J$183)*AND(J179=SUM($J$179:$J$183))*AND(I179&gt;=0.51),"V.Bo.","NO CUMPLE")))</f>
        <v>#N/A</v>
      </c>
      <c r="L179" s="24"/>
      <c r="M179" s="41">
        <f t="shared" si="39"/>
        <v>0</v>
      </c>
      <c r="N179" s="41"/>
    </row>
    <row r="180" spans="2:20" hidden="1">
      <c r="B180" s="24"/>
      <c r="C180" s="24"/>
      <c r="D180" s="24"/>
      <c r="E180" s="24"/>
      <c r="F180" s="24"/>
      <c r="G180" s="24"/>
      <c r="H180" s="51" t="e">
        <f>VLOOKUP(D163,Conformación!$A$5:$S$125,8,FALSE)</f>
        <v>#N/A</v>
      </c>
      <c r="I180" s="52" t="e">
        <f>VLOOKUP(D163,Conformación!$A$5:$S$125,10,FALSE)</f>
        <v>#N/A</v>
      </c>
      <c r="J180" s="53" t="e">
        <f>+Q178</f>
        <v>#N/A</v>
      </c>
      <c r="K180" s="24" t="e">
        <f>+IF(J180&lt;MAX($J$179:$J$183),"",IF(J180=MAX($J$179:$J$183)*AND(SUM($J$179:$J$183)&gt;MAX($J$179:$J$183))*AND((I180&gt;0.34)),"V.Bo.",IF(J180=MAX($J$179:$J$183)*AND(J180=SUM($J$179:$J$183))*AND(I180&gt;=0.51),"V.Bo.","NO CUMPLE")))</f>
        <v>#N/A</v>
      </c>
      <c r="L180" s="403"/>
      <c r="M180" s="41">
        <f t="shared" si="39"/>
        <v>0</v>
      </c>
      <c r="N180" s="41"/>
    </row>
    <row r="181" spans="2:20" hidden="1">
      <c r="B181" s="24"/>
      <c r="C181" s="24"/>
      <c r="D181" s="24"/>
      <c r="E181" s="24"/>
      <c r="F181" s="24"/>
      <c r="G181" s="24"/>
      <c r="H181" s="51" t="e">
        <f>VLOOKUP(D163,Conformación!$A$5:$S$125,11,FALSE)</f>
        <v>#N/A</v>
      </c>
      <c r="I181" s="52" t="e">
        <f>VLOOKUP(D163,Conformación!$A$5:$S$125,13,FALSE)</f>
        <v>#N/A</v>
      </c>
      <c r="J181" s="53">
        <f>+R178</f>
        <v>0</v>
      </c>
      <c r="K181" s="24" t="e">
        <f>+IF(J181&lt;MAX($J$179:$J$183),"",IF(J181=MAX($J$179:$J$183)*AND(SUM($J$179:$J$183)&gt;MAX($J$179:$J$183))*AND((I181&gt;0.34)),"V.Bo.",IF(J181=MAX($J$179:$J$183)*AND(J181=SUM($J$179:$J$183))*AND(I181&gt;=0.51),"V.Bo.","NO CUMPLE")))</f>
        <v>#N/A</v>
      </c>
      <c r="L181" s="17"/>
      <c r="M181" s="24">
        <f>SUM(M172:M180)</f>
        <v>0</v>
      </c>
      <c r="N181" s="41"/>
      <c r="P181" s="43"/>
      <c r="Q181" s="43"/>
      <c r="R181" s="43"/>
      <c r="S181" s="43"/>
      <c r="T181" s="43"/>
    </row>
    <row r="182" spans="2:20" ht="27.7" hidden="1" customHeight="1">
      <c r="B182" s="24"/>
      <c r="C182" s="24"/>
      <c r="D182" s="24"/>
      <c r="E182" s="24"/>
      <c r="F182" s="24"/>
      <c r="G182" s="24"/>
      <c r="H182" s="51" t="e">
        <f>VLOOKUP(D163,Conformación!$A$5:$S$125,14,FALSE)</f>
        <v>#N/A</v>
      </c>
      <c r="I182" s="52" t="e">
        <f>VLOOKUP(D163,Conformación!$A$5:$S$125,16,FALSE)</f>
        <v>#N/A</v>
      </c>
      <c r="J182" s="53">
        <f>+S178</f>
        <v>0</v>
      </c>
      <c r="K182" s="24" t="e">
        <f>+IF(J182&lt;MAX($J$179:$J$183),"",IF(J182=MAX($J$179:$J$183)*AND(SUM($J$179:$J$183)&gt;MAX($J$179:$J$183))*AND((I182&gt;0.34)),"V.Bo.",IF(J182=MAX($J$179:$J$183)*AND(J182=SUM($J$179:$J$183))*AND(I182&gt;=0.51),"V.Bo.","NO CUMPLE")))</f>
        <v>#N/A</v>
      </c>
      <c r="L182" s="24"/>
      <c r="M182" s="24"/>
      <c r="N182" s="24"/>
      <c r="P182" s="407"/>
      <c r="Q182" s="407"/>
      <c r="R182" s="407"/>
      <c r="S182" s="407"/>
      <c r="T182" s="407"/>
    </row>
    <row r="183" spans="2:20" hidden="1">
      <c r="B183" s="24"/>
      <c r="C183" s="24"/>
      <c r="D183" s="24"/>
      <c r="E183" s="24"/>
      <c r="F183" s="24"/>
      <c r="G183" s="24"/>
      <c r="H183" s="51" t="e">
        <f>VLOOKUP(D163,Conformación!$A$5:$S$125,17,FALSE)</f>
        <v>#N/A</v>
      </c>
      <c r="I183" s="52" t="e">
        <f>VLOOKUP(D163,Conformación!$A$5:$S$125,19,FALSE)</f>
        <v>#N/A</v>
      </c>
      <c r="J183" s="53">
        <f>+T178</f>
        <v>0</v>
      </c>
      <c r="K183" s="24" t="e">
        <f>+IF(J183&lt;MAX($J$179:$J$183),"",IF(J183=MAX($J$179:$J$183)*AND(SUM($J$179:$J$183)&gt;MAX($J$179:$J$183))*AND((I183&gt;0.34)),"V.Bo.",IF(J183=MAX($J$179:$J$183)*AND(J183=SUM($J$179:$J$183))*AND(I183&gt;=0.51),"V.Bo.","NO CUMPLE")))</f>
        <v>#N/A</v>
      </c>
      <c r="L183" s="24"/>
      <c r="M183" s="24"/>
      <c r="N183" s="24"/>
      <c r="P183" s="407"/>
      <c r="Q183" s="407"/>
      <c r="R183" s="407"/>
      <c r="S183" s="407"/>
      <c r="T183" s="407"/>
    </row>
    <row r="184" spans="2:20" ht="23.95" hidden="1" customHeight="1">
      <c r="B184" s="24"/>
      <c r="C184" s="24"/>
      <c r="D184" s="24"/>
      <c r="E184" s="24"/>
      <c r="F184" s="24"/>
      <c r="G184" s="24"/>
      <c r="H184" s="51"/>
      <c r="I184" s="54"/>
      <c r="J184" s="29"/>
      <c r="K184" s="24">
        <f>+COUNTIF(K179:K183,"NO CUMPLE")</f>
        <v>0</v>
      </c>
      <c r="L184" s="24"/>
      <c r="M184" s="407"/>
      <c r="N184" s="407"/>
      <c r="P184" s="43"/>
      <c r="Q184" s="43"/>
      <c r="R184" s="43"/>
      <c r="S184" s="43"/>
      <c r="T184" s="43"/>
    </row>
    <row r="185" spans="2:20" ht="12.1" hidden="1" customHeight="1">
      <c r="B185" s="24"/>
      <c r="C185" s="24"/>
      <c r="D185" s="24"/>
      <c r="E185" s="24"/>
      <c r="F185" s="24"/>
      <c r="G185" s="24"/>
      <c r="H185" s="51"/>
      <c r="I185" s="54"/>
      <c r="J185" s="29"/>
      <c r="K185" s="24"/>
      <c r="L185" s="24"/>
      <c r="M185" s="407"/>
      <c r="N185" s="407"/>
      <c r="O185" s="43"/>
      <c r="P185" s="43"/>
      <c r="Q185" s="43"/>
      <c r="R185" s="43"/>
      <c r="S185" s="43"/>
      <c r="T185" s="43"/>
    </row>
    <row r="186" spans="2:20" hidden="1">
      <c r="M186" s="24"/>
      <c r="N186" s="24"/>
      <c r="O186" s="407"/>
      <c r="P186" s="43"/>
      <c r="Q186" s="43"/>
      <c r="R186" s="43"/>
      <c r="S186" s="43"/>
      <c r="T186" s="43"/>
    </row>
    <row r="187" spans="2:20" hidden="1">
      <c r="B187" s="4"/>
      <c r="C187" s="394" t="s">
        <v>75</v>
      </c>
      <c r="D187" s="395">
        <v>8</v>
      </c>
      <c r="F187" s="372"/>
      <c r="G187" s="384" t="e">
        <f>VLOOKUP(D187,Conformación!$A$5:$S$125,2,FALSE)</f>
        <v>#N/A</v>
      </c>
      <c r="H187" s="372"/>
      <c r="I187" s="372"/>
      <c r="J187" s="372"/>
      <c r="K187" s="29"/>
      <c r="L187" s="24"/>
      <c r="N187" s="24"/>
      <c r="O187" s="407"/>
      <c r="P187" s="43"/>
      <c r="Q187" s="43"/>
      <c r="R187" s="43"/>
      <c r="S187" s="43"/>
      <c r="T187" s="43"/>
    </row>
    <row r="188" spans="2:20" hidden="1">
      <c r="B188" s="4"/>
      <c r="C188" s="27"/>
      <c r="D188" s="27"/>
      <c r="F188" s="373"/>
      <c r="G188" s="365" t="e">
        <f>VLOOKUP(D187,Conformación!$A$5:$S$125,4,FALSE)</f>
        <v>#N/A</v>
      </c>
      <c r="H188" s="373"/>
      <c r="I188" s="373"/>
      <c r="J188" s="373"/>
      <c r="K188" s="29"/>
      <c r="L188" s="24"/>
      <c r="M188" s="24"/>
      <c r="N188" s="24"/>
      <c r="O188" s="43"/>
    </row>
    <row r="189" spans="2:20" hidden="1">
      <c r="B189" s="4"/>
      <c r="C189" s="27"/>
      <c r="D189" s="27"/>
      <c r="E189" s="373"/>
      <c r="F189" s="373"/>
      <c r="G189" s="373"/>
      <c r="H189" s="373"/>
      <c r="I189" s="373"/>
      <c r="J189" s="373"/>
      <c r="K189" s="29"/>
      <c r="L189" s="24"/>
      <c r="M189" s="24"/>
      <c r="N189" s="24"/>
      <c r="O189" s="43"/>
    </row>
    <row r="190" spans="2:20" hidden="1">
      <c r="B190" s="4"/>
      <c r="C190" s="4"/>
      <c r="D190" s="4"/>
      <c r="E190" s="4"/>
      <c r="F190" s="4"/>
      <c r="G190" s="4"/>
      <c r="H190" s="32"/>
      <c r="I190" s="24"/>
      <c r="J190" s="25"/>
      <c r="K190" s="33"/>
      <c r="L190" s="4"/>
      <c r="O190" s="43"/>
    </row>
    <row r="191" spans="2:20" ht="12.1" hidden="1" customHeight="1">
      <c r="B191" s="36" t="s">
        <v>23</v>
      </c>
      <c r="C191" s="36" t="s">
        <v>6</v>
      </c>
      <c r="D191" s="37" t="s">
        <v>22</v>
      </c>
      <c r="E191" s="37" t="s">
        <v>25</v>
      </c>
      <c r="F191" s="277" t="s">
        <v>175</v>
      </c>
      <c r="G191" s="36" t="s">
        <v>4</v>
      </c>
      <c r="H191" s="38" t="s">
        <v>5</v>
      </c>
      <c r="I191" s="36" t="s">
        <v>200</v>
      </c>
      <c r="J191" s="19" t="s">
        <v>26</v>
      </c>
      <c r="K191" s="19" t="str">
        <f>+K$12</f>
        <v>POE
SMMLV</v>
      </c>
      <c r="L191" s="36" t="s">
        <v>9</v>
      </c>
      <c r="M191" s="24"/>
      <c r="O191" s="43"/>
      <c r="P191" s="34" t="s">
        <v>24</v>
      </c>
      <c r="Q191" s="35"/>
      <c r="R191" s="35"/>
      <c r="S191" s="35"/>
      <c r="T191" s="35"/>
    </row>
    <row r="192" spans="2:20" ht="12.1" hidden="1" customHeight="1">
      <c r="B192" s="341">
        <v>1</v>
      </c>
      <c r="C192" s="388"/>
      <c r="D192" s="397"/>
      <c r="E192" s="389"/>
      <c r="F192" s="390"/>
      <c r="G192" s="391"/>
      <c r="H192" s="392"/>
      <c r="I192" s="388"/>
      <c r="J192" s="393"/>
      <c r="K192" s="56">
        <f t="shared" ref="K192:K200" si="40">IF(H192=0,0,IF(H192&lt;0,"FUERA DE TIEMPO",J192*E192/VLOOKUP(YEAR(H192),$V$3:$W$43,2,0)))</f>
        <v>0</v>
      </c>
      <c r="L192" s="124"/>
      <c r="M192" s="4"/>
      <c r="N192" s="24"/>
      <c r="P192" s="11" t="e">
        <f>+H203</f>
        <v>#N/A</v>
      </c>
      <c r="Q192" s="11" t="e">
        <f>+H204</f>
        <v>#N/A</v>
      </c>
      <c r="R192" s="11" t="e">
        <f>+H205</f>
        <v>#N/A</v>
      </c>
      <c r="S192" s="11" t="e">
        <f>+H206</f>
        <v>#N/A</v>
      </c>
      <c r="T192" s="11" t="e">
        <f>+H207</f>
        <v>#N/A</v>
      </c>
    </row>
    <row r="193" spans="2:20" hidden="1">
      <c r="B193" s="341">
        <v>2</v>
      </c>
      <c r="C193" s="388"/>
      <c r="D193" s="397"/>
      <c r="E193" s="389"/>
      <c r="F193" s="390"/>
      <c r="G193" s="391"/>
      <c r="H193" s="392"/>
      <c r="I193" s="388"/>
      <c r="J193" s="393"/>
      <c r="K193" s="56">
        <f t="shared" si="40"/>
        <v>0</v>
      </c>
      <c r="L193" s="124"/>
      <c r="M193" s="39"/>
      <c r="N193" s="24"/>
      <c r="P193" s="42" t="e">
        <f t="shared" ref="P193:P201" si="41">+IF(D192=$P$192,K192,0)</f>
        <v>#N/A</v>
      </c>
      <c r="Q193" s="42" t="e">
        <f t="shared" ref="Q193:Q201" si="42">+IF(D192=$Q$192,K192,0)</f>
        <v>#N/A</v>
      </c>
      <c r="R193" s="42" t="e">
        <f t="shared" ref="R193:R201" si="43">+IF(D192=$R$192,K192,0)</f>
        <v>#N/A</v>
      </c>
      <c r="S193" s="42">
        <f t="shared" ref="S193:S201" si="44">+IF(D192=$S$122,K192,0)</f>
        <v>0</v>
      </c>
      <c r="T193" s="42">
        <f t="shared" ref="T193:T201" si="45">+IF(D192=$T$122,K192,0)</f>
        <v>0</v>
      </c>
    </row>
    <row r="194" spans="2:20" hidden="1">
      <c r="B194" s="341">
        <v>3</v>
      </c>
      <c r="C194" s="388"/>
      <c r="D194" s="397"/>
      <c r="E194" s="389"/>
      <c r="F194" s="390"/>
      <c r="G194" s="391"/>
      <c r="H194" s="392"/>
      <c r="I194" s="388"/>
      <c r="J194" s="393"/>
      <c r="K194" s="56">
        <f t="shared" si="40"/>
        <v>0</v>
      </c>
      <c r="L194" s="124"/>
      <c r="M194" s="41"/>
      <c r="N194" s="24"/>
      <c r="P194" s="42" t="e">
        <f t="shared" si="41"/>
        <v>#N/A</v>
      </c>
      <c r="Q194" s="42" t="e">
        <f t="shared" si="42"/>
        <v>#N/A</v>
      </c>
      <c r="R194" s="42" t="e">
        <f t="shared" si="43"/>
        <v>#N/A</v>
      </c>
      <c r="S194" s="42">
        <f t="shared" si="44"/>
        <v>0</v>
      </c>
      <c r="T194" s="42">
        <f t="shared" si="45"/>
        <v>0</v>
      </c>
    </row>
    <row r="195" spans="2:20" hidden="1">
      <c r="B195" s="341">
        <v>4</v>
      </c>
      <c r="C195" s="59"/>
      <c r="D195" s="58"/>
      <c r="E195" s="291"/>
      <c r="F195" s="289"/>
      <c r="G195" s="295"/>
      <c r="H195" s="63"/>
      <c r="I195" s="55"/>
      <c r="J195" s="343"/>
      <c r="K195" s="56">
        <f t="shared" si="40"/>
        <v>0</v>
      </c>
      <c r="L195" s="40"/>
      <c r="M195" s="41"/>
      <c r="N195" s="4"/>
      <c r="P195" s="42" t="e">
        <f t="shared" si="41"/>
        <v>#N/A</v>
      </c>
      <c r="Q195" s="42" t="e">
        <f t="shared" si="42"/>
        <v>#N/A</v>
      </c>
      <c r="R195" s="42" t="e">
        <f t="shared" si="43"/>
        <v>#N/A</v>
      </c>
      <c r="S195" s="42">
        <f t="shared" si="44"/>
        <v>0</v>
      </c>
      <c r="T195" s="42">
        <f t="shared" si="45"/>
        <v>0</v>
      </c>
    </row>
    <row r="196" spans="2:20" hidden="1">
      <c r="B196" s="341">
        <v>5</v>
      </c>
      <c r="C196" s="55"/>
      <c r="D196" s="58"/>
      <c r="E196" s="230"/>
      <c r="F196" s="289"/>
      <c r="G196" s="295"/>
      <c r="H196" s="63"/>
      <c r="I196" s="60"/>
      <c r="J196" s="64"/>
      <c r="K196" s="56">
        <f t="shared" si="40"/>
        <v>0</v>
      </c>
      <c r="L196" s="40"/>
      <c r="M196" s="41">
        <f t="shared" ref="M196:M204" si="46">+IF(K192&gt;=$H$13,1,0)</f>
        <v>0</v>
      </c>
      <c r="N196" s="39"/>
      <c r="P196" s="42" t="e">
        <f t="shared" si="41"/>
        <v>#N/A</v>
      </c>
      <c r="Q196" s="42" t="e">
        <f t="shared" si="42"/>
        <v>#N/A</v>
      </c>
      <c r="R196" s="42" t="e">
        <f t="shared" si="43"/>
        <v>#N/A</v>
      </c>
      <c r="S196" s="42">
        <f t="shared" si="44"/>
        <v>0</v>
      </c>
      <c r="T196" s="42">
        <f t="shared" si="45"/>
        <v>0</v>
      </c>
    </row>
    <row r="197" spans="2:20" hidden="1">
      <c r="B197" s="341"/>
      <c r="C197" s="60"/>
      <c r="D197" s="58"/>
      <c r="E197" s="291"/>
      <c r="F197" s="290"/>
      <c r="G197" s="295"/>
      <c r="H197" s="63"/>
      <c r="I197" s="60"/>
      <c r="J197" s="64"/>
      <c r="K197" s="56">
        <f t="shared" si="40"/>
        <v>0</v>
      </c>
      <c r="L197" s="40"/>
      <c r="M197" s="41">
        <f t="shared" si="46"/>
        <v>0</v>
      </c>
      <c r="N197" s="41"/>
      <c r="P197" s="42" t="e">
        <f t="shared" si="41"/>
        <v>#N/A</v>
      </c>
      <c r="Q197" s="42" t="e">
        <f t="shared" si="42"/>
        <v>#N/A</v>
      </c>
      <c r="R197" s="42" t="e">
        <f t="shared" si="43"/>
        <v>#N/A</v>
      </c>
      <c r="S197" s="42">
        <f t="shared" si="44"/>
        <v>0</v>
      </c>
      <c r="T197" s="42">
        <f t="shared" si="45"/>
        <v>0</v>
      </c>
    </row>
    <row r="198" spans="2:20" hidden="1">
      <c r="B198" s="341"/>
      <c r="C198" s="60"/>
      <c r="D198" s="58"/>
      <c r="E198" s="291"/>
      <c r="F198" s="290"/>
      <c r="G198" s="295"/>
      <c r="H198" s="63"/>
      <c r="I198" s="60"/>
      <c r="J198" s="64"/>
      <c r="K198" s="56">
        <f t="shared" si="40"/>
        <v>0</v>
      </c>
      <c r="L198" s="40"/>
      <c r="M198" s="41">
        <f t="shared" si="46"/>
        <v>0</v>
      </c>
      <c r="N198" s="41"/>
      <c r="O198" s="31"/>
      <c r="P198" s="42" t="e">
        <f t="shared" si="41"/>
        <v>#N/A</v>
      </c>
      <c r="Q198" s="42" t="e">
        <f t="shared" si="42"/>
        <v>#N/A</v>
      </c>
      <c r="R198" s="42" t="e">
        <f t="shared" si="43"/>
        <v>#N/A</v>
      </c>
      <c r="S198" s="42">
        <f t="shared" si="44"/>
        <v>0</v>
      </c>
      <c r="T198" s="42">
        <f t="shared" si="45"/>
        <v>0</v>
      </c>
    </row>
    <row r="199" spans="2:20" hidden="1">
      <c r="B199" s="341"/>
      <c r="C199" s="55"/>
      <c r="D199" s="58"/>
      <c r="E199" s="291"/>
      <c r="F199" s="290"/>
      <c r="G199" s="295"/>
      <c r="H199" s="63"/>
      <c r="I199" s="55"/>
      <c r="J199" s="57"/>
      <c r="K199" s="56">
        <f t="shared" si="40"/>
        <v>0</v>
      </c>
      <c r="L199" s="40"/>
      <c r="M199" s="41">
        <f t="shared" si="46"/>
        <v>0</v>
      </c>
      <c r="N199" s="41"/>
      <c r="P199" s="42" t="e">
        <f t="shared" si="41"/>
        <v>#N/A</v>
      </c>
      <c r="Q199" s="42" t="e">
        <f t="shared" si="42"/>
        <v>#N/A</v>
      </c>
      <c r="R199" s="42" t="e">
        <f t="shared" si="43"/>
        <v>#N/A</v>
      </c>
      <c r="S199" s="42">
        <f t="shared" si="44"/>
        <v>0</v>
      </c>
      <c r="T199" s="42">
        <f t="shared" si="45"/>
        <v>0</v>
      </c>
    </row>
    <row r="200" spans="2:20" ht="12.25" hidden="1" thickBot="1">
      <c r="B200" s="341"/>
      <c r="C200" s="55"/>
      <c r="D200" s="58"/>
      <c r="E200" s="291"/>
      <c r="F200" s="290"/>
      <c r="G200" s="295"/>
      <c r="H200" s="63"/>
      <c r="I200" s="55"/>
      <c r="J200" s="57"/>
      <c r="K200" s="56">
        <f t="shared" si="40"/>
        <v>0</v>
      </c>
      <c r="L200" s="44"/>
      <c r="M200" s="41">
        <f t="shared" si="46"/>
        <v>0</v>
      </c>
      <c r="N200" s="41"/>
      <c r="P200" s="42" t="e">
        <f t="shared" si="41"/>
        <v>#N/A</v>
      </c>
      <c r="Q200" s="42" t="e">
        <f t="shared" si="42"/>
        <v>#N/A</v>
      </c>
      <c r="R200" s="42" t="e">
        <f t="shared" si="43"/>
        <v>#N/A</v>
      </c>
      <c r="S200" s="42">
        <f t="shared" si="44"/>
        <v>0</v>
      </c>
      <c r="T200" s="42">
        <f t="shared" si="45"/>
        <v>0</v>
      </c>
    </row>
    <row r="201" spans="2:20" ht="12.25" hidden="1" thickBot="1">
      <c r="B201" s="4"/>
      <c r="C201" s="4"/>
      <c r="D201" s="4"/>
      <c r="E201" s="4"/>
      <c r="F201" s="4"/>
      <c r="G201" s="4"/>
      <c r="H201" s="45"/>
      <c r="I201" s="24"/>
      <c r="J201" s="29" t="s">
        <v>8</v>
      </c>
      <c r="K201" s="29">
        <f>SUM(K192:K200)</f>
        <v>0</v>
      </c>
      <c r="L201" s="46"/>
      <c r="M201" s="41">
        <f t="shared" si="46"/>
        <v>0</v>
      </c>
      <c r="N201" s="41"/>
      <c r="P201" s="42" t="e">
        <f t="shared" si="41"/>
        <v>#N/A</v>
      </c>
      <c r="Q201" s="42" t="e">
        <f t="shared" si="42"/>
        <v>#N/A</v>
      </c>
      <c r="R201" s="42" t="e">
        <f t="shared" si="43"/>
        <v>#N/A</v>
      </c>
      <c r="S201" s="42">
        <f t="shared" si="44"/>
        <v>0</v>
      </c>
      <c r="T201" s="42">
        <f t="shared" si="45"/>
        <v>0</v>
      </c>
    </row>
    <row r="202" spans="2:20" ht="12.25" hidden="1" thickBot="1">
      <c r="B202" s="24"/>
      <c r="C202" s="24"/>
      <c r="D202" s="24"/>
      <c r="E202" s="24"/>
      <c r="F202" s="24"/>
      <c r="G202" s="24"/>
      <c r="H202" s="32"/>
      <c r="I202" s="48"/>
      <c r="J202" s="49"/>
      <c r="K202" s="50" t="str">
        <f>+IF(OR(M205=0,K208&gt;=1),"NO CUMPLE","CUMPLE")</f>
        <v>NO CUMPLE</v>
      </c>
      <c r="L202" s="68" t="str">
        <f>IF(K202="NO CUMPLE","0",IF(K201&gt;=$L$13,"CUMPLE SUMATORIA DE TODOS 2,0 DEL POE",IF(K201&lt;$L$13,"NO CUMPLE SUMATORIA DE TODOS 2,0 DEL POE")))</f>
        <v>0</v>
      </c>
      <c r="M202" s="41">
        <f t="shared" si="46"/>
        <v>0</v>
      </c>
      <c r="N202" s="41"/>
      <c r="P202" s="47" t="e">
        <f>SUM(P193:P201)</f>
        <v>#N/A</v>
      </c>
      <c r="Q202" s="47" t="e">
        <f>SUM(Q193:Q201)</f>
        <v>#N/A</v>
      </c>
      <c r="R202" s="47" t="e">
        <f>SUM(R193:R201)</f>
        <v>#N/A</v>
      </c>
      <c r="S202" s="47">
        <f>SUM(S193:S201)</f>
        <v>0</v>
      </c>
      <c r="T202" s="47">
        <f>SUM(T193:T201)</f>
        <v>0</v>
      </c>
    </row>
    <row r="203" spans="2:20" hidden="1">
      <c r="B203" s="24"/>
      <c r="C203" s="24"/>
      <c r="D203" s="24"/>
      <c r="E203" s="24"/>
      <c r="F203" s="24"/>
      <c r="G203" s="24"/>
      <c r="H203" s="51" t="e">
        <f>VLOOKUP(D187,Conformación!$A$5:$S$125,5,FALSE)</f>
        <v>#N/A</v>
      </c>
      <c r="I203" s="52" t="e">
        <f>VLOOKUP(D187,Conformación!$A$5:$S$125,7,FALSE)</f>
        <v>#N/A</v>
      </c>
      <c r="J203" s="53" t="e">
        <f>+P202</f>
        <v>#N/A</v>
      </c>
      <c r="K203" s="24" t="e">
        <f>+IF(J203&lt;MAX($J$203:$J$207),"",IF(J203=MAX($J$203:$J$207)*AND(SUM($J$203:$J$207)&gt;MAX($J$203:$J$207))*AND((I203&gt;0.34)),"V.Bo.",IF(J203=MAX($J$203:$J$207)*AND(J203=SUM($J$203:$J$207))*AND(I203&gt;=0.51),"V.Bo.","NO CUMPLE")))</f>
        <v>#N/A</v>
      </c>
      <c r="L203" s="24"/>
      <c r="M203" s="41">
        <f t="shared" si="46"/>
        <v>0</v>
      </c>
      <c r="N203" s="41"/>
    </row>
    <row r="204" spans="2:20" ht="12.9" hidden="1">
      <c r="B204" s="24"/>
      <c r="C204" s="24"/>
      <c r="D204" s="24"/>
      <c r="E204" s="24"/>
      <c r="F204" s="24"/>
      <c r="G204" s="24"/>
      <c r="H204" s="51" t="e">
        <f>VLOOKUP(D187,Conformación!$A$5:$S$125,8,FALSE)</f>
        <v>#N/A</v>
      </c>
      <c r="I204" s="52" t="e">
        <f>VLOOKUP(D187,Conformación!$A$5:$S$125,10,FALSE)</f>
        <v>#N/A</v>
      </c>
      <c r="J204" s="53" t="e">
        <f>+Q202</f>
        <v>#N/A</v>
      </c>
      <c r="K204" s="24" t="e">
        <f>+IF(J204&lt;MAX($J$203:$J$207),"",IF(J204=MAX($J$203:$J$207)*AND(SUM($J$203:$J$207)&gt;MAX($J$203:$J$207))*AND((I204&gt;0.34)),"V.Bo.",IF(J204=MAX($J$203:$J$207)*AND(J204=SUM($J$203:$J$207))*AND(I204&gt;=0.51),"V.Bo.","NO CUMPLE")))</f>
        <v>#N/A</v>
      </c>
      <c r="L204"/>
      <c r="M204" s="41">
        <f t="shared" si="46"/>
        <v>0</v>
      </c>
      <c r="N204" s="41"/>
    </row>
    <row r="205" spans="2:20" ht="12.9" hidden="1">
      <c r="B205" s="24"/>
      <c r="C205" s="24"/>
      <c r="D205" s="24"/>
      <c r="E205" s="24"/>
      <c r="F205" s="24"/>
      <c r="G205" s="24"/>
      <c r="H205" s="51" t="e">
        <f>VLOOKUP(D187,Conformación!$A$5:$S$125,11,FALSE)</f>
        <v>#N/A</v>
      </c>
      <c r="I205" s="52" t="e">
        <f>VLOOKUP(D187,Conformación!$A$5:$S$125,13,FALSE)</f>
        <v>#N/A</v>
      </c>
      <c r="J205" s="53" t="e">
        <f>+R202</f>
        <v>#N/A</v>
      </c>
      <c r="K205" s="24" t="e">
        <f>+IF(J205&lt;MAX($J$203:$J$207),"",IF(J205=MAX($J$203:$J$207)*AND(SUM($J$203:$J$207)&gt;MAX($J$203:$J$207))*AND((I205&gt;0.34)),"V.Bo.",IF(J205=MAX($J$203:$J$207)*AND(J205=SUM($J$203:$J$207))*AND(I205&gt;=0.51),"V.Bo.","NO CUMPLE")))</f>
        <v>#N/A</v>
      </c>
      <c r="L205"/>
      <c r="M205" s="24">
        <f>SUM(M196:M204)</f>
        <v>0</v>
      </c>
      <c r="N205" s="41"/>
      <c r="P205" s="43"/>
      <c r="Q205" s="43"/>
      <c r="R205" s="43"/>
      <c r="S205" s="43"/>
      <c r="T205" s="43"/>
    </row>
    <row r="206" spans="2:20" ht="28.55" hidden="1" customHeight="1">
      <c r="B206" s="24"/>
      <c r="C206" s="24"/>
      <c r="D206" s="24"/>
      <c r="E206" s="24"/>
      <c r="F206" s="24"/>
      <c r="G206" s="24"/>
      <c r="H206" s="51" t="e">
        <f>VLOOKUP(D187,Conformación!$A$5:$S$125,14,FALSE)</f>
        <v>#N/A</v>
      </c>
      <c r="I206" s="52" t="e">
        <f>VLOOKUP(D187,Conformación!$A$5:$S$125,16,FALSE)</f>
        <v>#N/A</v>
      </c>
      <c r="J206" s="53">
        <f>+S202</f>
        <v>0</v>
      </c>
      <c r="K206" s="24" t="e">
        <f>+IF(J206&lt;MAX($J$203:$J$207),"",IF(J206=MAX($J$203:$J$207)*AND(SUM($J$203:$J$207)&gt;MAX($J$203:$J$207))*AND((I206&gt;0.34)),"V.Bo.",IF(J206=MAX($J$203:$J$207)*AND(J206=SUM($J$203:$J$207))*AND(I206&gt;=0.51),"V.Bo.","NO CUMPLE")))</f>
        <v>#N/A</v>
      </c>
      <c r="L206" s="24"/>
      <c r="M206" s="24"/>
      <c r="N206" s="24"/>
      <c r="P206"/>
      <c r="Q206"/>
      <c r="R206"/>
      <c r="S206"/>
      <c r="T206"/>
    </row>
    <row r="207" spans="2:20" ht="12.9" hidden="1">
      <c r="B207" s="24"/>
      <c r="C207" s="24"/>
      <c r="D207" s="24"/>
      <c r="E207" s="24"/>
      <c r="F207" s="24"/>
      <c r="G207" s="24"/>
      <c r="H207" s="51" t="e">
        <f>VLOOKUP(D187,Conformación!$A$5:$S$125,17,FALSE)</f>
        <v>#N/A</v>
      </c>
      <c r="I207" s="52" t="e">
        <f>VLOOKUP(D187,Conformación!$A$5:$S$125,19,FALSE)</f>
        <v>#N/A</v>
      </c>
      <c r="J207" s="53">
        <f>+T202</f>
        <v>0</v>
      </c>
      <c r="K207" s="24" t="e">
        <f>+IF(J207&lt;MAX($J$203:$J$207),"",IF(J207=MAX($J$203:$J$207)*AND(SUM($J$203:$J$207)&gt;MAX($J$203:$J$207))*AND((I207&gt;0.34)),"V.Bo.",IF(J207=MAX($J$203:$J$207)*AND(J207=SUM($J$203:$J$207))*AND(I207&gt;=0.51),"V.Bo.","NO CUMPLE")))</f>
        <v>#N/A</v>
      </c>
      <c r="L207" s="24"/>
      <c r="M207" s="24"/>
      <c r="N207" s="24"/>
      <c r="P207"/>
      <c r="Q207"/>
      <c r="R207"/>
      <c r="S207"/>
      <c r="T207"/>
    </row>
    <row r="208" spans="2:20" ht="12.9" hidden="1">
      <c r="B208" s="24"/>
      <c r="C208" s="24"/>
      <c r="D208" s="24"/>
      <c r="E208" s="24"/>
      <c r="F208" s="24"/>
      <c r="G208" s="24"/>
      <c r="H208" s="51"/>
      <c r="I208" s="54"/>
      <c r="J208" s="29"/>
      <c r="K208" s="24">
        <f>+COUNTIF(K203:K207,"NO CUMPLE")</f>
        <v>0</v>
      </c>
      <c r="L208" s="24"/>
      <c r="M208"/>
      <c r="N208"/>
      <c r="P208" s="43"/>
      <c r="Q208" s="43"/>
      <c r="R208" s="43"/>
      <c r="S208" s="43"/>
      <c r="T208" s="43"/>
    </row>
    <row r="209" spans="1:20" ht="12.9" hidden="1">
      <c r="B209" s="24"/>
      <c r="C209" s="24"/>
      <c r="D209" s="24"/>
      <c r="E209" s="24"/>
      <c r="F209" s="24"/>
      <c r="G209" s="24"/>
      <c r="H209" s="51"/>
      <c r="I209" s="54"/>
      <c r="J209" s="29"/>
      <c r="K209" s="24"/>
      <c r="L209" s="24"/>
      <c r="M209"/>
      <c r="N209"/>
      <c r="O209" s="43"/>
      <c r="P209" s="43"/>
      <c r="Q209" s="43"/>
      <c r="R209" s="43"/>
      <c r="S209" s="43"/>
      <c r="T209" s="43"/>
    </row>
    <row r="210" spans="1:20" ht="12.9" hidden="1">
      <c r="M210" s="24"/>
      <c r="N210" s="24"/>
      <c r="O210"/>
      <c r="P210" s="43"/>
      <c r="Q210" s="43"/>
      <c r="R210" s="43"/>
      <c r="S210" s="43"/>
      <c r="T210" s="43"/>
    </row>
    <row r="211" spans="1:20" ht="12.9" hidden="1">
      <c r="B211" s="4"/>
      <c r="C211" s="394" t="s">
        <v>75</v>
      </c>
      <c r="D211" s="395">
        <v>9</v>
      </c>
      <c r="F211" s="372"/>
      <c r="G211" s="384" t="e">
        <f>VLOOKUP(D211,Conformación!$A$5:$S$125,2,FALSE)</f>
        <v>#N/A</v>
      </c>
      <c r="H211" s="372"/>
      <c r="I211" s="372"/>
      <c r="J211" s="372"/>
      <c r="K211" s="29"/>
      <c r="L211" s="24"/>
      <c r="N211" s="24"/>
      <c r="O211"/>
      <c r="P211" s="43"/>
      <c r="Q211" s="43"/>
      <c r="R211" s="43"/>
      <c r="S211" s="43"/>
      <c r="T211" s="43"/>
    </row>
    <row r="212" spans="1:20" hidden="1">
      <c r="B212" s="4"/>
      <c r="C212" s="27"/>
      <c r="D212" s="27"/>
      <c r="F212" s="373"/>
      <c r="G212" s="365" t="e">
        <f>VLOOKUP(D211,Conformación!$A$5:$S$125,4,FALSE)</f>
        <v>#N/A</v>
      </c>
      <c r="H212" s="373"/>
      <c r="I212" s="373"/>
      <c r="J212" s="373"/>
      <c r="K212" s="29"/>
      <c r="L212" s="24"/>
      <c r="M212" s="24"/>
      <c r="N212" s="24"/>
      <c r="O212" s="43"/>
    </row>
    <row r="213" spans="1:20" hidden="1">
      <c r="B213" s="4"/>
      <c r="C213" s="27"/>
      <c r="D213" s="27"/>
      <c r="E213" s="373"/>
      <c r="F213" s="373"/>
      <c r="G213" s="373"/>
      <c r="H213" s="373"/>
      <c r="I213" s="373"/>
      <c r="J213" s="373"/>
      <c r="K213" s="29"/>
      <c r="L213" s="24"/>
      <c r="M213" s="24"/>
      <c r="N213" s="24"/>
      <c r="O213" s="43"/>
    </row>
    <row r="214" spans="1:20" hidden="1">
      <c r="B214" s="4"/>
      <c r="C214" s="4"/>
      <c r="D214" s="4"/>
      <c r="E214" s="4"/>
      <c r="F214" s="4"/>
      <c r="G214" s="4"/>
      <c r="H214" s="32"/>
      <c r="I214" s="24"/>
      <c r="J214" s="25"/>
      <c r="K214" s="33"/>
      <c r="L214" s="4"/>
      <c r="O214" s="43"/>
    </row>
    <row r="215" spans="1:20" ht="12.1" hidden="1" customHeight="1">
      <c r="B215" s="36" t="s">
        <v>23</v>
      </c>
      <c r="C215" s="36" t="s">
        <v>6</v>
      </c>
      <c r="D215" s="37" t="s">
        <v>22</v>
      </c>
      <c r="E215" s="37" t="s">
        <v>25</v>
      </c>
      <c r="F215" s="277" t="s">
        <v>175</v>
      </c>
      <c r="G215" s="36" t="s">
        <v>4</v>
      </c>
      <c r="H215" s="38" t="s">
        <v>5</v>
      </c>
      <c r="I215" s="36" t="s">
        <v>200</v>
      </c>
      <c r="J215" s="19" t="s">
        <v>26</v>
      </c>
      <c r="K215" s="19" t="str">
        <f>+K$12</f>
        <v>POE
SMMLV</v>
      </c>
      <c r="L215" s="36" t="s">
        <v>9</v>
      </c>
      <c r="M215" s="24"/>
      <c r="O215" s="43"/>
      <c r="P215" s="34" t="s">
        <v>24</v>
      </c>
      <c r="Q215" s="35"/>
      <c r="R215" s="35"/>
      <c r="S215" s="35"/>
      <c r="T215" s="35"/>
    </row>
    <row r="216" spans="1:20" hidden="1">
      <c r="B216" s="341">
        <v>1</v>
      </c>
      <c r="C216" s="388"/>
      <c r="D216" s="397"/>
      <c r="E216" s="389"/>
      <c r="F216" s="390"/>
      <c r="G216" s="391"/>
      <c r="H216" s="392"/>
      <c r="I216" s="388"/>
      <c r="J216" s="393"/>
      <c r="K216" s="56">
        <f t="shared" ref="K216:K224" si="47">IF(H216=0,0,IF(H216&lt;0,"FUERA DE TIEMPO",J216*E216/VLOOKUP(YEAR(H216),$V$3:$W$43,2,0)))</f>
        <v>0</v>
      </c>
      <c r="L216" s="124"/>
      <c r="M216" s="4"/>
      <c r="N216" s="24"/>
      <c r="P216" s="11" t="e">
        <f>+H227</f>
        <v>#N/A</v>
      </c>
      <c r="Q216" s="11" t="e">
        <f>+H228</f>
        <v>#N/A</v>
      </c>
      <c r="R216" s="11" t="e">
        <f>+H229</f>
        <v>#N/A</v>
      </c>
      <c r="S216" s="11" t="e">
        <f>+H230</f>
        <v>#N/A</v>
      </c>
      <c r="T216" s="11" t="e">
        <f>+H231</f>
        <v>#N/A</v>
      </c>
    </row>
    <row r="217" spans="1:20" hidden="1">
      <c r="B217" s="341">
        <v>2</v>
      </c>
      <c r="C217" s="388"/>
      <c r="D217" s="397"/>
      <c r="E217" s="389"/>
      <c r="F217" s="390"/>
      <c r="G217" s="391"/>
      <c r="H217" s="392"/>
      <c r="I217" s="388"/>
      <c r="J217" s="393"/>
      <c r="K217" s="56">
        <f t="shared" si="47"/>
        <v>0</v>
      </c>
      <c r="L217" s="124"/>
      <c r="M217" s="39"/>
      <c r="N217" s="24"/>
      <c r="P217" s="42" t="e">
        <f>+IF(D216=$P$216,K216,0)</f>
        <v>#N/A</v>
      </c>
      <c r="Q217" s="42" t="e">
        <f>+IF(D216=$Q$216,K216,0)</f>
        <v>#N/A</v>
      </c>
      <c r="R217" s="42" t="e">
        <f>+IF(D216=$R$216,K216,0)</f>
        <v>#N/A</v>
      </c>
      <c r="S217" s="42">
        <f t="shared" ref="S217:S225" si="48">+IF(D216=$S$122,K216,0)</f>
        <v>0</v>
      </c>
      <c r="T217" s="42">
        <f t="shared" ref="T217:T225" si="49">+IF(D216=$T$122,K216,0)</f>
        <v>0</v>
      </c>
    </row>
    <row r="218" spans="1:20" hidden="1">
      <c r="B218" s="341">
        <v>3</v>
      </c>
      <c r="C218" s="388"/>
      <c r="D218" s="397"/>
      <c r="E218" s="389"/>
      <c r="F218" s="390"/>
      <c r="G218" s="391"/>
      <c r="H218" s="392"/>
      <c r="I218" s="388"/>
      <c r="J218" s="393"/>
      <c r="K218" s="56">
        <f t="shared" si="47"/>
        <v>0</v>
      </c>
      <c r="L218" s="124"/>
      <c r="M218" s="41"/>
      <c r="N218" s="24"/>
      <c r="P218" s="42" t="e">
        <f>+IF(D217=$P$216,K217,0)</f>
        <v>#N/A</v>
      </c>
      <c r="Q218" s="42" t="e">
        <f>+IF(D217=$Q$216,K217,0)</f>
        <v>#N/A</v>
      </c>
      <c r="R218" s="42" t="e">
        <f t="shared" ref="R218:R225" si="50">+IF(D217=$R$192,K217,0)</f>
        <v>#N/A</v>
      </c>
      <c r="S218" s="42">
        <f t="shared" si="48"/>
        <v>0</v>
      </c>
      <c r="T218" s="42">
        <f t="shared" si="49"/>
        <v>0</v>
      </c>
    </row>
    <row r="219" spans="1:20" ht="41.95" hidden="1" customHeight="1">
      <c r="B219" s="341">
        <v>4</v>
      </c>
      <c r="C219" s="59"/>
      <c r="D219" s="58"/>
      <c r="E219" s="291"/>
      <c r="F219" s="289"/>
      <c r="G219" s="295"/>
      <c r="H219" s="63"/>
      <c r="I219" s="55"/>
      <c r="J219" s="343"/>
      <c r="K219" s="56">
        <f t="shared" si="47"/>
        <v>0</v>
      </c>
      <c r="L219" s="124"/>
      <c r="M219" s="41"/>
      <c r="N219" s="4"/>
      <c r="P219" s="42" t="e">
        <f>+IF(D218=$P$216,K218,0)</f>
        <v>#N/A</v>
      </c>
      <c r="Q219" s="42" t="e">
        <f>+IF(D218=$Q$216,K218,0)</f>
        <v>#N/A</v>
      </c>
      <c r="R219" s="42" t="e">
        <f t="shared" si="50"/>
        <v>#N/A</v>
      </c>
      <c r="S219" s="42">
        <f t="shared" si="48"/>
        <v>0</v>
      </c>
      <c r="T219" s="42">
        <f t="shared" si="49"/>
        <v>0</v>
      </c>
    </row>
    <row r="220" spans="1:20" hidden="1">
      <c r="B220" s="341">
        <v>5</v>
      </c>
      <c r="C220" s="55"/>
      <c r="D220" s="58"/>
      <c r="E220" s="230"/>
      <c r="F220" s="289"/>
      <c r="G220" s="295"/>
      <c r="H220" s="63"/>
      <c r="I220" s="60"/>
      <c r="J220" s="64"/>
      <c r="K220" s="56">
        <f t="shared" si="47"/>
        <v>0</v>
      </c>
      <c r="L220" s="124"/>
      <c r="M220" s="41">
        <f t="shared" ref="M220:M228" si="51">+IF(K216&gt;=$H$13,1,0)</f>
        <v>0</v>
      </c>
      <c r="N220" s="39"/>
      <c r="P220" s="42" t="e">
        <f>+IF(D219=$P$216,K219,0)</f>
        <v>#N/A</v>
      </c>
      <c r="Q220" s="42" t="e">
        <f>+IF(D219=$Q$216,K219,0)</f>
        <v>#N/A</v>
      </c>
      <c r="R220" s="42" t="e">
        <f t="shared" si="50"/>
        <v>#N/A</v>
      </c>
      <c r="S220" s="42">
        <f t="shared" si="48"/>
        <v>0</v>
      </c>
      <c r="T220" s="42">
        <f t="shared" si="49"/>
        <v>0</v>
      </c>
    </row>
    <row r="221" spans="1:20" hidden="1">
      <c r="B221" s="341">
        <v>6</v>
      </c>
      <c r="C221" s="60"/>
      <c r="D221" s="58"/>
      <c r="E221" s="291"/>
      <c r="F221" s="290"/>
      <c r="G221" s="295"/>
      <c r="H221" s="63"/>
      <c r="I221" s="60"/>
      <c r="J221" s="64"/>
      <c r="K221" s="56">
        <f t="shared" si="47"/>
        <v>0</v>
      </c>
      <c r="L221" s="124"/>
      <c r="M221" s="41">
        <f t="shared" si="51"/>
        <v>0</v>
      </c>
      <c r="N221" s="41"/>
      <c r="P221" s="42" t="e">
        <f>+IF(D220=$P$192,K220,0)</f>
        <v>#N/A</v>
      </c>
      <c r="Q221" s="42" t="e">
        <f>+IF(D220=$Q$192,K220,0)</f>
        <v>#N/A</v>
      </c>
      <c r="R221" s="42" t="e">
        <f t="shared" si="50"/>
        <v>#N/A</v>
      </c>
      <c r="S221" s="42">
        <f t="shared" si="48"/>
        <v>0</v>
      </c>
      <c r="T221" s="42">
        <f t="shared" si="49"/>
        <v>0</v>
      </c>
    </row>
    <row r="222" spans="1:20" hidden="1">
      <c r="A222" s="409"/>
      <c r="B222" s="341">
        <v>7</v>
      </c>
      <c r="C222" s="60"/>
      <c r="D222" s="58"/>
      <c r="E222" s="291"/>
      <c r="F222" s="290"/>
      <c r="G222" s="295"/>
      <c r="H222" s="63"/>
      <c r="I222" s="60"/>
      <c r="J222" s="64"/>
      <c r="K222" s="56">
        <f t="shared" si="47"/>
        <v>0</v>
      </c>
      <c r="L222" s="124"/>
      <c r="M222" s="41">
        <f t="shared" si="51"/>
        <v>0</v>
      </c>
      <c r="N222" s="41"/>
      <c r="O222" s="31"/>
      <c r="P222" s="42" t="e">
        <f>+IF(D221=$P$192,K221,0)</f>
        <v>#N/A</v>
      </c>
      <c r="Q222" s="42" t="e">
        <f>+IF(D221=$Q$192,K221,0)</f>
        <v>#N/A</v>
      </c>
      <c r="R222" s="42" t="e">
        <f t="shared" si="50"/>
        <v>#N/A</v>
      </c>
      <c r="S222" s="42">
        <f t="shared" si="48"/>
        <v>0</v>
      </c>
      <c r="T222" s="42">
        <f t="shared" si="49"/>
        <v>0</v>
      </c>
    </row>
    <row r="223" spans="1:20" hidden="1">
      <c r="B223" s="341">
        <v>8</v>
      </c>
      <c r="C223" s="55"/>
      <c r="D223" s="58"/>
      <c r="E223" s="291"/>
      <c r="F223" s="290"/>
      <c r="G223" s="295"/>
      <c r="H223" s="63"/>
      <c r="I223" s="55"/>
      <c r="J223" s="57"/>
      <c r="K223" s="56">
        <f t="shared" si="47"/>
        <v>0</v>
      </c>
      <c r="L223" s="124"/>
      <c r="M223" s="41">
        <f t="shared" si="51"/>
        <v>0</v>
      </c>
      <c r="N223" s="41"/>
      <c r="P223" s="42" t="e">
        <f>+IF(D222=$P$192,K222,0)</f>
        <v>#N/A</v>
      </c>
      <c r="Q223" s="42" t="e">
        <f>+IF(D222=$Q$192,K222,0)</f>
        <v>#N/A</v>
      </c>
      <c r="R223" s="42" t="e">
        <f t="shared" si="50"/>
        <v>#N/A</v>
      </c>
      <c r="S223" s="42">
        <f t="shared" si="48"/>
        <v>0</v>
      </c>
      <c r="T223" s="42">
        <f t="shared" si="49"/>
        <v>0</v>
      </c>
    </row>
    <row r="224" spans="1:20" ht="12.25" hidden="1" thickBot="1">
      <c r="B224" s="341">
        <v>9</v>
      </c>
      <c r="C224" s="55"/>
      <c r="D224" s="58"/>
      <c r="E224" s="291"/>
      <c r="F224" s="290"/>
      <c r="G224" s="295"/>
      <c r="H224" s="63"/>
      <c r="I224" s="55"/>
      <c r="J224" s="57"/>
      <c r="K224" s="56">
        <f t="shared" si="47"/>
        <v>0</v>
      </c>
      <c r="L224" s="342"/>
      <c r="M224" s="41">
        <f t="shared" si="51"/>
        <v>0</v>
      </c>
      <c r="N224" s="41"/>
      <c r="P224" s="42" t="e">
        <f>+IF(D223=$P$192,K223,0)</f>
        <v>#N/A</v>
      </c>
      <c r="Q224" s="42" t="e">
        <f>+IF(D223=$Q$192,K223,0)</f>
        <v>#N/A</v>
      </c>
      <c r="R224" s="42" t="e">
        <f t="shared" si="50"/>
        <v>#N/A</v>
      </c>
      <c r="S224" s="42">
        <f t="shared" si="48"/>
        <v>0</v>
      </c>
      <c r="T224" s="42">
        <f t="shared" si="49"/>
        <v>0</v>
      </c>
    </row>
    <row r="225" spans="2:20" ht="12.25" hidden="1" thickBot="1">
      <c r="B225" s="4"/>
      <c r="C225" s="4"/>
      <c r="D225" s="4"/>
      <c r="E225" s="4"/>
      <c r="F225" s="4"/>
      <c r="G225" s="4"/>
      <c r="H225" s="45"/>
      <c r="I225" s="24"/>
      <c r="J225" s="29" t="s">
        <v>8</v>
      </c>
      <c r="K225" s="29">
        <f>SUM(K216:K224)</f>
        <v>0</v>
      </c>
      <c r="L225" s="46"/>
      <c r="M225" s="41">
        <f t="shared" si="51"/>
        <v>0</v>
      </c>
      <c r="N225" s="41"/>
      <c r="P225" s="42" t="e">
        <f>+IF(D224=$P$192,K224,0)</f>
        <v>#N/A</v>
      </c>
      <c r="Q225" s="42" t="e">
        <f>+IF(D224=$Q$192,K224,0)</f>
        <v>#N/A</v>
      </c>
      <c r="R225" s="42" t="e">
        <f t="shared" si="50"/>
        <v>#N/A</v>
      </c>
      <c r="S225" s="42">
        <f t="shared" si="48"/>
        <v>0</v>
      </c>
      <c r="T225" s="42">
        <f t="shared" si="49"/>
        <v>0</v>
      </c>
    </row>
    <row r="226" spans="2:20" ht="12.25" hidden="1" thickBot="1">
      <c r="B226" s="24"/>
      <c r="C226" s="24"/>
      <c r="D226" s="24"/>
      <c r="E226" s="24"/>
      <c r="F226" s="24"/>
      <c r="G226" s="24"/>
      <c r="H226" s="32"/>
      <c r="I226" s="48"/>
      <c r="J226" s="49"/>
      <c r="K226" s="50" t="str">
        <f>+IF(OR(M229=0,K232&gt;=1),"NO CUMPLE","CUMPLE")</f>
        <v>NO CUMPLE</v>
      </c>
      <c r="L226" s="68" t="str">
        <f>IF(K226="NO CUMPLE","0",IF(K225&gt;=$L$13,"CUMPLE SUMATORIA DE TODOS 2,0 DEL POE",IF(K225&lt;$L$13,"NO CUMPLE SUMATORIA DE TODOS 2,0 DEL POE")))</f>
        <v>0</v>
      </c>
      <c r="M226" s="41">
        <f t="shared" si="51"/>
        <v>0</v>
      </c>
      <c r="N226" s="41"/>
      <c r="P226" s="47" t="e">
        <f>SUM(P217:P225)</f>
        <v>#N/A</v>
      </c>
      <c r="Q226" s="47" t="e">
        <f>SUM(Q217:Q225)</f>
        <v>#N/A</v>
      </c>
      <c r="R226" s="47" t="e">
        <f>SUM(R217:R225)</f>
        <v>#N/A</v>
      </c>
      <c r="S226" s="47">
        <f>SUM(S217:S225)</f>
        <v>0</v>
      </c>
      <c r="T226" s="47">
        <f>SUM(T217:T225)</f>
        <v>0</v>
      </c>
    </row>
    <row r="227" spans="2:20" hidden="1">
      <c r="B227" s="24"/>
      <c r="C227" s="24"/>
      <c r="D227" s="24"/>
      <c r="E227" s="24"/>
      <c r="F227" s="24"/>
      <c r="G227" s="24"/>
      <c r="H227" s="51" t="e">
        <f>VLOOKUP(D211,Conformación!$A$5:$S$125,5,FALSE)</f>
        <v>#N/A</v>
      </c>
      <c r="I227" s="52" t="e">
        <f>VLOOKUP(D211,Conformación!$A$5:$S$125,7,FALSE)</f>
        <v>#N/A</v>
      </c>
      <c r="J227" s="53" t="e">
        <f>+P226</f>
        <v>#N/A</v>
      </c>
      <c r="K227" s="24" t="e">
        <f>+IF(J227&lt;MAX($J$227:$J$231),"",IF(J227=MAX($J$227:$J$231)*AND(SUM($J$227:$J$231)&gt;MAX($J$227:$J$231))*AND((I227&gt;=0.34)),"V.Bo.",IF(J227=MAX($J$227:$J$231)*AND(J227=SUM($J$227:$J$231))*AND(I227&gt;=0.51),"V.Bo.","NO CUMPLE")))</f>
        <v>#N/A</v>
      </c>
      <c r="L227" s="24"/>
      <c r="M227" s="41">
        <f t="shared" si="51"/>
        <v>0</v>
      </c>
      <c r="N227" s="41"/>
    </row>
    <row r="228" spans="2:20" ht="12.9" hidden="1">
      <c r="B228" s="24"/>
      <c r="C228" s="24"/>
      <c r="D228" s="24"/>
      <c r="E228" s="24"/>
      <c r="F228" s="24"/>
      <c r="G228" s="24"/>
      <c r="H228" s="51" t="e">
        <f>VLOOKUP(D211,Conformación!$A$5:$S$125,8,FALSE)</f>
        <v>#N/A</v>
      </c>
      <c r="I228" s="52" t="e">
        <f>VLOOKUP(D211,Conformación!$A$5:$S$125,10,FALSE)</f>
        <v>#N/A</v>
      </c>
      <c r="J228" s="53" t="e">
        <f>+Q226</f>
        <v>#N/A</v>
      </c>
      <c r="K228" s="24" t="e">
        <f>+IF(J228&lt;MAX($J$227:$J$231),"",IF(J228=MAX($J$227:$J$231)*AND(SUM($J$227:$J$231)&gt;MAX($J$227:$J$231))*AND((I228&gt;=0.34)),"V.Bo.",IF(J228=MAX($J$227:$J$231)*AND(J228=SUM($J$227:$J$231))*AND(I228&gt;=0.51),"V.Bo.","NO CUMPLE")))</f>
        <v>#N/A</v>
      </c>
      <c r="L228"/>
      <c r="M228" s="41">
        <f t="shared" si="51"/>
        <v>0</v>
      </c>
      <c r="N228" s="41"/>
    </row>
    <row r="229" spans="2:20" ht="12.9" hidden="1">
      <c r="B229" s="24"/>
      <c r="C229" s="24"/>
      <c r="D229" s="24"/>
      <c r="E229" s="24"/>
      <c r="F229" s="24"/>
      <c r="G229" s="24"/>
      <c r="H229" s="51" t="e">
        <f>VLOOKUP(D211,Conformación!$A$5:$S$125,11,FALSE)</f>
        <v>#N/A</v>
      </c>
      <c r="I229" s="52" t="e">
        <f>VLOOKUP(D211,Conformación!$A$5:$S$125,13,FALSE)</f>
        <v>#N/A</v>
      </c>
      <c r="J229" s="53" t="e">
        <f>+R226</f>
        <v>#N/A</v>
      </c>
      <c r="K229" s="24" t="e">
        <f>+IF(J229&lt;MAX($J$227:$J$231),"",IF(J229=MAX($J$227:$J$231)*AND(SUM($J$227:$J$231)&gt;MAX($J$227:$J$231))*AND((I229&gt;0.34)),"V.Bo.",IF(J229=MAX($J$227:$J$231)*AND(J229=SUM($J$227:$J$231))*AND(I229&gt;=0.51),"V.Bo.","NO CUMPLE")))</f>
        <v>#N/A</v>
      </c>
      <c r="L229"/>
      <c r="M229" s="24">
        <f>SUM(M220:M228)</f>
        <v>0</v>
      </c>
      <c r="N229" s="41"/>
      <c r="P229" s="43"/>
      <c r="Q229" s="43"/>
      <c r="R229" s="43"/>
      <c r="S229" s="43"/>
      <c r="T229" s="43"/>
    </row>
    <row r="230" spans="2:20" ht="29.25" hidden="1" customHeight="1">
      <c r="B230" s="24"/>
      <c r="C230" s="24"/>
      <c r="D230" s="24"/>
      <c r="E230" s="24"/>
      <c r="F230" s="24"/>
      <c r="G230" s="24"/>
      <c r="H230" s="51" t="e">
        <f>VLOOKUP(D211,Conformación!$A$5:$S$125,14,FALSE)</f>
        <v>#N/A</v>
      </c>
      <c r="I230" s="52" t="e">
        <f>VLOOKUP(D211,Conformación!$A$5:$S$125,16,FALSE)</f>
        <v>#N/A</v>
      </c>
      <c r="J230" s="53">
        <f>+S226</f>
        <v>0</v>
      </c>
      <c r="K230" s="24" t="e">
        <f>+IF(J230&lt;MAX($J$227:$J$231),"",IF(J230=MAX($J$227:$J$231)*AND(SUM($J$227:$J$231)&gt;MAX($J$227:$J$231))*AND((I230&gt;0.34)),"V.Bo.",IF(J230=MAX($J$227:$J$231)*AND(J230=SUM($J$227:$J$231))*AND(I230&gt;=0.51),"V.Bo.","NO CUMPLE")))</f>
        <v>#N/A</v>
      </c>
      <c r="L230" s="24"/>
      <c r="M230" s="24"/>
      <c r="N230" s="24"/>
      <c r="P230"/>
      <c r="Q230"/>
      <c r="R230"/>
      <c r="S230"/>
      <c r="T230"/>
    </row>
    <row r="231" spans="2:20" ht="12.9" hidden="1">
      <c r="B231" s="24"/>
      <c r="C231" s="24"/>
      <c r="D231" s="24"/>
      <c r="E231" s="24"/>
      <c r="F231" s="24"/>
      <c r="G231" s="24"/>
      <c r="H231" s="51" t="e">
        <f>VLOOKUP(D211,Conformación!$A$5:$S$125,17,FALSE)</f>
        <v>#N/A</v>
      </c>
      <c r="I231" s="52" t="e">
        <f>VLOOKUP(D211,Conformación!$A$5:$S$125,19,FALSE)</f>
        <v>#N/A</v>
      </c>
      <c r="J231" s="53">
        <f>+T226</f>
        <v>0</v>
      </c>
      <c r="K231" s="24" t="e">
        <f>+IF(J231&lt;MAX($J$227:$J$231),"",IF(J231=MAX($J$227:$J$231)*AND(SUM($J$227:$J$231)&gt;MAX($J$227:$J$231))*AND((I231&gt;0.34)),"V.Bo.",IF(J231=MAX($J$227:$J$231)*AND(J231=SUM($J$227:$J$231))*AND(I231&gt;=0.51),"V.Bo.","NO CUMPLE")))</f>
        <v>#N/A</v>
      </c>
      <c r="L231" s="24"/>
      <c r="M231" s="24"/>
      <c r="N231" s="24"/>
      <c r="P231"/>
      <c r="Q231"/>
      <c r="R231"/>
      <c r="S231"/>
      <c r="T231"/>
    </row>
    <row r="232" spans="2:20" ht="12.9" hidden="1">
      <c r="B232" s="24"/>
      <c r="C232" s="24"/>
      <c r="D232" s="24"/>
      <c r="E232" s="24"/>
      <c r="F232" s="24"/>
      <c r="G232" s="24"/>
      <c r="H232" s="51"/>
      <c r="I232" s="54"/>
      <c r="J232" s="29"/>
      <c r="K232" s="24">
        <f>+COUNTIF(K227:K231,"NO CUMPLE")</f>
        <v>0</v>
      </c>
      <c r="L232" s="24"/>
      <c r="M232"/>
      <c r="N232"/>
      <c r="P232" s="43"/>
      <c r="Q232" s="43"/>
      <c r="R232" s="43"/>
      <c r="S232" s="43"/>
      <c r="T232" s="43"/>
    </row>
    <row r="233" spans="2:20" ht="12.9" hidden="1">
      <c r="B233" s="24"/>
      <c r="C233" s="24"/>
      <c r="D233" s="24"/>
      <c r="E233" s="24"/>
      <c r="F233" s="24"/>
      <c r="G233" s="24"/>
      <c r="H233" s="51"/>
      <c r="I233" s="54"/>
      <c r="J233" s="29"/>
      <c r="K233" s="24"/>
      <c r="L233" s="24"/>
      <c r="M233"/>
      <c r="N233"/>
      <c r="O233" s="43"/>
      <c r="P233" s="43"/>
      <c r="Q233" s="43"/>
      <c r="R233" s="43"/>
      <c r="S233" s="43"/>
      <c r="T233" s="43"/>
    </row>
    <row r="234" spans="2:20" ht="12.9" hidden="1">
      <c r="B234" s="24"/>
      <c r="C234" s="24"/>
      <c r="D234" s="24"/>
      <c r="E234" s="24"/>
      <c r="F234" s="24"/>
      <c r="G234" s="24"/>
      <c r="H234" s="51"/>
      <c r="I234" s="54"/>
      <c r="J234" s="29"/>
      <c r="K234" s="24"/>
      <c r="L234" s="24"/>
      <c r="M234" s="24"/>
      <c r="N234" s="24"/>
      <c r="O234"/>
      <c r="P234" s="43"/>
      <c r="Q234" s="43"/>
      <c r="R234" s="43"/>
      <c r="S234" s="43"/>
      <c r="T234" s="43"/>
    </row>
    <row r="235" spans="2:20" ht="12.9" hidden="1">
      <c r="N235" s="24"/>
      <c r="O235"/>
      <c r="P235" s="43"/>
      <c r="Q235" s="43"/>
      <c r="R235" s="43"/>
      <c r="S235" s="43"/>
      <c r="T235" s="43"/>
    </row>
    <row r="236" spans="2:20" hidden="1">
      <c r="B236" s="4"/>
      <c r="C236" s="394" t="s">
        <v>75</v>
      </c>
      <c r="D236" s="395">
        <v>10</v>
      </c>
      <c r="F236" s="372"/>
      <c r="G236" s="384" t="e">
        <f>VLOOKUP(D236,Conformación!$A$5:$S$125,2,FALSE)</f>
        <v>#N/A</v>
      </c>
      <c r="H236" s="372"/>
      <c r="I236" s="372"/>
      <c r="J236" s="372"/>
      <c r="K236" s="29"/>
      <c r="L236" s="24"/>
      <c r="M236" s="24"/>
      <c r="N236" s="24"/>
      <c r="O236" s="43"/>
      <c r="P236" s="43"/>
      <c r="Q236" s="43"/>
      <c r="R236" s="43"/>
      <c r="S236" s="43"/>
      <c r="T236" s="43"/>
    </row>
    <row r="237" spans="2:20" hidden="1">
      <c r="B237" s="4"/>
      <c r="C237" s="27"/>
      <c r="D237" s="27"/>
      <c r="F237" s="373"/>
      <c r="G237" s="365" t="e">
        <f>VLOOKUP(D236,Conformación!$A$5:$S$125,4,FALSE)</f>
        <v>#N/A</v>
      </c>
      <c r="H237" s="373"/>
      <c r="I237" s="373"/>
      <c r="J237" s="373"/>
      <c r="K237" s="29"/>
      <c r="L237" s="24"/>
      <c r="M237" s="24"/>
      <c r="N237" s="24"/>
      <c r="O237" s="43"/>
    </row>
    <row r="238" spans="2:20" hidden="1">
      <c r="B238" s="4"/>
      <c r="C238" s="27"/>
      <c r="D238" s="27"/>
      <c r="E238" s="373"/>
      <c r="F238" s="373"/>
      <c r="G238" s="373"/>
      <c r="H238" s="373"/>
      <c r="I238" s="373"/>
      <c r="J238" s="373"/>
      <c r="K238" s="29"/>
      <c r="L238" s="24"/>
      <c r="M238" s="24"/>
      <c r="N238" s="24"/>
      <c r="O238" s="43"/>
    </row>
    <row r="239" spans="2:20" hidden="1">
      <c r="B239" s="4"/>
      <c r="C239" s="4"/>
      <c r="D239" s="4"/>
      <c r="E239" s="4"/>
      <c r="F239" s="4"/>
      <c r="G239" s="4"/>
      <c r="H239" s="32"/>
      <c r="I239" s="24"/>
      <c r="J239" s="25"/>
      <c r="K239" s="33"/>
      <c r="L239" s="4"/>
      <c r="O239" s="43"/>
    </row>
    <row r="240" spans="2:20" ht="12.1" hidden="1" customHeight="1">
      <c r="B240" s="36" t="s">
        <v>23</v>
      </c>
      <c r="C240" s="36" t="s">
        <v>6</v>
      </c>
      <c r="D240" s="37" t="s">
        <v>22</v>
      </c>
      <c r="E240" s="37" t="s">
        <v>25</v>
      </c>
      <c r="F240" s="277" t="s">
        <v>175</v>
      </c>
      <c r="G240" s="36" t="s">
        <v>4</v>
      </c>
      <c r="H240" s="38" t="s">
        <v>5</v>
      </c>
      <c r="I240" s="36" t="s">
        <v>200</v>
      </c>
      <c r="J240" s="19" t="s">
        <v>26</v>
      </c>
      <c r="K240" s="19" t="str">
        <f>+K$12</f>
        <v>POE
SMMLV</v>
      </c>
      <c r="L240" s="36" t="s">
        <v>9</v>
      </c>
      <c r="M240" s="24"/>
      <c r="O240" s="43"/>
      <c r="P240" s="34" t="s">
        <v>24</v>
      </c>
      <c r="Q240" s="35"/>
      <c r="R240" s="35"/>
      <c r="S240" s="35"/>
      <c r="T240" s="35"/>
    </row>
    <row r="241" spans="2:20" hidden="1">
      <c r="B241" s="341">
        <v>1</v>
      </c>
      <c r="C241" s="388"/>
      <c r="D241" s="397"/>
      <c r="E241" s="389"/>
      <c r="F241" s="390"/>
      <c r="G241" s="391"/>
      <c r="H241" s="392"/>
      <c r="I241" s="388"/>
      <c r="J241" s="393"/>
      <c r="K241" s="56">
        <f t="shared" ref="K241:K249" si="52">IF(H241=0,0,IF(H241&lt;0,"FUERA DE TIEMPO",J241*E241/VLOOKUP(YEAR(H241),$V$3:$W$43,2,0)))</f>
        <v>0</v>
      </c>
      <c r="L241" s="124"/>
      <c r="M241" s="4"/>
      <c r="N241" s="24"/>
      <c r="P241" s="11" t="e">
        <f>+H252</f>
        <v>#N/A</v>
      </c>
      <c r="Q241" s="11" t="e">
        <f>+H253</f>
        <v>#N/A</v>
      </c>
      <c r="R241" s="11" t="e">
        <f>+H254</f>
        <v>#N/A</v>
      </c>
      <c r="S241" s="11" t="e">
        <f>+H255</f>
        <v>#N/A</v>
      </c>
      <c r="T241" s="11" t="e">
        <f>+H256</f>
        <v>#N/A</v>
      </c>
    </row>
    <row r="242" spans="2:20" hidden="1">
      <c r="B242" s="341">
        <v>2</v>
      </c>
      <c r="C242" s="388"/>
      <c r="D242" s="397"/>
      <c r="E242" s="389"/>
      <c r="F242" s="390"/>
      <c r="G242" s="391"/>
      <c r="H242" s="392"/>
      <c r="I242" s="388"/>
      <c r="J242" s="393"/>
      <c r="K242" s="56">
        <f t="shared" si="52"/>
        <v>0</v>
      </c>
      <c r="L242" s="124"/>
      <c r="M242" s="39"/>
      <c r="N242" s="24"/>
      <c r="P242" s="42" t="e">
        <f t="shared" ref="P242:P250" si="53">+IF(D241=$P$241,K241,0)</f>
        <v>#N/A</v>
      </c>
      <c r="Q242" s="42" t="e">
        <f t="shared" ref="Q242:Q250" si="54">+IF(D241=$Q$241,K241,0)</f>
        <v>#N/A</v>
      </c>
      <c r="R242" s="42" t="e">
        <f t="shared" ref="R242:R250" si="55">+IF(D241=$R$241,K241,0)</f>
        <v>#N/A</v>
      </c>
      <c r="S242" s="42">
        <f t="shared" ref="S242:S250" si="56">+IF(D241=$S$122,K241,0)</f>
        <v>0</v>
      </c>
      <c r="T242" s="42">
        <f t="shared" ref="T242:T250" si="57">+IF(D241=$T$122,K241,0)</f>
        <v>0</v>
      </c>
    </row>
    <row r="243" spans="2:20" hidden="1">
      <c r="B243" s="341">
        <v>3</v>
      </c>
      <c r="C243" s="388"/>
      <c r="D243" s="397"/>
      <c r="E243" s="389"/>
      <c r="F243" s="390"/>
      <c r="G243" s="391"/>
      <c r="H243" s="392"/>
      <c r="I243" s="388"/>
      <c r="J243" s="393"/>
      <c r="K243" s="56">
        <f t="shared" si="52"/>
        <v>0</v>
      </c>
      <c r="L243" s="124"/>
      <c r="M243" s="41"/>
      <c r="N243" s="24"/>
      <c r="P243" s="42" t="e">
        <f t="shared" si="53"/>
        <v>#N/A</v>
      </c>
      <c r="Q243" s="42" t="e">
        <f t="shared" si="54"/>
        <v>#N/A</v>
      </c>
      <c r="R243" s="42" t="e">
        <f t="shared" si="55"/>
        <v>#N/A</v>
      </c>
      <c r="S243" s="42">
        <f t="shared" si="56"/>
        <v>0</v>
      </c>
      <c r="T243" s="42">
        <f t="shared" si="57"/>
        <v>0</v>
      </c>
    </row>
    <row r="244" spans="2:20" hidden="1">
      <c r="B244" s="341">
        <v>4</v>
      </c>
      <c r="C244" s="400"/>
      <c r="D244" s="397"/>
      <c r="E244" s="389"/>
      <c r="F244" s="390"/>
      <c r="G244" s="391"/>
      <c r="H244" s="392"/>
      <c r="I244" s="388"/>
      <c r="J244" s="402"/>
      <c r="K244" s="56">
        <f t="shared" si="52"/>
        <v>0</v>
      </c>
      <c r="L244" s="124"/>
      <c r="M244" s="41"/>
      <c r="N244" s="4"/>
      <c r="P244" s="42" t="e">
        <f t="shared" si="53"/>
        <v>#N/A</v>
      </c>
      <c r="Q244" s="42" t="e">
        <f t="shared" si="54"/>
        <v>#N/A</v>
      </c>
      <c r="R244" s="42" t="e">
        <f t="shared" si="55"/>
        <v>#N/A</v>
      </c>
      <c r="S244" s="42">
        <f t="shared" si="56"/>
        <v>0</v>
      </c>
      <c r="T244" s="42">
        <f t="shared" si="57"/>
        <v>0</v>
      </c>
    </row>
    <row r="245" spans="2:20" hidden="1">
      <c r="B245" s="341">
        <v>5</v>
      </c>
      <c r="C245" s="388"/>
      <c r="D245" s="397"/>
      <c r="E245" s="389"/>
      <c r="F245" s="390"/>
      <c r="G245" s="391"/>
      <c r="H245" s="392"/>
      <c r="I245" s="401"/>
      <c r="J245" s="393"/>
      <c r="K245" s="56">
        <f t="shared" si="52"/>
        <v>0</v>
      </c>
      <c r="L245" s="124"/>
      <c r="M245" s="41">
        <f t="shared" ref="M245:M253" si="58">+IF(K241&gt;=$H$13,1,0)</f>
        <v>0</v>
      </c>
      <c r="N245" s="39"/>
      <c r="P245" s="42" t="e">
        <f t="shared" si="53"/>
        <v>#N/A</v>
      </c>
      <c r="Q245" s="42" t="e">
        <f t="shared" si="54"/>
        <v>#N/A</v>
      </c>
      <c r="R245" s="42" t="e">
        <f t="shared" si="55"/>
        <v>#N/A</v>
      </c>
      <c r="S245" s="42">
        <f t="shared" si="56"/>
        <v>0</v>
      </c>
      <c r="T245" s="42">
        <f t="shared" si="57"/>
        <v>0</v>
      </c>
    </row>
    <row r="246" spans="2:20" hidden="1">
      <c r="B246" s="341">
        <v>6</v>
      </c>
      <c r="C246" s="60"/>
      <c r="D246" s="58"/>
      <c r="E246" s="291"/>
      <c r="F246" s="290"/>
      <c r="G246" s="295"/>
      <c r="H246" s="63"/>
      <c r="I246" s="60"/>
      <c r="J246" s="64"/>
      <c r="K246" s="56">
        <f t="shared" si="52"/>
        <v>0</v>
      </c>
      <c r="L246" s="124"/>
      <c r="M246" s="41">
        <f t="shared" si="58"/>
        <v>0</v>
      </c>
      <c r="N246" s="41"/>
      <c r="P246" s="42" t="e">
        <f t="shared" si="53"/>
        <v>#N/A</v>
      </c>
      <c r="Q246" s="42" t="e">
        <f t="shared" si="54"/>
        <v>#N/A</v>
      </c>
      <c r="R246" s="42" t="e">
        <f t="shared" si="55"/>
        <v>#N/A</v>
      </c>
      <c r="S246" s="42">
        <f t="shared" si="56"/>
        <v>0</v>
      </c>
      <c r="T246" s="42">
        <f t="shared" si="57"/>
        <v>0</v>
      </c>
    </row>
    <row r="247" spans="2:20" hidden="1">
      <c r="B247" s="341">
        <v>7</v>
      </c>
      <c r="C247" s="60"/>
      <c r="D247" s="58"/>
      <c r="E247" s="291"/>
      <c r="F247" s="290"/>
      <c r="G247" s="295"/>
      <c r="H247" s="63"/>
      <c r="I247" s="60"/>
      <c r="J247" s="64"/>
      <c r="K247" s="56">
        <f t="shared" si="52"/>
        <v>0</v>
      </c>
      <c r="L247" s="124"/>
      <c r="M247" s="41">
        <f t="shared" si="58"/>
        <v>0</v>
      </c>
      <c r="N247" s="41"/>
      <c r="O247" s="31"/>
      <c r="P247" s="42" t="e">
        <f t="shared" si="53"/>
        <v>#N/A</v>
      </c>
      <c r="Q247" s="42" t="e">
        <f t="shared" si="54"/>
        <v>#N/A</v>
      </c>
      <c r="R247" s="42" t="e">
        <f t="shared" si="55"/>
        <v>#N/A</v>
      </c>
      <c r="S247" s="42">
        <f t="shared" si="56"/>
        <v>0</v>
      </c>
      <c r="T247" s="42">
        <f t="shared" si="57"/>
        <v>0</v>
      </c>
    </row>
    <row r="248" spans="2:20" hidden="1">
      <c r="B248" s="341"/>
      <c r="C248" s="55"/>
      <c r="D248" s="58"/>
      <c r="E248" s="291"/>
      <c r="F248" s="290"/>
      <c r="G248" s="295"/>
      <c r="H248" s="63"/>
      <c r="I248" s="55"/>
      <c r="J248" s="57"/>
      <c r="K248" s="56">
        <f t="shared" si="52"/>
        <v>0</v>
      </c>
      <c r="L248" s="124"/>
      <c r="M248" s="41">
        <f t="shared" si="58"/>
        <v>0</v>
      </c>
      <c r="N248" s="41"/>
      <c r="P248" s="42" t="e">
        <f t="shared" si="53"/>
        <v>#N/A</v>
      </c>
      <c r="Q248" s="42" t="e">
        <f t="shared" si="54"/>
        <v>#N/A</v>
      </c>
      <c r="R248" s="42" t="e">
        <f t="shared" si="55"/>
        <v>#N/A</v>
      </c>
      <c r="S248" s="42">
        <f t="shared" si="56"/>
        <v>0</v>
      </c>
      <c r="T248" s="42">
        <f t="shared" si="57"/>
        <v>0</v>
      </c>
    </row>
    <row r="249" spans="2:20" ht="12.25" hidden="1" thickBot="1">
      <c r="B249" s="341"/>
      <c r="C249" s="55"/>
      <c r="D249" s="58"/>
      <c r="E249" s="291"/>
      <c r="F249" s="290"/>
      <c r="G249" s="295"/>
      <c r="H249" s="63"/>
      <c r="I249" s="55"/>
      <c r="J249" s="57"/>
      <c r="K249" s="56">
        <f t="shared" si="52"/>
        <v>0</v>
      </c>
      <c r="L249" s="342"/>
      <c r="M249" s="41">
        <f t="shared" si="58"/>
        <v>0</v>
      </c>
      <c r="N249" s="41"/>
      <c r="P249" s="42" t="e">
        <f t="shared" si="53"/>
        <v>#N/A</v>
      </c>
      <c r="Q249" s="42" t="e">
        <f t="shared" si="54"/>
        <v>#N/A</v>
      </c>
      <c r="R249" s="42" t="e">
        <f t="shared" si="55"/>
        <v>#N/A</v>
      </c>
      <c r="S249" s="42">
        <f t="shared" si="56"/>
        <v>0</v>
      </c>
      <c r="T249" s="42">
        <f t="shared" si="57"/>
        <v>0</v>
      </c>
    </row>
    <row r="250" spans="2:20" ht="12.25" hidden="1" thickBot="1">
      <c r="B250" s="4"/>
      <c r="C250" s="4"/>
      <c r="D250" s="4"/>
      <c r="E250" s="4"/>
      <c r="F250" s="4"/>
      <c r="G250" s="4"/>
      <c r="H250" s="45"/>
      <c r="I250" s="24"/>
      <c r="J250" s="29" t="s">
        <v>8</v>
      </c>
      <c r="K250" s="29">
        <f>SUM(K241:K249)</f>
        <v>0</v>
      </c>
      <c r="L250" s="46"/>
      <c r="M250" s="41">
        <f t="shared" si="58"/>
        <v>0</v>
      </c>
      <c r="N250" s="41"/>
      <c r="P250" s="42" t="e">
        <f t="shared" si="53"/>
        <v>#N/A</v>
      </c>
      <c r="Q250" s="42" t="e">
        <f t="shared" si="54"/>
        <v>#N/A</v>
      </c>
      <c r="R250" s="42" t="e">
        <f t="shared" si="55"/>
        <v>#N/A</v>
      </c>
      <c r="S250" s="42">
        <f t="shared" si="56"/>
        <v>0</v>
      </c>
      <c r="T250" s="42">
        <f t="shared" si="57"/>
        <v>0</v>
      </c>
    </row>
    <row r="251" spans="2:20" ht="12.25" hidden="1" thickBot="1">
      <c r="B251" s="24"/>
      <c r="C251" s="24"/>
      <c r="D251" s="24"/>
      <c r="E251" s="24"/>
      <c r="F251" s="24"/>
      <c r="G251" s="24"/>
      <c r="H251" s="32"/>
      <c r="I251" s="48"/>
      <c r="J251" s="49"/>
      <c r="K251" s="50" t="str">
        <f>+IF(OR(M254=0,K257&gt;=1),"NO CUMPLE","CUMPLE")</f>
        <v>NO CUMPLE</v>
      </c>
      <c r="L251" s="68" t="str">
        <f>IF(K251="NO CUMPLE","0",IF(K250&gt;=$L$13,"CUMPLE SUMATORIA DE TODOS 2,0 DEL POE",IF(K250&lt;$L$13,"NO CUMPLE SUMATORIA DE TODOS 2,0 DEL POE")))</f>
        <v>0</v>
      </c>
      <c r="M251" s="41">
        <f t="shared" si="58"/>
        <v>0</v>
      </c>
      <c r="N251" s="41"/>
      <c r="P251" s="47" t="e">
        <f>SUM(P242:P250)</f>
        <v>#N/A</v>
      </c>
      <c r="Q251" s="47" t="e">
        <f>SUM(Q242:Q250)</f>
        <v>#N/A</v>
      </c>
      <c r="R251" s="47" t="e">
        <f>SUM(R242:R250)</f>
        <v>#N/A</v>
      </c>
      <c r="S251" s="47">
        <f>SUM(S242:S250)</f>
        <v>0</v>
      </c>
      <c r="T251" s="47">
        <f>SUM(T242:T250)</f>
        <v>0</v>
      </c>
    </row>
    <row r="252" spans="2:20" hidden="1">
      <c r="B252" s="24"/>
      <c r="C252" s="24"/>
      <c r="D252" s="24"/>
      <c r="E252" s="24"/>
      <c r="F252" s="24"/>
      <c r="G252" s="24"/>
      <c r="H252" s="51" t="e">
        <f>VLOOKUP(D236,Conformación!$A$5:$S$125,5,FALSE)</f>
        <v>#N/A</v>
      </c>
      <c r="I252" s="52" t="e">
        <f>VLOOKUP(D236,Conformación!$A$5:$S$125,7,FALSE)</f>
        <v>#N/A</v>
      </c>
      <c r="J252" s="53" t="e">
        <f>+P251</f>
        <v>#N/A</v>
      </c>
      <c r="K252" s="24" t="e">
        <f>+IF(J252&lt;MAX($J$252:$J$256),"",IF(J252=MAX($J$252:$J$256)*AND(SUM($J$252:$J$256)&gt;MAX($J$252:$J$256))*AND((I252&gt;0.34)),"V.Bo.",IF(J252=MAX($J$252:$J$256)*AND(J252=SUM($J$252:$J$256))*AND(I252&gt;=0.51),"V.Bo.","NO CUMPLE")))</f>
        <v>#N/A</v>
      </c>
      <c r="L252" s="24"/>
      <c r="M252" s="41">
        <f t="shared" si="58"/>
        <v>0</v>
      </c>
      <c r="N252" s="41"/>
    </row>
    <row r="253" spans="2:20" ht="12.9" hidden="1">
      <c r="B253" s="24"/>
      <c r="C253" s="24"/>
      <c r="D253" s="24"/>
      <c r="E253" s="24"/>
      <c r="F253" s="24"/>
      <c r="G253" s="24"/>
      <c r="H253" s="51" t="e">
        <f>VLOOKUP(D236,Conformación!$A$5:$S$125,8,FALSE)</f>
        <v>#N/A</v>
      </c>
      <c r="I253" s="52" t="e">
        <f>VLOOKUP(D236,Conformación!$A$5:$S$125,10,FALSE)</f>
        <v>#N/A</v>
      </c>
      <c r="J253" s="53" t="e">
        <f>+Q251</f>
        <v>#N/A</v>
      </c>
      <c r="K253" s="24" t="e">
        <f>+IF(J253&lt;MAX($J$252:$J$256),"",IF(J253=MAX($J$252:$J$256)*AND(SUM($J$252:$J$256)&gt;MAX($J$252:$J$256))*AND((I253&gt;0.34)),"V.Bo.",IF(J253=MAX($J$252:$J$256)*AND(J253=SUM($J$252:$J$256))*AND(I253&gt;=0.51),"V.Bo.","NO CUMPLE")))</f>
        <v>#N/A</v>
      </c>
      <c r="L253"/>
      <c r="M253" s="41">
        <f t="shared" si="58"/>
        <v>0</v>
      </c>
      <c r="N253" s="41"/>
    </row>
    <row r="254" spans="2:20" ht="12.9" hidden="1">
      <c r="B254" s="24"/>
      <c r="C254" s="24"/>
      <c r="D254" s="24"/>
      <c r="E254" s="24"/>
      <c r="F254" s="24"/>
      <c r="G254" s="24"/>
      <c r="H254" s="51" t="e">
        <f>VLOOKUP(D236,Conformación!$A$5:$S$125,11,FALSE)</f>
        <v>#N/A</v>
      </c>
      <c r="I254" s="52" t="e">
        <f>VLOOKUP(D236,Conformación!$A$5:$S$125,13,FALSE)</f>
        <v>#N/A</v>
      </c>
      <c r="J254" s="53" t="e">
        <f>+R251</f>
        <v>#N/A</v>
      </c>
      <c r="K254" s="24" t="e">
        <f>+IF(J254&lt;MAX($J$252:$J$256),"",IF(J254=MAX($J$252:$J$256)*AND(SUM($J$252:$J$256)&gt;MAX($J$252:$J$256))*AND((I254&gt;0.34)),"V.Bo.",IF(J254=MAX($J$252:$J$256)*AND(J254=SUM($J$252:$J$256))*AND(I254&gt;=0.51),"V.Bo.","NO CUMPLE")))</f>
        <v>#N/A</v>
      </c>
      <c r="L254"/>
      <c r="M254" s="24">
        <f>SUM(M245:M253)</f>
        <v>0</v>
      </c>
      <c r="N254" s="41"/>
      <c r="P254" s="43"/>
      <c r="Q254" s="43"/>
      <c r="R254" s="43"/>
      <c r="S254" s="43"/>
      <c r="T254" s="43"/>
    </row>
    <row r="255" spans="2:20" ht="29.25" hidden="1" customHeight="1">
      <c r="B255" s="24"/>
      <c r="C255" s="24"/>
      <c r="D255" s="24"/>
      <c r="E255" s="24"/>
      <c r="F255" s="24"/>
      <c r="G255" s="24"/>
      <c r="H255" s="51" t="e">
        <f>VLOOKUP(D236,Conformación!$A$5:$S$125,14,FALSE)</f>
        <v>#N/A</v>
      </c>
      <c r="I255" s="52" t="e">
        <f>VLOOKUP(D236,Conformación!$A$5:$S$125,16,FALSE)</f>
        <v>#N/A</v>
      </c>
      <c r="J255" s="53">
        <f>+S251</f>
        <v>0</v>
      </c>
      <c r="K255" s="24" t="e">
        <f>+IF(J255&lt;MAX($J$252:$J$256),"",IF(J255=MAX($J$252:$J$256)*AND(SUM($J$252:$J$256)&gt;MAX($J$252:$J$256))*AND((I255&gt;0.34)),"V.Bo.",IF(J255=MAX($J$252:$J$256)*AND(J255=SUM($J$252:$J$256))*AND(I255&gt;=0.51),"V.Bo.","NO CUMPLE")))</f>
        <v>#N/A</v>
      </c>
      <c r="L255" s="24"/>
      <c r="M255" s="24"/>
      <c r="N255" s="24"/>
      <c r="P255"/>
      <c r="Q255"/>
      <c r="R255"/>
      <c r="S255"/>
      <c r="T255"/>
    </row>
    <row r="256" spans="2:20" ht="12.9" hidden="1">
      <c r="B256" s="24"/>
      <c r="C256" s="24"/>
      <c r="D256" s="24"/>
      <c r="E256" s="24"/>
      <c r="F256" s="24"/>
      <c r="G256" s="24"/>
      <c r="H256" s="51" t="e">
        <f>VLOOKUP(D236,Conformación!$A$5:$S$125,17,FALSE)</f>
        <v>#N/A</v>
      </c>
      <c r="I256" s="52" t="e">
        <f>VLOOKUP(D236,Conformación!$A$5:$S$125,19,FALSE)</f>
        <v>#N/A</v>
      </c>
      <c r="J256" s="53">
        <f>+T251</f>
        <v>0</v>
      </c>
      <c r="K256" s="24" t="e">
        <f>+IF(J256&lt;MAX($J$252:$J$256),"",IF(J256=MAX($J$252:$J$256)*AND(SUM($J$252:$J$256)&gt;MAX($J$252:$J$256))*AND((I256&gt;0.34)),"V.Bo.",IF(J256=MAX($J$252:$J$256)*AND(J256=SUM($J$252:$J$256))*AND(I256&gt;=0.51),"V.Bo.","NO CUMPLE")))</f>
        <v>#N/A</v>
      </c>
      <c r="L256" s="24"/>
      <c r="M256" s="24"/>
      <c r="N256" s="24"/>
      <c r="P256"/>
      <c r="Q256"/>
      <c r="R256"/>
      <c r="S256"/>
      <c r="T256"/>
    </row>
    <row r="257" spans="1:20" ht="12.9" hidden="1">
      <c r="B257" s="24"/>
      <c r="C257" s="24"/>
      <c r="D257" s="24"/>
      <c r="E257" s="24"/>
      <c r="F257" s="24"/>
      <c r="G257" s="24"/>
      <c r="H257" s="51"/>
      <c r="I257" s="54"/>
      <c r="J257" s="29"/>
      <c r="K257" s="24">
        <f>+COUNTIF(K252:K256,"NO CUMPLE")</f>
        <v>0</v>
      </c>
      <c r="L257" s="24"/>
      <c r="M257"/>
      <c r="N257"/>
      <c r="P257" s="43"/>
      <c r="Q257" s="43"/>
      <c r="R257" s="43"/>
      <c r="S257" s="43"/>
      <c r="T257" s="43"/>
    </row>
    <row r="258" spans="1:20" ht="12.9" hidden="1">
      <c r="B258" s="24"/>
      <c r="C258" s="24"/>
      <c r="D258" s="24"/>
      <c r="E258" s="24"/>
      <c r="F258" s="24"/>
      <c r="G258" s="24"/>
      <c r="H258" s="51"/>
      <c r="I258" s="54"/>
      <c r="J258" s="29"/>
      <c r="K258" s="24"/>
      <c r="L258" s="24"/>
      <c r="M258"/>
      <c r="N258"/>
      <c r="O258" s="43"/>
      <c r="P258" s="43"/>
      <c r="Q258" s="43"/>
      <c r="R258" s="43"/>
      <c r="S258" s="43"/>
      <c r="T258" s="43"/>
    </row>
    <row r="259" spans="1:20" ht="12.9" hidden="1">
      <c r="B259" s="24"/>
      <c r="C259" s="24"/>
      <c r="D259" s="24"/>
      <c r="E259" s="24"/>
      <c r="F259" s="24"/>
      <c r="G259" s="24"/>
      <c r="H259" s="51"/>
      <c r="I259" s="54"/>
      <c r="J259" s="29"/>
      <c r="K259" s="24"/>
      <c r="L259" s="24"/>
      <c r="M259" s="24"/>
      <c r="N259" s="24"/>
      <c r="O259"/>
      <c r="P259" s="43"/>
      <c r="Q259" s="43"/>
      <c r="R259" s="43"/>
      <c r="S259" s="43"/>
      <c r="T259" s="43"/>
    </row>
    <row r="260" spans="1:20" ht="12.9" hidden="1">
      <c r="N260" s="24"/>
      <c r="O260"/>
      <c r="P260" s="43"/>
      <c r="Q260" s="43"/>
      <c r="R260" s="43"/>
      <c r="S260" s="43"/>
      <c r="T260" s="43"/>
    </row>
    <row r="261" spans="1:20" hidden="1">
      <c r="B261" s="4"/>
      <c r="C261" s="394" t="s">
        <v>75</v>
      </c>
      <c r="D261" s="395">
        <v>11</v>
      </c>
      <c r="F261" s="372"/>
      <c r="G261" s="384" t="e">
        <f>VLOOKUP(D261,Conformación!$A$5:$S$125,2,FALSE)</f>
        <v>#N/A</v>
      </c>
      <c r="H261" s="372"/>
      <c r="I261" s="372"/>
      <c r="J261" s="372"/>
      <c r="K261" s="29"/>
      <c r="L261" s="24"/>
      <c r="M261" s="24"/>
      <c r="N261" s="24"/>
      <c r="O261" s="43"/>
      <c r="P261" s="43"/>
      <c r="Q261" s="43"/>
      <c r="R261" s="43"/>
      <c r="S261" s="43"/>
      <c r="T261" s="43"/>
    </row>
    <row r="262" spans="1:20" hidden="1">
      <c r="B262" s="4"/>
      <c r="C262" s="27"/>
      <c r="D262" s="27"/>
      <c r="F262" s="373"/>
      <c r="G262" s="365" t="e">
        <f>VLOOKUP(D261,Conformación!$A$5:$S$125,4,FALSE)</f>
        <v>#N/A</v>
      </c>
      <c r="H262" s="373"/>
      <c r="I262" s="373"/>
      <c r="J262" s="373"/>
      <c r="K262" s="29"/>
      <c r="L262" s="24"/>
      <c r="M262" s="24"/>
      <c r="N262" s="24"/>
      <c r="O262" s="43"/>
    </row>
    <row r="263" spans="1:20" hidden="1">
      <c r="B263" s="4"/>
      <c r="C263" s="27"/>
      <c r="D263" s="27"/>
      <c r="E263" s="373"/>
      <c r="F263" s="373"/>
      <c r="G263" s="373"/>
      <c r="H263" s="373"/>
      <c r="I263" s="373"/>
      <c r="J263" s="373"/>
      <c r="K263" s="29"/>
      <c r="L263" s="24"/>
      <c r="M263" s="24"/>
      <c r="N263" s="24"/>
      <c r="O263" s="43"/>
    </row>
    <row r="264" spans="1:20" hidden="1">
      <c r="B264" s="4"/>
      <c r="C264" s="4"/>
      <c r="D264" s="4"/>
      <c r="E264" s="4"/>
      <c r="F264" s="4"/>
      <c r="G264" s="4"/>
      <c r="H264" s="32"/>
      <c r="I264" s="24"/>
      <c r="J264" s="25"/>
      <c r="K264" s="33"/>
      <c r="L264" s="4"/>
      <c r="O264" s="43"/>
    </row>
    <row r="265" spans="1:20" ht="12.1" hidden="1" customHeight="1">
      <c r="B265" s="36" t="s">
        <v>23</v>
      </c>
      <c r="C265" s="36" t="s">
        <v>6</v>
      </c>
      <c r="D265" s="37" t="s">
        <v>22</v>
      </c>
      <c r="E265" s="37" t="s">
        <v>25</v>
      </c>
      <c r="F265" s="277" t="s">
        <v>175</v>
      </c>
      <c r="G265" s="36" t="s">
        <v>4</v>
      </c>
      <c r="H265" s="38" t="s">
        <v>5</v>
      </c>
      <c r="I265" s="36" t="s">
        <v>200</v>
      </c>
      <c r="J265" s="19" t="s">
        <v>26</v>
      </c>
      <c r="K265" s="19" t="str">
        <f>+K$12</f>
        <v>POE
SMMLV</v>
      </c>
      <c r="L265" s="36" t="s">
        <v>9</v>
      </c>
      <c r="M265" s="24"/>
      <c r="O265" s="43"/>
      <c r="P265" s="34" t="s">
        <v>24</v>
      </c>
      <c r="Q265" s="35"/>
      <c r="R265" s="35"/>
      <c r="S265" s="35"/>
      <c r="T265" s="35"/>
    </row>
    <row r="266" spans="1:20" hidden="1">
      <c r="B266" s="341">
        <v>1</v>
      </c>
      <c r="C266" s="388"/>
      <c r="D266" s="397"/>
      <c r="E266" s="389"/>
      <c r="F266" s="390"/>
      <c r="G266" s="391"/>
      <c r="H266" s="392"/>
      <c r="I266" s="388"/>
      <c r="J266" s="393"/>
      <c r="K266" s="56">
        <f t="shared" ref="K266:K274" si="59">IF(H266=0,0,IF(H266&lt;0,"FUERA DE TIEMPO",J266*E266/VLOOKUP(YEAR(H266),$V$3:$W$43,2,0)))</f>
        <v>0</v>
      </c>
      <c r="L266" s="299"/>
      <c r="M266" s="4"/>
      <c r="N266" s="24"/>
      <c r="P266" s="11" t="e">
        <f>+H277</f>
        <v>#N/A</v>
      </c>
      <c r="Q266" s="11" t="e">
        <f>+H278</f>
        <v>#N/A</v>
      </c>
      <c r="R266" s="11" t="e">
        <f>+H279</f>
        <v>#N/A</v>
      </c>
      <c r="S266" s="11" t="e">
        <f>+H280</f>
        <v>#N/A</v>
      </c>
      <c r="T266" s="11" t="e">
        <f>+H281</f>
        <v>#N/A</v>
      </c>
    </row>
    <row r="267" spans="1:20" hidden="1">
      <c r="B267" s="341">
        <v>2</v>
      </c>
      <c r="C267" s="388"/>
      <c r="D267" s="397"/>
      <c r="E267" s="389"/>
      <c r="F267" s="390"/>
      <c r="G267" s="391"/>
      <c r="H267" s="392"/>
      <c r="I267" s="388"/>
      <c r="J267" s="393"/>
      <c r="K267" s="56">
        <f t="shared" si="59"/>
        <v>0</v>
      </c>
      <c r="L267" s="410"/>
      <c r="M267" s="39"/>
      <c r="N267" s="24"/>
      <c r="P267" s="42" t="e">
        <f t="shared" ref="P267:P275" si="60">+IF(D266=$P$266,K266,0)</f>
        <v>#N/A</v>
      </c>
      <c r="Q267" s="42" t="e">
        <f t="shared" ref="Q267:Q275" si="61">+IF(D266=$Q$266,K266,0)</f>
        <v>#N/A</v>
      </c>
      <c r="R267" s="42" t="e">
        <f t="shared" ref="R267:R275" si="62">+IF(D266=$R$266,K266,0)</f>
        <v>#N/A</v>
      </c>
      <c r="S267" s="42">
        <f t="shared" ref="S267:S275" si="63">+IF(D266=$S$122,K266,0)</f>
        <v>0</v>
      </c>
      <c r="T267" s="42">
        <f t="shared" ref="T267:T275" si="64">+IF(D266=$T$122,K266,0)</f>
        <v>0</v>
      </c>
    </row>
    <row r="268" spans="1:20" hidden="1">
      <c r="B268" s="341">
        <v>3</v>
      </c>
      <c r="C268" s="388"/>
      <c r="D268" s="397"/>
      <c r="E268" s="389"/>
      <c r="F268" s="390"/>
      <c r="G268" s="391"/>
      <c r="H268" s="392"/>
      <c r="I268" s="388"/>
      <c r="J268" s="393"/>
      <c r="K268" s="56">
        <f t="shared" si="59"/>
        <v>0</v>
      </c>
      <c r="L268" s="124"/>
      <c r="M268" s="41"/>
      <c r="N268" s="24"/>
      <c r="P268" s="42" t="e">
        <f t="shared" si="60"/>
        <v>#N/A</v>
      </c>
      <c r="Q268" s="42" t="e">
        <f t="shared" si="61"/>
        <v>#N/A</v>
      </c>
      <c r="R268" s="42" t="e">
        <f t="shared" si="62"/>
        <v>#N/A</v>
      </c>
      <c r="S268" s="42">
        <f t="shared" si="63"/>
        <v>0</v>
      </c>
      <c r="T268" s="42">
        <f t="shared" si="64"/>
        <v>0</v>
      </c>
    </row>
    <row r="269" spans="1:20" hidden="1">
      <c r="B269" s="341">
        <v>4</v>
      </c>
      <c r="C269" s="59"/>
      <c r="D269" s="58"/>
      <c r="E269" s="230"/>
      <c r="F269" s="289"/>
      <c r="G269" s="295"/>
      <c r="H269" s="63"/>
      <c r="I269" s="55"/>
      <c r="J269" s="343"/>
      <c r="K269" s="56">
        <f t="shared" si="59"/>
        <v>0</v>
      </c>
      <c r="L269" s="124"/>
      <c r="M269" s="41"/>
      <c r="N269" s="4"/>
      <c r="P269" s="42" t="e">
        <f t="shared" si="60"/>
        <v>#N/A</v>
      </c>
      <c r="Q269" s="42" t="e">
        <f t="shared" si="61"/>
        <v>#N/A</v>
      </c>
      <c r="R269" s="42" t="e">
        <f t="shared" si="62"/>
        <v>#N/A</v>
      </c>
      <c r="S269" s="42">
        <f t="shared" si="63"/>
        <v>0</v>
      </c>
      <c r="T269" s="42">
        <f t="shared" si="64"/>
        <v>0</v>
      </c>
    </row>
    <row r="270" spans="1:20" hidden="1">
      <c r="B270" s="341">
        <v>5</v>
      </c>
      <c r="C270" s="55"/>
      <c r="D270" s="58"/>
      <c r="E270" s="230"/>
      <c r="F270" s="289"/>
      <c r="G270" s="295"/>
      <c r="H270" s="63"/>
      <c r="I270" s="3"/>
      <c r="J270" s="64"/>
      <c r="K270" s="56">
        <f t="shared" si="59"/>
        <v>0</v>
      </c>
      <c r="L270" s="124"/>
      <c r="M270" s="41">
        <f t="shared" ref="M270:M278" si="65">+IF(K266&gt;=$H$13,1,0)</f>
        <v>0</v>
      </c>
      <c r="N270" s="39"/>
      <c r="P270" s="42" t="e">
        <f t="shared" si="60"/>
        <v>#N/A</v>
      </c>
      <c r="Q270" s="42" t="e">
        <f t="shared" si="61"/>
        <v>#N/A</v>
      </c>
      <c r="R270" s="42" t="e">
        <f t="shared" si="62"/>
        <v>#N/A</v>
      </c>
      <c r="S270" s="42">
        <f t="shared" si="63"/>
        <v>0</v>
      </c>
      <c r="T270" s="42">
        <f t="shared" si="64"/>
        <v>0</v>
      </c>
    </row>
    <row r="271" spans="1:20" hidden="1">
      <c r="A271" s="411"/>
      <c r="B271" s="341">
        <v>6</v>
      </c>
      <c r="C271" s="60"/>
      <c r="D271" s="58"/>
      <c r="E271" s="291"/>
      <c r="F271" s="290"/>
      <c r="G271" s="295"/>
      <c r="H271" s="63"/>
      <c r="I271" s="60"/>
      <c r="J271" s="64"/>
      <c r="K271" s="56">
        <f t="shared" si="59"/>
        <v>0</v>
      </c>
      <c r="L271" s="124"/>
      <c r="M271" s="41">
        <f t="shared" si="65"/>
        <v>0</v>
      </c>
      <c r="N271" s="41"/>
      <c r="P271" s="42" t="e">
        <f t="shared" si="60"/>
        <v>#N/A</v>
      </c>
      <c r="Q271" s="42" t="e">
        <f t="shared" si="61"/>
        <v>#N/A</v>
      </c>
      <c r="R271" s="42" t="e">
        <f t="shared" si="62"/>
        <v>#N/A</v>
      </c>
      <c r="S271" s="42">
        <f t="shared" si="63"/>
        <v>0</v>
      </c>
      <c r="T271" s="42">
        <f t="shared" si="64"/>
        <v>0</v>
      </c>
    </row>
    <row r="272" spans="1:20" hidden="1">
      <c r="B272" s="341">
        <v>7</v>
      </c>
      <c r="C272" s="60"/>
      <c r="D272" s="58"/>
      <c r="E272" s="291"/>
      <c r="F272" s="290"/>
      <c r="G272" s="295"/>
      <c r="H272" s="63"/>
      <c r="I272" s="60"/>
      <c r="J272" s="64"/>
      <c r="K272" s="56">
        <f t="shared" si="59"/>
        <v>0</v>
      </c>
      <c r="L272" s="124"/>
      <c r="M272" s="41">
        <f t="shared" si="65"/>
        <v>0</v>
      </c>
      <c r="N272" s="41"/>
      <c r="O272" s="31"/>
      <c r="P272" s="42" t="e">
        <f t="shared" si="60"/>
        <v>#N/A</v>
      </c>
      <c r="Q272" s="42" t="e">
        <f t="shared" si="61"/>
        <v>#N/A</v>
      </c>
      <c r="R272" s="42" t="e">
        <f t="shared" si="62"/>
        <v>#N/A</v>
      </c>
      <c r="S272" s="42">
        <f t="shared" si="63"/>
        <v>0</v>
      </c>
      <c r="T272" s="42">
        <f t="shared" si="64"/>
        <v>0</v>
      </c>
    </row>
    <row r="273" spans="2:20" hidden="1">
      <c r="B273" s="341">
        <v>8</v>
      </c>
      <c r="C273" s="55"/>
      <c r="D273" s="58"/>
      <c r="E273" s="291"/>
      <c r="F273" s="290"/>
      <c r="G273" s="295"/>
      <c r="H273" s="63"/>
      <c r="I273" s="55"/>
      <c r="J273" s="57"/>
      <c r="K273" s="56">
        <f t="shared" si="59"/>
        <v>0</v>
      </c>
      <c r="L273" s="124"/>
      <c r="M273" s="41">
        <f t="shared" si="65"/>
        <v>0</v>
      </c>
      <c r="N273" s="41"/>
      <c r="P273" s="42" t="e">
        <f t="shared" si="60"/>
        <v>#N/A</v>
      </c>
      <c r="Q273" s="42" t="e">
        <f t="shared" si="61"/>
        <v>#N/A</v>
      </c>
      <c r="R273" s="42" t="e">
        <f t="shared" si="62"/>
        <v>#N/A</v>
      </c>
      <c r="S273" s="42">
        <f t="shared" si="63"/>
        <v>0</v>
      </c>
      <c r="T273" s="42">
        <f t="shared" si="64"/>
        <v>0</v>
      </c>
    </row>
    <row r="274" spans="2:20" ht="12.25" hidden="1" thickBot="1">
      <c r="B274" s="341"/>
      <c r="C274" s="55"/>
      <c r="D274" s="58"/>
      <c r="E274" s="291"/>
      <c r="F274" s="290"/>
      <c r="G274" s="295"/>
      <c r="H274" s="63"/>
      <c r="I274" s="55"/>
      <c r="J274" s="57"/>
      <c r="K274" s="56">
        <f t="shared" si="59"/>
        <v>0</v>
      </c>
      <c r="L274" s="342"/>
      <c r="M274" s="41">
        <f t="shared" si="65"/>
        <v>0</v>
      </c>
      <c r="N274" s="41"/>
      <c r="P274" s="42" t="e">
        <f t="shared" si="60"/>
        <v>#N/A</v>
      </c>
      <c r="Q274" s="42" t="e">
        <f t="shared" si="61"/>
        <v>#N/A</v>
      </c>
      <c r="R274" s="42" t="e">
        <f t="shared" si="62"/>
        <v>#N/A</v>
      </c>
      <c r="S274" s="42">
        <f t="shared" si="63"/>
        <v>0</v>
      </c>
      <c r="T274" s="42">
        <f t="shared" si="64"/>
        <v>0</v>
      </c>
    </row>
    <row r="275" spans="2:20" ht="12.25" hidden="1" thickBot="1">
      <c r="B275" s="4"/>
      <c r="C275" s="4"/>
      <c r="D275" s="4"/>
      <c r="E275" s="4"/>
      <c r="F275" s="4"/>
      <c r="G275" s="4"/>
      <c r="H275" s="45"/>
      <c r="I275" s="24"/>
      <c r="J275" s="29" t="s">
        <v>8</v>
      </c>
      <c r="K275" s="29">
        <f>SUM(K266:K274)</f>
        <v>0</v>
      </c>
      <c r="L275" s="46"/>
      <c r="M275" s="41">
        <f t="shared" si="65"/>
        <v>0</v>
      </c>
      <c r="N275" s="41"/>
      <c r="P275" s="42" t="e">
        <f t="shared" si="60"/>
        <v>#N/A</v>
      </c>
      <c r="Q275" s="42" t="e">
        <f t="shared" si="61"/>
        <v>#N/A</v>
      </c>
      <c r="R275" s="42" t="e">
        <f t="shared" si="62"/>
        <v>#N/A</v>
      </c>
      <c r="S275" s="42">
        <f t="shared" si="63"/>
        <v>0</v>
      </c>
      <c r="T275" s="42">
        <f t="shared" si="64"/>
        <v>0</v>
      </c>
    </row>
    <row r="276" spans="2:20" ht="12.25" hidden="1" thickBot="1">
      <c r="B276" s="24"/>
      <c r="C276" s="24"/>
      <c r="D276" s="24"/>
      <c r="E276" s="24"/>
      <c r="F276" s="24"/>
      <c r="G276" s="24"/>
      <c r="H276" s="32"/>
      <c r="I276" s="48"/>
      <c r="J276" s="49"/>
      <c r="K276" s="50" t="str">
        <f>+IF(OR(M279=0,K282&gt;=1),"NO CUMPLE","CUMPLE")</f>
        <v>NO CUMPLE</v>
      </c>
      <c r="L276" s="68" t="str">
        <f>IF(K276="NO CUMPLE","0",IF(K275&gt;=$L$13,"CUMPLE SUMATORIA DE TODOS 2,0 DEL POE",IF(K275&lt;$L$13,"NO CUMPLE SUMATORIA DE TODOS 2,0 DEL POE")))</f>
        <v>0</v>
      </c>
      <c r="M276" s="41">
        <f t="shared" si="65"/>
        <v>0</v>
      </c>
      <c r="N276" s="41"/>
      <c r="P276" s="47" t="e">
        <f>SUM(P267:P275)</f>
        <v>#N/A</v>
      </c>
      <c r="Q276" s="47" t="e">
        <f>SUM(Q267:Q275)</f>
        <v>#N/A</v>
      </c>
      <c r="R276" s="47" t="e">
        <f>SUM(R267:R275)</f>
        <v>#N/A</v>
      </c>
      <c r="S276" s="47">
        <f>SUM(S267:S275)</f>
        <v>0</v>
      </c>
      <c r="T276" s="47">
        <f>SUM(T267:T275)</f>
        <v>0</v>
      </c>
    </row>
    <row r="277" spans="2:20" hidden="1">
      <c r="B277" s="24"/>
      <c r="C277" s="24"/>
      <c r="D277" s="24"/>
      <c r="E277" s="24"/>
      <c r="F277" s="24"/>
      <c r="G277" s="24"/>
      <c r="H277" s="51" t="e">
        <f>VLOOKUP(D261,Conformación!$A$5:$S$125,5,FALSE)</f>
        <v>#N/A</v>
      </c>
      <c r="I277" s="52" t="e">
        <f>VLOOKUP(D261,Conformación!$A$5:$S$125,7,FALSE)</f>
        <v>#N/A</v>
      </c>
      <c r="J277" s="53" t="e">
        <f>+P276</f>
        <v>#N/A</v>
      </c>
      <c r="K277" s="24" t="e">
        <f>+IF(J277&lt;MAX($J$277:$J$281),"",IF(J277=MAX($J$277:$J$281)*AND(SUM($J$277:$J$281)&gt;MAX($J$277:$J$281))*AND((I277&gt;0.34)),"V.Bo.",IF(J277=MAX($J$277:$J$281)*AND(J277=SUM($J$277:$J$281))*AND(I277&gt;=0.51),"V.Bo.","NO CUMPLE")))</f>
        <v>#N/A</v>
      </c>
      <c r="L277" s="24"/>
      <c r="M277" s="41">
        <f t="shared" si="65"/>
        <v>0</v>
      </c>
      <c r="N277" s="41"/>
    </row>
    <row r="278" spans="2:20" ht="12.9" hidden="1">
      <c r="B278" s="24"/>
      <c r="C278" s="24"/>
      <c r="D278" s="24"/>
      <c r="E278" s="24"/>
      <c r="F278" s="24"/>
      <c r="G278" s="24"/>
      <c r="H278" s="51" t="e">
        <f>VLOOKUP(D261,Conformación!$A$5:$S$125,8,FALSE)</f>
        <v>#N/A</v>
      </c>
      <c r="I278" s="52" t="e">
        <f>VLOOKUP(D261,Conformación!$A$5:$S$125,10,FALSE)</f>
        <v>#N/A</v>
      </c>
      <c r="J278" s="53" t="e">
        <f>+Q276</f>
        <v>#N/A</v>
      </c>
      <c r="K278" s="24" t="e">
        <f>+IF(J278&lt;MAX($J$277:$J$281),"",IF(J278=MAX($J$277:$J$281)*AND(SUM($J$277:$J$281)&gt;MAX($J$277:$J$281))*AND((I278&gt;0.34)),"V.Bo.",IF(J278=MAX($J$277:$J$281)*AND(J278=SUM($J$277:$J$281))*AND(I278&gt;=0.51),"V.Bo.","NO CUMPLE")))</f>
        <v>#N/A</v>
      </c>
      <c r="L278"/>
      <c r="M278" s="41">
        <f t="shared" si="65"/>
        <v>0</v>
      </c>
      <c r="N278" s="41"/>
    </row>
    <row r="279" spans="2:20" ht="12.9" hidden="1">
      <c r="B279" s="24"/>
      <c r="C279" s="24"/>
      <c r="D279" s="24"/>
      <c r="E279" s="24"/>
      <c r="F279" s="24"/>
      <c r="G279" s="24"/>
      <c r="H279" s="51" t="e">
        <f>VLOOKUP(D261,Conformación!$A$5:$S$125,11,FALSE)</f>
        <v>#N/A</v>
      </c>
      <c r="I279" s="52" t="e">
        <f>VLOOKUP(D261,Conformación!$A$5:$S$125,13,FALSE)</f>
        <v>#N/A</v>
      </c>
      <c r="J279" s="53" t="e">
        <f>+R276</f>
        <v>#N/A</v>
      </c>
      <c r="K279" s="24" t="e">
        <f>+IF(J279&lt;MAX($J$277:$J$281),"",IF(J279=MAX($J$277:$J$281)*AND(SUM($J$277:$J$281)&gt;MAX($J$277:$J$281))*AND((I279&gt;0.34)),"V.Bo.",IF(J279=MAX($J$277:$J$281)*AND(J279=SUM($J$277:$J$281))*AND(I279&gt;=0.51),"V.Bo.","NO CUMPLE")))</f>
        <v>#N/A</v>
      </c>
      <c r="L279"/>
      <c r="M279" s="24">
        <f>SUM(M270:M278)</f>
        <v>0</v>
      </c>
      <c r="N279" s="41"/>
      <c r="P279" s="43"/>
      <c r="Q279" s="43"/>
      <c r="R279" s="43"/>
      <c r="S279" s="43"/>
      <c r="T279" s="43"/>
    </row>
    <row r="280" spans="2:20" ht="28.55" hidden="1" customHeight="1">
      <c r="B280" s="24"/>
      <c r="C280" s="24"/>
      <c r="D280" s="24"/>
      <c r="E280" s="24"/>
      <c r="F280" s="24"/>
      <c r="G280" s="24"/>
      <c r="H280" s="51" t="e">
        <f>VLOOKUP(D261,Conformación!$A$5:$S$125,14,FALSE)</f>
        <v>#N/A</v>
      </c>
      <c r="I280" s="52" t="e">
        <f>VLOOKUP(D261,Conformación!$A$5:$S$125,16,FALSE)</f>
        <v>#N/A</v>
      </c>
      <c r="J280" s="53">
        <f>+S276</f>
        <v>0</v>
      </c>
      <c r="K280" s="24" t="e">
        <f>+IF(J280&lt;MAX($J$277:$J$281),"",IF(J280=MAX($J$277:$J$281)*AND(SUM($J$277:$J$281)&gt;MAX($J$277:$J$281))*AND((I280&gt;0.34)),"V.Bo.",IF(J280=MAX($J$277:$J$281)*AND(J280=SUM($J$277:$J$281))*AND(I280&gt;=0.51),"V.Bo.","NO CUMPLE")))</f>
        <v>#N/A</v>
      </c>
      <c r="L280" s="24"/>
      <c r="M280" s="24"/>
      <c r="N280" s="24"/>
      <c r="P280"/>
      <c r="Q280"/>
      <c r="R280"/>
      <c r="S280"/>
      <c r="T280"/>
    </row>
    <row r="281" spans="2:20" ht="12.9" hidden="1">
      <c r="B281" s="24"/>
      <c r="C281" s="24"/>
      <c r="D281" s="24"/>
      <c r="E281" s="24"/>
      <c r="F281" s="24"/>
      <c r="G281" s="24"/>
      <c r="H281" s="51" t="e">
        <f>VLOOKUP(D261,Conformación!$A$5:$S$125,17,FALSE)</f>
        <v>#N/A</v>
      </c>
      <c r="I281" s="52" t="e">
        <f>VLOOKUP(D261,Conformación!$A$5:$S$125,19,FALSE)</f>
        <v>#N/A</v>
      </c>
      <c r="J281" s="53">
        <f>+T276</f>
        <v>0</v>
      </c>
      <c r="K281" s="24" t="e">
        <f>+IF(J281&lt;MAX($J$277:$J$281),"",IF(J281=MAX($J$277:$J$281)*AND(SUM($J$277:$J$281)&gt;MAX($J$277:$J$281))*AND((I281&gt;0.34)),"V.Bo.",IF(J281=MAX($J$277:$J$281)*AND(J281=SUM($J$277:$J$281))*AND(I281&gt;=0.51),"V.Bo.","NO CUMPLE")))</f>
        <v>#N/A</v>
      </c>
      <c r="L281" s="24"/>
      <c r="M281" s="24"/>
      <c r="N281" s="24"/>
      <c r="P281"/>
      <c r="Q281"/>
      <c r="R281"/>
      <c r="S281"/>
      <c r="T281"/>
    </row>
    <row r="282" spans="2:20" ht="12.9" hidden="1">
      <c r="B282" s="24"/>
      <c r="C282" s="24"/>
      <c r="D282" s="24"/>
      <c r="E282" s="24"/>
      <c r="F282" s="24"/>
      <c r="G282" s="24"/>
      <c r="H282" s="51"/>
      <c r="I282" s="54"/>
      <c r="J282" s="29"/>
      <c r="K282" s="24">
        <f>+COUNTIF(K277:K281,"NO CUMPLE")</f>
        <v>0</v>
      </c>
      <c r="L282" s="24"/>
      <c r="M282"/>
      <c r="N282"/>
      <c r="P282" s="43"/>
      <c r="Q282" s="43"/>
      <c r="R282" s="43"/>
      <c r="S282" s="43"/>
      <c r="T282" s="43"/>
    </row>
    <row r="283" spans="2:20" ht="12.9" hidden="1">
      <c r="M283"/>
      <c r="N283"/>
      <c r="O283" s="43"/>
      <c r="P283" s="43"/>
      <c r="Q283" s="43"/>
      <c r="R283" s="43"/>
      <c r="S283" s="43"/>
      <c r="T283" s="43"/>
    </row>
    <row r="284" spans="2:20" ht="12.9" hidden="1">
      <c r="B284" s="4"/>
      <c r="C284" s="394" t="s">
        <v>75</v>
      </c>
      <c r="D284" s="395">
        <v>12</v>
      </c>
      <c r="F284" s="372"/>
      <c r="G284" s="384" t="e">
        <f>VLOOKUP(D284,Conformación!$A$5:$S$125,2,FALSE)</f>
        <v>#N/A</v>
      </c>
      <c r="H284" s="372"/>
      <c r="I284" s="372"/>
      <c r="J284" s="372"/>
      <c r="K284" s="29"/>
      <c r="L284" s="24"/>
      <c r="M284" s="24"/>
      <c r="N284" s="24"/>
      <c r="O284"/>
      <c r="P284" s="43"/>
      <c r="Q284" s="43"/>
      <c r="R284" s="43"/>
      <c r="S284" s="43"/>
      <c r="T284" s="43"/>
    </row>
    <row r="285" spans="2:20" ht="12.9" hidden="1">
      <c r="B285" s="4"/>
      <c r="C285" s="27"/>
      <c r="D285" s="27"/>
      <c r="F285" s="373"/>
      <c r="G285" s="365" t="e">
        <f>VLOOKUP(D284,Conformación!$A$5:$S$125,4,FALSE)</f>
        <v>#N/A</v>
      </c>
      <c r="H285" s="373"/>
      <c r="I285" s="373"/>
      <c r="J285" s="373"/>
      <c r="K285" s="29"/>
      <c r="L285" s="24"/>
      <c r="N285" s="24"/>
      <c r="O285"/>
    </row>
    <row r="286" spans="2:20" hidden="1">
      <c r="B286" s="4"/>
      <c r="C286" s="27"/>
      <c r="D286" s="27"/>
      <c r="E286" s="373"/>
      <c r="F286" s="373"/>
      <c r="G286" s="373"/>
      <c r="H286" s="373"/>
      <c r="I286" s="373"/>
      <c r="J286" s="373"/>
      <c r="K286" s="29"/>
      <c r="L286" s="24"/>
      <c r="M286" s="24"/>
      <c r="N286" s="24"/>
      <c r="O286" s="43"/>
    </row>
    <row r="287" spans="2:20" hidden="1">
      <c r="B287" s="4"/>
      <c r="C287" s="4"/>
      <c r="D287" s="4"/>
      <c r="E287" s="4"/>
      <c r="F287" s="4"/>
      <c r="G287" s="4"/>
      <c r="H287" s="32"/>
      <c r="I287" s="24"/>
      <c r="J287" s="25"/>
      <c r="K287" s="33"/>
      <c r="L287" s="4"/>
      <c r="O287" s="43"/>
    </row>
    <row r="288" spans="2:20" ht="12.1" hidden="1" customHeight="1">
      <c r="B288" s="36" t="s">
        <v>23</v>
      </c>
      <c r="C288" s="36" t="s">
        <v>6</v>
      </c>
      <c r="D288" s="37" t="s">
        <v>22</v>
      </c>
      <c r="E288" s="37" t="s">
        <v>25</v>
      </c>
      <c r="F288" s="277" t="s">
        <v>175</v>
      </c>
      <c r="G288" s="36" t="s">
        <v>4</v>
      </c>
      <c r="H288" s="38" t="s">
        <v>5</v>
      </c>
      <c r="I288" s="36" t="s">
        <v>200</v>
      </c>
      <c r="J288" s="19" t="s">
        <v>26</v>
      </c>
      <c r="K288" s="19" t="str">
        <f>+K$12</f>
        <v>POE
SMMLV</v>
      </c>
      <c r="L288" s="36" t="s">
        <v>9</v>
      </c>
      <c r="M288" s="24"/>
      <c r="O288" s="43"/>
      <c r="P288" s="34" t="s">
        <v>24</v>
      </c>
      <c r="Q288" s="35"/>
      <c r="R288" s="35"/>
      <c r="S288" s="35"/>
      <c r="T288" s="35"/>
    </row>
    <row r="289" spans="2:20" ht="12.1" hidden="1" customHeight="1">
      <c r="B289" s="347">
        <v>1</v>
      </c>
      <c r="C289" s="55"/>
      <c r="D289" s="58"/>
      <c r="E289" s="291"/>
      <c r="F289" s="289"/>
      <c r="G289" s="295"/>
      <c r="H289" s="63"/>
      <c r="I289" s="55"/>
      <c r="J289" s="64"/>
      <c r="K289" s="56">
        <f t="shared" ref="K289:K297" si="66">IF(H289=0,0,IF(H289&lt;0,"FUERA DE TIEMPO",J289*E289/VLOOKUP(YEAR(H289),$V$3:$W$43,2,0)))</f>
        <v>0</v>
      </c>
      <c r="L289" s="124"/>
      <c r="M289" s="4"/>
      <c r="N289" s="24"/>
      <c r="P289" s="11" t="e">
        <f>+H300</f>
        <v>#N/A</v>
      </c>
      <c r="Q289" s="11" t="e">
        <f>+H301</f>
        <v>#N/A</v>
      </c>
      <c r="R289" s="11" t="e">
        <f>+H302</f>
        <v>#N/A</v>
      </c>
      <c r="S289" s="11" t="e">
        <f>+H303</f>
        <v>#N/A</v>
      </c>
      <c r="T289" s="11" t="e">
        <f>+H304</f>
        <v>#N/A</v>
      </c>
    </row>
    <row r="290" spans="2:20" hidden="1">
      <c r="B290" s="347">
        <v>2</v>
      </c>
      <c r="C290" s="55"/>
      <c r="D290" s="58"/>
      <c r="E290" s="291"/>
      <c r="F290" s="289"/>
      <c r="G290" s="295"/>
      <c r="H290" s="63"/>
      <c r="I290" s="55"/>
      <c r="J290" s="64"/>
      <c r="K290" s="56">
        <f t="shared" si="66"/>
        <v>0</v>
      </c>
      <c r="L290" s="124"/>
      <c r="M290" s="39"/>
      <c r="N290" s="24"/>
      <c r="P290" s="42" t="e">
        <f t="shared" ref="P290:P298" si="67">+IF(D289=$P$289,K289,0)</f>
        <v>#N/A</v>
      </c>
      <c r="Q290" s="42" t="e">
        <f t="shared" ref="Q290:Q298" si="68">+IF(D289=$Q$289,K289,0)</f>
        <v>#N/A</v>
      </c>
      <c r="R290" s="42" t="e">
        <f t="shared" ref="R290:R298" si="69">+IF(D289=$R$289,K289,0)</f>
        <v>#N/A</v>
      </c>
      <c r="S290" s="42">
        <f t="shared" ref="S290:S298" si="70">+IF(D289=$S$122,K289,0)</f>
        <v>0</v>
      </c>
      <c r="T290" s="42">
        <f t="shared" ref="T290:T298" si="71">+IF(D289=$T$122,K289,0)</f>
        <v>0</v>
      </c>
    </row>
    <row r="291" spans="2:20" hidden="1">
      <c r="B291" s="347">
        <v>3</v>
      </c>
      <c r="C291" s="55"/>
      <c r="D291" s="58"/>
      <c r="E291" s="291"/>
      <c r="F291" s="289"/>
      <c r="G291" s="295"/>
      <c r="H291" s="229"/>
      <c r="I291" s="124"/>
      <c r="J291" s="125"/>
      <c r="K291" s="56">
        <f t="shared" si="66"/>
        <v>0</v>
      </c>
      <c r="L291" s="124"/>
      <c r="M291" s="41"/>
      <c r="N291" s="24"/>
      <c r="P291" s="42" t="e">
        <f t="shared" si="67"/>
        <v>#N/A</v>
      </c>
      <c r="Q291" s="42" t="e">
        <f t="shared" si="68"/>
        <v>#N/A</v>
      </c>
      <c r="R291" s="42" t="e">
        <f t="shared" si="69"/>
        <v>#N/A</v>
      </c>
      <c r="S291" s="42">
        <f t="shared" si="70"/>
        <v>0</v>
      </c>
      <c r="T291" s="42">
        <f t="shared" si="71"/>
        <v>0</v>
      </c>
    </row>
    <row r="292" spans="2:20" hidden="1">
      <c r="B292" s="347">
        <v>4</v>
      </c>
      <c r="C292" s="59"/>
      <c r="D292" s="58"/>
      <c r="E292" s="291"/>
      <c r="F292" s="289"/>
      <c r="G292" s="295"/>
      <c r="H292" s="63"/>
      <c r="I292" s="55"/>
      <c r="J292" s="346"/>
      <c r="K292" s="56">
        <f t="shared" si="66"/>
        <v>0</v>
      </c>
      <c r="L292" s="124"/>
      <c r="M292" s="41"/>
      <c r="N292" s="4"/>
      <c r="P292" s="42" t="e">
        <f t="shared" si="67"/>
        <v>#N/A</v>
      </c>
      <c r="Q292" s="42" t="e">
        <f t="shared" si="68"/>
        <v>#N/A</v>
      </c>
      <c r="R292" s="42" t="e">
        <f t="shared" si="69"/>
        <v>#N/A</v>
      </c>
      <c r="S292" s="42">
        <f t="shared" si="70"/>
        <v>0</v>
      </c>
      <c r="T292" s="42">
        <f t="shared" si="71"/>
        <v>0</v>
      </c>
    </row>
    <row r="293" spans="2:20" hidden="1">
      <c r="B293" s="347">
        <v>5</v>
      </c>
      <c r="C293" s="55"/>
      <c r="D293" s="58"/>
      <c r="E293" s="230"/>
      <c r="F293" s="289"/>
      <c r="G293" s="295"/>
      <c r="H293" s="63"/>
      <c r="I293" s="60"/>
      <c r="J293" s="64"/>
      <c r="K293" s="56">
        <f t="shared" si="66"/>
        <v>0</v>
      </c>
      <c r="L293" s="124"/>
      <c r="M293" s="41">
        <f t="shared" ref="M293:M301" si="72">+IF(K289&gt;=$H$13,1,0)</f>
        <v>0</v>
      </c>
      <c r="N293" s="39"/>
      <c r="P293" s="42" t="e">
        <f t="shared" si="67"/>
        <v>#N/A</v>
      </c>
      <c r="Q293" s="42" t="e">
        <f t="shared" si="68"/>
        <v>#N/A</v>
      </c>
      <c r="R293" s="42" t="e">
        <f t="shared" si="69"/>
        <v>#N/A</v>
      </c>
      <c r="S293" s="42">
        <f t="shared" si="70"/>
        <v>0</v>
      </c>
      <c r="T293" s="42">
        <f t="shared" si="71"/>
        <v>0</v>
      </c>
    </row>
    <row r="294" spans="2:20" hidden="1">
      <c r="B294" s="347">
        <v>6</v>
      </c>
      <c r="C294" s="60"/>
      <c r="D294" s="58"/>
      <c r="E294" s="291"/>
      <c r="F294" s="290"/>
      <c r="G294" s="295"/>
      <c r="H294" s="63"/>
      <c r="I294" s="60"/>
      <c r="J294" s="64"/>
      <c r="K294" s="56">
        <f t="shared" si="66"/>
        <v>0</v>
      </c>
      <c r="L294" s="124"/>
      <c r="M294" s="41">
        <f t="shared" si="72"/>
        <v>0</v>
      </c>
      <c r="N294" s="41"/>
      <c r="P294" s="42" t="e">
        <f t="shared" si="67"/>
        <v>#N/A</v>
      </c>
      <c r="Q294" s="42" t="e">
        <f t="shared" si="68"/>
        <v>#N/A</v>
      </c>
      <c r="R294" s="42" t="e">
        <f t="shared" si="69"/>
        <v>#N/A</v>
      </c>
      <c r="S294" s="42">
        <f t="shared" si="70"/>
        <v>0</v>
      </c>
      <c r="T294" s="42">
        <f t="shared" si="71"/>
        <v>0</v>
      </c>
    </row>
    <row r="295" spans="2:20" hidden="1">
      <c r="B295" s="347">
        <v>7</v>
      </c>
      <c r="C295" s="60"/>
      <c r="D295" s="58"/>
      <c r="E295" s="291"/>
      <c r="F295" s="290"/>
      <c r="G295" s="295"/>
      <c r="H295" s="63"/>
      <c r="I295" s="60"/>
      <c r="J295" s="64"/>
      <c r="K295" s="56">
        <f t="shared" si="66"/>
        <v>0</v>
      </c>
      <c r="L295" s="124"/>
      <c r="M295" s="41">
        <f t="shared" si="72"/>
        <v>0</v>
      </c>
      <c r="N295" s="41"/>
      <c r="O295" s="31"/>
      <c r="P295" s="42" t="e">
        <f t="shared" si="67"/>
        <v>#N/A</v>
      </c>
      <c r="Q295" s="42" t="e">
        <f t="shared" si="68"/>
        <v>#N/A</v>
      </c>
      <c r="R295" s="42" t="e">
        <f t="shared" si="69"/>
        <v>#N/A</v>
      </c>
      <c r="S295" s="42">
        <f t="shared" si="70"/>
        <v>0</v>
      </c>
      <c r="T295" s="42">
        <f t="shared" si="71"/>
        <v>0</v>
      </c>
    </row>
    <row r="296" spans="2:20" hidden="1">
      <c r="B296" s="347">
        <v>8</v>
      </c>
      <c r="C296" s="55"/>
      <c r="D296" s="58"/>
      <c r="E296" s="291"/>
      <c r="F296" s="290"/>
      <c r="G296" s="295"/>
      <c r="H296" s="63"/>
      <c r="I296" s="55"/>
      <c r="J296" s="57"/>
      <c r="K296" s="56">
        <f t="shared" si="66"/>
        <v>0</v>
      </c>
      <c r="L296" s="124"/>
      <c r="M296" s="41">
        <f t="shared" si="72"/>
        <v>0</v>
      </c>
      <c r="N296" s="41"/>
      <c r="P296" s="42" t="e">
        <f t="shared" si="67"/>
        <v>#N/A</v>
      </c>
      <c r="Q296" s="42" t="e">
        <f t="shared" si="68"/>
        <v>#N/A</v>
      </c>
      <c r="R296" s="42" t="e">
        <f t="shared" si="69"/>
        <v>#N/A</v>
      </c>
      <c r="S296" s="42">
        <f t="shared" si="70"/>
        <v>0</v>
      </c>
      <c r="T296" s="42">
        <f t="shared" si="71"/>
        <v>0</v>
      </c>
    </row>
    <row r="297" spans="2:20" ht="12.25" hidden="1" thickBot="1">
      <c r="B297" s="347">
        <v>9</v>
      </c>
      <c r="C297" s="55"/>
      <c r="D297" s="58"/>
      <c r="E297" s="291"/>
      <c r="F297" s="290"/>
      <c r="G297" s="295"/>
      <c r="H297" s="63"/>
      <c r="I297" s="55"/>
      <c r="J297" s="57"/>
      <c r="K297" s="56">
        <f t="shared" si="66"/>
        <v>0</v>
      </c>
      <c r="L297" s="345"/>
      <c r="M297" s="41">
        <f t="shared" si="72"/>
        <v>0</v>
      </c>
      <c r="N297" s="41"/>
      <c r="P297" s="42" t="e">
        <f t="shared" si="67"/>
        <v>#N/A</v>
      </c>
      <c r="Q297" s="42" t="e">
        <f t="shared" si="68"/>
        <v>#N/A</v>
      </c>
      <c r="R297" s="42" t="e">
        <f t="shared" si="69"/>
        <v>#N/A</v>
      </c>
      <c r="S297" s="42">
        <f t="shared" si="70"/>
        <v>0</v>
      </c>
      <c r="T297" s="42">
        <f t="shared" si="71"/>
        <v>0</v>
      </c>
    </row>
    <row r="298" spans="2:20" ht="12.25" hidden="1" thickBot="1">
      <c r="B298" s="4"/>
      <c r="C298" s="4"/>
      <c r="D298" s="4"/>
      <c r="E298" s="4"/>
      <c r="F298" s="4"/>
      <c r="G298" s="4"/>
      <c r="H298" s="45"/>
      <c r="I298" s="24"/>
      <c r="J298" s="29" t="s">
        <v>8</v>
      </c>
      <c r="K298" s="29">
        <f>SUM(K289:K297)</f>
        <v>0</v>
      </c>
      <c r="L298" s="46"/>
      <c r="M298" s="41">
        <f t="shared" si="72"/>
        <v>0</v>
      </c>
      <c r="N298" s="41"/>
      <c r="P298" s="42" t="e">
        <f t="shared" si="67"/>
        <v>#N/A</v>
      </c>
      <c r="Q298" s="42" t="e">
        <f t="shared" si="68"/>
        <v>#N/A</v>
      </c>
      <c r="R298" s="42" t="e">
        <f t="shared" si="69"/>
        <v>#N/A</v>
      </c>
      <c r="S298" s="42">
        <f t="shared" si="70"/>
        <v>0</v>
      </c>
      <c r="T298" s="42">
        <f t="shared" si="71"/>
        <v>0</v>
      </c>
    </row>
    <row r="299" spans="2:20" ht="12.25" hidden="1" thickBot="1">
      <c r="B299" s="24"/>
      <c r="C299" s="24"/>
      <c r="D299" s="24"/>
      <c r="E299" s="24"/>
      <c r="F299" s="24"/>
      <c r="G299" s="24"/>
      <c r="H299" s="32"/>
      <c r="I299" s="48"/>
      <c r="J299" s="49"/>
      <c r="K299" s="50" t="str">
        <f>+IF(OR(M302=0,K305&gt;=1),"NO CUMPLE","CUMPLE")</f>
        <v>NO CUMPLE</v>
      </c>
      <c r="L299" s="68" t="str">
        <f>IF(K299="NO CUMPLE","0",IF(K298&gt;=$L$13,"CUMPLE SUMATORIA DE TODOS 2,0 DEL POE",IF(K298&lt;$L$13,"NO CUMPLE SUMATORIA DE TODOS 2,0 DEL POE")))</f>
        <v>0</v>
      </c>
      <c r="M299" s="41">
        <f t="shared" si="72"/>
        <v>0</v>
      </c>
      <c r="N299" s="41"/>
      <c r="P299" s="47" t="e">
        <f>SUM(P290:P298)</f>
        <v>#N/A</v>
      </c>
      <c r="Q299" s="47" t="e">
        <f>SUM(Q290:Q298)</f>
        <v>#N/A</v>
      </c>
      <c r="R299" s="47" t="e">
        <f>SUM(R290:R298)</f>
        <v>#N/A</v>
      </c>
      <c r="S299" s="47">
        <f>SUM(S290:S298)</f>
        <v>0</v>
      </c>
      <c r="T299" s="47">
        <f>SUM(T290:T298)</f>
        <v>0</v>
      </c>
    </row>
    <row r="300" spans="2:20" hidden="1">
      <c r="B300" s="24"/>
      <c r="C300" s="24"/>
      <c r="D300" s="24"/>
      <c r="E300" s="24"/>
      <c r="F300" s="24"/>
      <c r="G300" s="24"/>
      <c r="H300" s="51" t="e">
        <f>VLOOKUP(D284,Conformación!$A$5:$S$125,5,FALSE)</f>
        <v>#N/A</v>
      </c>
      <c r="I300" s="52" t="e">
        <f>VLOOKUP(D284,Conformación!$A$5:$S$125,7,FALSE)</f>
        <v>#N/A</v>
      </c>
      <c r="J300" s="53" t="e">
        <f>+P299</f>
        <v>#N/A</v>
      </c>
      <c r="K300" s="24" t="e">
        <f>+IF(J300&lt;MAX($J$300:$J$304),"",IF(J300=MAX($J$300:$J$304)*AND(SUM($J$300:$J$304)&gt;MAX($J$300:$J$304))*AND((I300&gt;0.34)),"V.Bo.",IF(J300=MAX($J$300:$J$304)*AND(J300=SUM($J$300:$J$304))*AND(I300&gt;=0.51),"V.Bo.","NO CUMPLE")))</f>
        <v>#N/A</v>
      </c>
      <c r="L300" s="24"/>
      <c r="M300" s="41">
        <f t="shared" si="72"/>
        <v>0</v>
      </c>
      <c r="N300" s="41"/>
    </row>
    <row r="301" spans="2:20" ht="12.9" hidden="1">
      <c r="B301" s="24"/>
      <c r="C301" s="24"/>
      <c r="D301" s="24"/>
      <c r="E301" s="24"/>
      <c r="F301" s="24"/>
      <c r="G301" s="24"/>
      <c r="H301" s="51" t="e">
        <f>VLOOKUP(D284,Conformación!$A$5:$S$125,8,FALSE)</f>
        <v>#N/A</v>
      </c>
      <c r="I301" s="52" t="e">
        <f>VLOOKUP(D284,Conformación!$A$5:$S$125,10,FALSE)</f>
        <v>#N/A</v>
      </c>
      <c r="J301" s="53" t="e">
        <f>+Q299</f>
        <v>#N/A</v>
      </c>
      <c r="K301" s="24" t="e">
        <f>+IF(J301&lt;MAX($J$300:$J$304),"",IF(J301=MAX($J$300:$J$304)*AND(SUM($J$300:$J$304)&gt;MAX($J$300:$J$304))*AND((I301&gt;0.34)),"V.Bo.",IF(J301=MAX($J$300:$J$304)*AND(J301=SUM($J$300:$J$304))*AND(I301&gt;=0.51),"V.Bo.","NO CUMPLE")))</f>
        <v>#N/A</v>
      </c>
      <c r="L301"/>
      <c r="M301" s="41">
        <f t="shared" si="72"/>
        <v>0</v>
      </c>
      <c r="N301" s="41"/>
    </row>
    <row r="302" spans="2:20" ht="12.9" hidden="1">
      <c r="B302" s="24"/>
      <c r="C302" s="24"/>
      <c r="D302" s="24"/>
      <c r="E302" s="24"/>
      <c r="F302" s="24"/>
      <c r="G302" s="24"/>
      <c r="H302" s="51" t="e">
        <f>VLOOKUP(D284,Conformación!$A$5:$S$125,11,FALSE)</f>
        <v>#N/A</v>
      </c>
      <c r="I302" s="52" t="e">
        <f>VLOOKUP(D284,Conformación!$A$5:$S$125,13,FALSE)</f>
        <v>#N/A</v>
      </c>
      <c r="J302" s="53" t="e">
        <f>+R299</f>
        <v>#N/A</v>
      </c>
      <c r="K302" s="24" t="e">
        <f>+IF(J302&lt;MAX($J$300:$J$304),"",IF(J302=MAX($J$300:$J$304)*AND(SUM($J$300:$J$304)&gt;MAX($J$300:$J$304))*AND((I302&gt;0.34)),"V.Bo.",IF(J302=MAX($J$300:$J$304)*AND(J302=SUM($J$300:$J$304))*AND(I302&gt;=0.51),"V.Bo.","NO CUMPLE")))</f>
        <v>#N/A</v>
      </c>
      <c r="L302"/>
      <c r="M302" s="24">
        <f>SUM(M293:M301)</f>
        <v>0</v>
      </c>
      <c r="N302" s="41"/>
      <c r="P302" s="43"/>
      <c r="Q302" s="43"/>
      <c r="R302" s="43"/>
      <c r="S302" s="43"/>
      <c r="T302" s="43"/>
    </row>
    <row r="303" spans="2:20" ht="30.75" hidden="1" customHeight="1">
      <c r="B303" s="24"/>
      <c r="C303" s="24"/>
      <c r="D303" s="24"/>
      <c r="E303" s="24"/>
      <c r="F303" s="24"/>
      <c r="G303" s="24"/>
      <c r="H303" s="51" t="e">
        <f>VLOOKUP(D284,Conformación!$A$5:$S$125,14,FALSE)</f>
        <v>#N/A</v>
      </c>
      <c r="I303" s="52" t="e">
        <f>VLOOKUP(D284,Conformación!$A$5:$S$125,16,FALSE)</f>
        <v>#N/A</v>
      </c>
      <c r="J303" s="53">
        <f>+S299</f>
        <v>0</v>
      </c>
      <c r="K303" s="24" t="e">
        <f>+IF(J303&lt;MAX($J$300:$J$304),"",IF(J303=MAX($J$300:$J$304)*AND(SUM($J$300:$J$304)&gt;MAX($J$300:$J$304))*AND((I303&gt;0.34)),"V.Bo.",IF(J303=MAX($J$300:$J$304)*AND(J303=SUM($J$300:$J$304))*AND(I303&gt;=0.51),"V.Bo.","NO CUMPLE")))</f>
        <v>#N/A</v>
      </c>
      <c r="L303" s="24"/>
      <c r="M303" s="24"/>
      <c r="N303" s="24"/>
      <c r="P303"/>
      <c r="Q303"/>
      <c r="R303"/>
      <c r="S303"/>
      <c r="T303"/>
    </row>
    <row r="304" spans="2:20" ht="12.9" hidden="1">
      <c r="B304" s="24"/>
      <c r="C304" s="24"/>
      <c r="D304" s="24"/>
      <c r="E304" s="24"/>
      <c r="F304" s="24"/>
      <c r="G304" s="24"/>
      <c r="H304" s="51" t="e">
        <f>VLOOKUP(D284,Conformación!$A$5:$S$125,17,FALSE)</f>
        <v>#N/A</v>
      </c>
      <c r="I304" s="52" t="e">
        <f>VLOOKUP(D284,Conformación!$A$5:$S$125,19,FALSE)</f>
        <v>#N/A</v>
      </c>
      <c r="J304" s="53">
        <f>+T299</f>
        <v>0</v>
      </c>
      <c r="K304" s="24" t="e">
        <f>+IF(J304&lt;MAX($J$300:$J$304),"",IF(J304=MAX($J$300:$J$304)*AND(SUM($J$300:$J$304)&gt;MAX($J$300:$J$304))*AND((I304&gt;0.34)),"V.Bo.",IF(J304=MAX($J$300:$J$304)*AND(J304=SUM($J$300:$J$304))*AND(I304&gt;=0.51),"V.Bo.","NO CUMPLE")))</f>
        <v>#N/A</v>
      </c>
      <c r="L304" s="24"/>
      <c r="M304" s="24"/>
      <c r="N304" s="24"/>
      <c r="P304"/>
      <c r="Q304"/>
      <c r="R304"/>
      <c r="S304"/>
      <c r="T304"/>
    </row>
    <row r="305" spans="2:20" ht="12.9" hidden="1">
      <c r="B305" s="24"/>
      <c r="C305" s="24"/>
      <c r="D305" s="24"/>
      <c r="E305" s="24"/>
      <c r="F305" s="24"/>
      <c r="G305" s="24"/>
      <c r="H305" s="51"/>
      <c r="I305" s="54"/>
      <c r="J305" s="29"/>
      <c r="K305" s="24">
        <f>+COUNTIF(K300:K304,"NO CUMPLE")</f>
        <v>0</v>
      </c>
      <c r="L305" s="24"/>
      <c r="M305"/>
      <c r="N305"/>
      <c r="P305" s="43"/>
      <c r="Q305" s="43"/>
      <c r="R305" s="43"/>
      <c r="S305" s="43"/>
      <c r="T305" s="43"/>
    </row>
    <row r="306" spans="2:20" ht="12.9" hidden="1">
      <c r="B306" s="24"/>
      <c r="C306" s="24"/>
      <c r="D306" s="24"/>
      <c r="E306" s="24"/>
      <c r="F306" s="24"/>
      <c r="G306" s="24"/>
      <c r="H306" s="51"/>
      <c r="I306" s="54"/>
      <c r="J306" s="29"/>
      <c r="K306" s="24"/>
      <c r="L306" s="24"/>
      <c r="M306"/>
      <c r="N306"/>
      <c r="O306" s="43"/>
      <c r="P306" s="43"/>
      <c r="Q306" s="43"/>
      <c r="R306" s="43"/>
      <c r="S306" s="43"/>
      <c r="T306" s="43"/>
    </row>
    <row r="307" spans="2:20" ht="12.9" hidden="1">
      <c r="B307" s="24"/>
      <c r="C307" s="24"/>
      <c r="D307" s="24"/>
      <c r="E307" s="24"/>
      <c r="F307" s="24"/>
      <c r="G307" s="24"/>
      <c r="H307" s="51"/>
      <c r="I307" s="54"/>
      <c r="J307" s="29"/>
      <c r="K307" s="24"/>
      <c r="L307" s="24"/>
      <c r="M307" s="24"/>
      <c r="N307" s="24"/>
      <c r="O307"/>
      <c r="P307" s="43"/>
      <c r="Q307" s="43"/>
      <c r="R307" s="43"/>
      <c r="S307" s="43"/>
      <c r="T307" s="43"/>
    </row>
    <row r="308" spans="2:20" ht="12.9" hidden="1">
      <c r="N308" s="24"/>
      <c r="O308"/>
      <c r="P308" s="43"/>
      <c r="Q308" s="43"/>
      <c r="R308" s="43"/>
      <c r="S308" s="43"/>
      <c r="T308" s="43"/>
    </row>
    <row r="309" spans="2:20" hidden="1">
      <c r="B309" s="4"/>
      <c r="C309" s="394" t="s">
        <v>75</v>
      </c>
      <c r="D309" s="395">
        <v>13</v>
      </c>
      <c r="F309" s="372"/>
      <c r="G309" s="384" t="e">
        <f>VLOOKUP(D309,Conformación!$A$5:$S$125,2,FALSE)</f>
        <v>#N/A</v>
      </c>
      <c r="H309" s="372"/>
      <c r="I309" s="372"/>
      <c r="J309" s="372"/>
      <c r="K309" s="29"/>
      <c r="L309" s="24"/>
      <c r="M309" s="24"/>
      <c r="N309" s="24"/>
      <c r="O309" s="43"/>
      <c r="P309" s="43"/>
      <c r="Q309" s="43"/>
      <c r="R309" s="43"/>
      <c r="S309" s="43"/>
      <c r="T309" s="43"/>
    </row>
    <row r="310" spans="2:20" hidden="1">
      <c r="B310" s="4"/>
      <c r="C310" s="27"/>
      <c r="D310" s="27"/>
      <c r="F310" s="373"/>
      <c r="G310" s="365" t="e">
        <f>VLOOKUP(D309,Conformación!$A$5:$S$125,4,FALSE)</f>
        <v>#N/A</v>
      </c>
      <c r="H310" s="373"/>
      <c r="I310" s="373"/>
      <c r="J310" s="373"/>
      <c r="K310" s="29"/>
      <c r="L310" s="24"/>
      <c r="M310" s="24"/>
      <c r="N310" s="24"/>
      <c r="O310" s="43"/>
    </row>
    <row r="311" spans="2:20" hidden="1">
      <c r="B311" s="4"/>
      <c r="C311" s="27"/>
      <c r="D311" s="27"/>
      <c r="E311" s="373"/>
      <c r="F311" s="373"/>
      <c r="G311" s="373"/>
      <c r="H311" s="373"/>
      <c r="I311" s="373"/>
      <c r="J311" s="373"/>
      <c r="K311" s="29"/>
      <c r="L311" s="24"/>
      <c r="M311" s="24"/>
      <c r="N311" s="24"/>
      <c r="O311" s="43"/>
    </row>
    <row r="312" spans="2:20" hidden="1">
      <c r="B312" s="4"/>
      <c r="C312" s="4"/>
      <c r="D312" s="4"/>
      <c r="E312" s="4"/>
      <c r="F312" s="4"/>
      <c r="G312" s="4"/>
      <c r="H312" s="32"/>
      <c r="I312" s="24"/>
      <c r="J312" s="25"/>
      <c r="K312" s="33"/>
      <c r="L312" s="4"/>
      <c r="O312" s="43"/>
    </row>
    <row r="313" spans="2:20" ht="12.1" hidden="1" customHeight="1">
      <c r="B313" s="36" t="s">
        <v>23</v>
      </c>
      <c r="C313" s="36" t="s">
        <v>6</v>
      </c>
      <c r="D313" s="37" t="s">
        <v>22</v>
      </c>
      <c r="E313" s="37" t="s">
        <v>25</v>
      </c>
      <c r="F313" s="277" t="s">
        <v>175</v>
      </c>
      <c r="G313" s="36" t="s">
        <v>4</v>
      </c>
      <c r="H313" s="38" t="s">
        <v>5</v>
      </c>
      <c r="I313" s="36" t="s">
        <v>200</v>
      </c>
      <c r="J313" s="19" t="s">
        <v>26</v>
      </c>
      <c r="K313" s="19" t="str">
        <f>+K$12</f>
        <v>POE
SMMLV</v>
      </c>
      <c r="L313" s="36" t="s">
        <v>9</v>
      </c>
      <c r="M313" s="24"/>
      <c r="O313" s="43"/>
      <c r="P313" s="34" t="s">
        <v>24</v>
      </c>
      <c r="Q313" s="35"/>
      <c r="R313" s="35"/>
      <c r="S313" s="35"/>
      <c r="T313" s="35"/>
    </row>
    <row r="314" spans="2:20" hidden="1">
      <c r="B314" s="548">
        <v>1</v>
      </c>
      <c r="C314" s="550"/>
      <c r="D314" s="397"/>
      <c r="E314" s="389"/>
      <c r="F314" s="390"/>
      <c r="G314" s="552"/>
      <c r="H314" s="392"/>
      <c r="I314" s="550"/>
      <c r="J314" s="393"/>
      <c r="K314" s="56">
        <f t="shared" ref="K314:K325" si="73">IF(H314=0,0,IF(H314&lt;0,"FUERA DE TIEMPO",J314*E314/VLOOKUP(YEAR(H314),$V$3:$W$43,2,0)))</f>
        <v>0</v>
      </c>
      <c r="L314" s="554"/>
      <c r="M314" s="4"/>
      <c r="N314" s="24"/>
      <c r="P314" s="11" t="e">
        <f>+H328</f>
        <v>#N/A</v>
      </c>
      <c r="Q314" s="11" t="e">
        <f>+H329</f>
        <v>#N/A</v>
      </c>
      <c r="R314" s="11" t="e">
        <f>+H330</f>
        <v>#N/A</v>
      </c>
      <c r="S314" s="11" t="e">
        <f>+H331</f>
        <v>#N/A</v>
      </c>
      <c r="T314" s="11" t="e">
        <f>+H332</f>
        <v>#N/A</v>
      </c>
    </row>
    <row r="315" spans="2:20" hidden="1">
      <c r="B315" s="549"/>
      <c r="C315" s="551"/>
      <c r="D315" s="408"/>
      <c r="E315" s="404"/>
      <c r="F315" s="406"/>
      <c r="G315" s="553"/>
      <c r="H315" s="392"/>
      <c r="I315" s="551"/>
      <c r="J315" s="393"/>
      <c r="K315" s="56">
        <f t="shared" si="73"/>
        <v>0</v>
      </c>
      <c r="L315" s="555"/>
      <c r="M315" s="39"/>
      <c r="N315" s="24"/>
      <c r="P315" s="42" t="e">
        <f>+IF(D314=$P$314,K314,0)</f>
        <v>#N/A</v>
      </c>
      <c r="Q315" s="42" t="e">
        <f>+IF(D314=$Q$314,K314,0)</f>
        <v>#N/A</v>
      </c>
      <c r="R315" s="42" t="e">
        <f>+IF(D314=$R$314,K314,0)</f>
        <v>#N/A</v>
      </c>
      <c r="S315" s="42">
        <f>+IF(D314=$S$122,K314,0)</f>
        <v>0</v>
      </c>
      <c r="T315" s="42">
        <f>+IF(D314=$T$122,K314,0)</f>
        <v>0</v>
      </c>
    </row>
    <row r="316" spans="2:20" hidden="1">
      <c r="B316" s="548">
        <v>2</v>
      </c>
      <c r="C316" s="550"/>
      <c r="D316" s="397"/>
      <c r="E316" s="389"/>
      <c r="F316" s="390"/>
      <c r="G316" s="552"/>
      <c r="H316" s="392"/>
      <c r="I316" s="550"/>
      <c r="J316" s="393"/>
      <c r="K316" s="56">
        <f t="shared" si="73"/>
        <v>0</v>
      </c>
      <c r="L316" s="124"/>
      <c r="M316" s="41"/>
      <c r="N316" s="24"/>
      <c r="P316" s="42" t="e">
        <f>+IF(D316=$P$314,K316,0)</f>
        <v>#N/A</v>
      </c>
      <c r="Q316" s="42" t="e">
        <f>+IF(D316=$Q$314,K316,0)</f>
        <v>#N/A</v>
      </c>
      <c r="R316" s="42" t="e">
        <f>+IF(D316=$R$314,K316,0)</f>
        <v>#N/A</v>
      </c>
      <c r="S316" s="42">
        <f>+IF(D316=$S$122,K316,0)</f>
        <v>0</v>
      </c>
      <c r="T316" s="42">
        <f>+IF(D316=$T$122,K316,0)</f>
        <v>0</v>
      </c>
    </row>
    <row r="317" spans="2:20" hidden="1">
      <c r="B317" s="549"/>
      <c r="C317" s="551"/>
      <c r="D317" s="408"/>
      <c r="E317" s="404"/>
      <c r="F317" s="406"/>
      <c r="G317" s="553"/>
      <c r="H317" s="392"/>
      <c r="I317" s="551"/>
      <c r="J317" s="393"/>
      <c r="K317" s="56">
        <f t="shared" si="73"/>
        <v>0</v>
      </c>
      <c r="L317" s="339"/>
      <c r="M317" s="41"/>
      <c r="N317" s="4"/>
      <c r="P317" s="42" t="e">
        <f>+IF(D318=$P$314,K318,0)</f>
        <v>#N/A</v>
      </c>
      <c r="Q317" s="42" t="e">
        <f>+IF(D318=$Q$314,K318,0)</f>
        <v>#N/A</v>
      </c>
      <c r="R317" s="42" t="e">
        <f>+IF(D318=$R$314,K318,0)</f>
        <v>#N/A</v>
      </c>
      <c r="S317" s="42">
        <f>+IF(D318=$S$122,K318,0)</f>
        <v>0</v>
      </c>
      <c r="T317" s="42">
        <f>+IF(D318=$T$122,K318,0)</f>
        <v>0</v>
      </c>
    </row>
    <row r="318" spans="2:20" hidden="1">
      <c r="B318" s="347">
        <v>3</v>
      </c>
      <c r="C318" s="388"/>
      <c r="D318" s="397"/>
      <c r="E318" s="389"/>
      <c r="F318" s="390"/>
      <c r="G318" s="391"/>
      <c r="H318" s="392"/>
      <c r="I318" s="388"/>
      <c r="J318" s="393"/>
      <c r="K318" s="56">
        <f t="shared" si="73"/>
        <v>0</v>
      </c>
      <c r="L318" s="124"/>
      <c r="M318" s="547">
        <f>+IF((K314+K315)&gt;=$H$13,1,0)</f>
        <v>0</v>
      </c>
      <c r="N318" s="39"/>
      <c r="P318" s="42" t="e">
        <f>+IF(D319=$P$314,K319,0)</f>
        <v>#N/A</v>
      </c>
      <c r="Q318" s="42" t="e">
        <f>+IF(D319=$Q$314,K319,0)</f>
        <v>#N/A</v>
      </c>
      <c r="R318" s="42" t="e">
        <f>+IF(D319=$R$314,K319,0)</f>
        <v>#N/A</v>
      </c>
      <c r="S318" s="42">
        <f>+IF(D319=$S$122,K319,0)</f>
        <v>0</v>
      </c>
      <c r="T318" s="42">
        <f>+IF(D319=$T$122,K319,0)</f>
        <v>0</v>
      </c>
    </row>
    <row r="319" spans="2:20" hidden="1">
      <c r="B319" s="554">
        <v>4</v>
      </c>
      <c r="C319" s="550"/>
      <c r="D319" s="397"/>
      <c r="E319" s="389"/>
      <c r="F319" s="390"/>
      <c r="G319" s="552"/>
      <c r="H319" s="392"/>
      <c r="I319" s="550"/>
      <c r="J319" s="402"/>
      <c r="K319" s="56">
        <f t="shared" si="73"/>
        <v>0</v>
      </c>
      <c r="L319" s="124"/>
      <c r="M319" s="547"/>
      <c r="N319" s="39"/>
      <c r="P319" s="405"/>
      <c r="Q319" s="405"/>
      <c r="R319" s="405"/>
      <c r="S319" s="405"/>
      <c r="T319" s="405"/>
    </row>
    <row r="320" spans="2:20" hidden="1">
      <c r="B320" s="555"/>
      <c r="C320" s="551"/>
      <c r="D320" s="408"/>
      <c r="E320" s="404"/>
      <c r="F320" s="406"/>
      <c r="G320" s="553"/>
      <c r="H320" s="392"/>
      <c r="I320" s="551"/>
      <c r="J320" s="402"/>
      <c r="K320" s="56">
        <f t="shared" si="73"/>
        <v>0</v>
      </c>
      <c r="L320" s="339"/>
      <c r="M320" s="547">
        <f>+IF((K316+K317)&gt;=$H$13,1,0)</f>
        <v>0</v>
      </c>
      <c r="N320" s="41"/>
      <c r="P320" s="42" t="e">
        <f>+IF(D321=$P$314,K321,0)</f>
        <v>#N/A</v>
      </c>
      <c r="Q320" s="42" t="e">
        <f>+IF(D321=$Q$314,K321,0)</f>
        <v>#N/A</v>
      </c>
      <c r="R320" s="42" t="e">
        <f>+IF(D321=$R$314,K321,0)</f>
        <v>#N/A</v>
      </c>
      <c r="S320" s="42">
        <f>+IF(D321=$S$122,K321,0)</f>
        <v>0</v>
      </c>
      <c r="T320" s="42">
        <f>+IF(D321=$T$122,K321,0)</f>
        <v>0</v>
      </c>
    </row>
    <row r="321" spans="2:20" hidden="1">
      <c r="B321" s="347">
        <v>5</v>
      </c>
      <c r="C321" s="388"/>
      <c r="D321" s="397"/>
      <c r="E321" s="389"/>
      <c r="F321" s="390"/>
      <c r="G321" s="391"/>
      <c r="H321" s="392"/>
      <c r="I321" s="388"/>
      <c r="J321" s="393"/>
      <c r="K321" s="56">
        <f t="shared" si="73"/>
        <v>0</v>
      </c>
      <c r="L321" s="124"/>
      <c r="M321" s="547"/>
      <c r="N321" s="41"/>
      <c r="P321" s="405"/>
      <c r="Q321" s="405"/>
      <c r="R321" s="405"/>
      <c r="S321" s="405"/>
      <c r="T321" s="405"/>
    </row>
    <row r="322" spans="2:20" hidden="1">
      <c r="B322" s="347">
        <v>6</v>
      </c>
      <c r="C322" s="60"/>
      <c r="D322" s="58"/>
      <c r="E322" s="291"/>
      <c r="F322" s="290"/>
      <c r="G322" s="295"/>
      <c r="H322" s="63"/>
      <c r="I322" s="55"/>
      <c r="J322" s="64"/>
      <c r="K322" s="56">
        <f t="shared" si="73"/>
        <v>0</v>
      </c>
      <c r="L322" s="124"/>
      <c r="M322" s="41">
        <f>+IF(K318&gt;=$H$13,1,0)</f>
        <v>0</v>
      </c>
      <c r="N322" s="41"/>
      <c r="O322" s="31"/>
      <c r="P322" s="42" t="e">
        <f>+IF(D322=$P$314,K322,0)</f>
        <v>#N/A</v>
      </c>
      <c r="Q322" s="42" t="e">
        <f>+IF(D322=$Q$314,K322,0)</f>
        <v>#N/A</v>
      </c>
      <c r="R322" s="42" t="e">
        <f>+IF(D322=$R$314,K322,0)</f>
        <v>#N/A</v>
      </c>
      <c r="S322" s="42">
        <f>+IF(D322=$S$122,K322,0)</f>
        <v>0</v>
      </c>
      <c r="T322" s="42">
        <f>+IF(D322=$T$122,K322,0)</f>
        <v>0</v>
      </c>
    </row>
    <row r="323" spans="2:20" hidden="1">
      <c r="B323" s="347">
        <v>7</v>
      </c>
      <c r="C323" s="60"/>
      <c r="D323" s="58"/>
      <c r="E323" s="291"/>
      <c r="F323" s="290"/>
      <c r="G323" s="295"/>
      <c r="H323" s="63"/>
      <c r="I323" s="55"/>
      <c r="J323" s="64"/>
      <c r="K323" s="56">
        <f t="shared" si="73"/>
        <v>0</v>
      </c>
      <c r="L323" s="124"/>
      <c r="M323" s="547">
        <f>+IF((K319+K320)&gt;=$H$13,1,0)</f>
        <v>0</v>
      </c>
      <c r="N323" s="41"/>
      <c r="P323" s="42" t="e">
        <f>+IF(D323=$P$314,K323,0)</f>
        <v>#N/A</v>
      </c>
      <c r="Q323" s="42" t="e">
        <f>+IF(D323=$Q$314,K323,0)</f>
        <v>#N/A</v>
      </c>
      <c r="R323" s="42" t="e">
        <f>+IF(D323=$R$314,K323,0)</f>
        <v>#N/A</v>
      </c>
      <c r="S323" s="42">
        <f>+IF(D323=$S$122,K323,0)</f>
        <v>0</v>
      </c>
      <c r="T323" s="42">
        <f>+IF(D323=$T$122,K323,0)</f>
        <v>0</v>
      </c>
    </row>
    <row r="324" spans="2:20" hidden="1">
      <c r="B324" s="347">
        <v>8</v>
      </c>
      <c r="C324" s="55"/>
      <c r="D324" s="58"/>
      <c r="E324" s="291"/>
      <c r="F324" s="290"/>
      <c r="G324" s="295"/>
      <c r="H324" s="63"/>
      <c r="I324" s="55"/>
      <c r="J324" s="57"/>
      <c r="K324" s="56">
        <f t="shared" si="73"/>
        <v>0</v>
      </c>
      <c r="L324" s="124"/>
      <c r="M324" s="547"/>
      <c r="N324" s="41"/>
      <c r="P324" s="405"/>
      <c r="Q324" s="405"/>
      <c r="R324" s="405"/>
      <c r="S324" s="405"/>
      <c r="T324" s="405"/>
    </row>
    <row r="325" spans="2:20" ht="12.25" hidden="1" thickBot="1">
      <c r="B325" s="347">
        <v>9</v>
      </c>
      <c r="C325" s="55"/>
      <c r="D325" s="58"/>
      <c r="E325" s="291"/>
      <c r="F325" s="290"/>
      <c r="G325" s="295"/>
      <c r="H325" s="63"/>
      <c r="I325" s="55"/>
      <c r="J325" s="57"/>
      <c r="K325" s="56">
        <f t="shared" si="73"/>
        <v>0</v>
      </c>
      <c r="L325" s="345"/>
      <c r="M325" s="41">
        <f>+IF(K321&gt;=$H$13,1,0)</f>
        <v>0</v>
      </c>
      <c r="N325" s="41"/>
      <c r="P325" s="42" t="e">
        <f>+IF(D324=$P$314,K324,0)</f>
        <v>#N/A</v>
      </c>
      <c r="Q325" s="42" t="e">
        <f>+IF(D324=$Q$314,K324,0)</f>
        <v>#N/A</v>
      </c>
      <c r="R325" s="42" t="e">
        <f>+IF(D324=$R$314,K324,0)</f>
        <v>#N/A</v>
      </c>
      <c r="S325" s="42">
        <f>+IF(D324=$S$122,K324,0)</f>
        <v>0</v>
      </c>
      <c r="T325" s="42">
        <f>+IF(D324=$T$122,K324,0)</f>
        <v>0</v>
      </c>
    </row>
    <row r="326" spans="2:20" ht="12.25" hidden="1" thickBot="1">
      <c r="B326" s="4"/>
      <c r="C326" s="4"/>
      <c r="D326" s="4"/>
      <c r="E326" s="4"/>
      <c r="F326" s="4"/>
      <c r="G326" s="4"/>
      <c r="H326" s="45"/>
      <c r="I326" s="24"/>
      <c r="J326" s="29" t="s">
        <v>8</v>
      </c>
      <c r="K326" s="29">
        <f>SUM(K314:K325)</f>
        <v>0</v>
      </c>
      <c r="L326" s="46"/>
      <c r="M326" s="41">
        <f>+IF(K322&gt;=$H$13,1,0)</f>
        <v>0</v>
      </c>
      <c r="N326" s="41"/>
      <c r="P326" s="42" t="e">
        <f>+IF(D325=$P$314,K325,0)</f>
        <v>#N/A</v>
      </c>
      <c r="Q326" s="42" t="e">
        <f>+IF(D325=$Q$314,K325,0)</f>
        <v>#N/A</v>
      </c>
      <c r="R326" s="42" t="e">
        <f>+IF(D325=$R$314,K325,0)</f>
        <v>#N/A</v>
      </c>
      <c r="S326" s="42">
        <f>+IF(D325=$S$122,K325,0)</f>
        <v>0</v>
      </c>
      <c r="T326" s="42">
        <f>+IF(D325=$T$122,K325,0)</f>
        <v>0</v>
      </c>
    </row>
    <row r="327" spans="2:20" ht="12.25" hidden="1" thickBot="1">
      <c r="B327" s="24"/>
      <c r="C327" s="24"/>
      <c r="D327" s="24"/>
      <c r="E327" s="24"/>
      <c r="F327" s="24"/>
      <c r="G327" s="24"/>
      <c r="H327" s="32"/>
      <c r="I327" s="48"/>
      <c r="J327" s="49"/>
      <c r="K327" s="50" t="str">
        <f>+IF(OR(M330=0,K333&gt;=1),"NO CUMPLE","CUMPLE")</f>
        <v>NO CUMPLE</v>
      </c>
      <c r="L327" s="68" t="str">
        <f>IF(K327="NO CUMPLE","0",IF(K326&gt;=$L$13,"CUMPLE SUMATORIA DE TODOS 2,0 DEL POE",IF(K326&lt;$L$13,"NO CUMPLE SUMATORIA DE TODOS 2,0 DEL POE")))</f>
        <v>0</v>
      </c>
      <c r="M327" s="41">
        <f>+IF(K323&gt;=$H$13,1,0)</f>
        <v>0</v>
      </c>
      <c r="N327" s="41"/>
      <c r="P327" s="47" t="e">
        <f>SUM(P315:P326)</f>
        <v>#N/A</v>
      </c>
      <c r="Q327" s="47" t="e">
        <f>SUM(Q315:Q326)</f>
        <v>#N/A</v>
      </c>
      <c r="R327" s="47" t="e">
        <f>SUM(R315:R326)</f>
        <v>#N/A</v>
      </c>
      <c r="S327" s="47">
        <f>SUM(S315:S326)</f>
        <v>0</v>
      </c>
      <c r="T327" s="47">
        <f>SUM(T315:T326)</f>
        <v>0</v>
      </c>
    </row>
    <row r="328" spans="2:20" hidden="1">
      <c r="B328" s="24"/>
      <c r="C328" s="24"/>
      <c r="D328" s="24"/>
      <c r="E328" s="24"/>
      <c r="F328" s="24"/>
      <c r="G328" s="24"/>
      <c r="H328" s="51" t="e">
        <f>VLOOKUP(D309,Conformación!$A$5:$S$125,5,FALSE)</f>
        <v>#N/A</v>
      </c>
      <c r="I328" s="52" t="e">
        <f>VLOOKUP(D309,Conformación!$A$5:$S$125,7,FALSE)</f>
        <v>#N/A</v>
      </c>
      <c r="J328" s="53" t="e">
        <f>+P327</f>
        <v>#N/A</v>
      </c>
      <c r="K328" s="24" t="e">
        <f>+IF(J328&lt;MAX($J$328:$J$332),"",IF(J328=MAX($J$328:$J$332)*AND(SUM($J$328:$J$332)&gt;MAX($J$328:$J$332))*AND((I328&gt;0.34)),"V.Bo.",IF(J328=MAX($J$328:$J$332)*AND(J328=SUM($J$328:$J$332))*AND(I328&gt;=0.51),"V.Bo.","NO CUMPLE")))</f>
        <v>#N/A</v>
      </c>
      <c r="L328" s="24"/>
      <c r="M328" s="41">
        <f>+IF(K324&gt;=$H$13,1,0)</f>
        <v>0</v>
      </c>
      <c r="N328" s="41"/>
    </row>
    <row r="329" spans="2:20" ht="12.9" hidden="1">
      <c r="B329" s="24"/>
      <c r="C329" s="24"/>
      <c r="D329" s="24"/>
      <c r="E329" s="24"/>
      <c r="F329" s="24"/>
      <c r="G329" s="24"/>
      <c r="H329" s="51" t="e">
        <f>VLOOKUP(D309,Conformación!$A$5:$S$125,8,FALSE)</f>
        <v>#N/A</v>
      </c>
      <c r="I329" s="52" t="e">
        <f>VLOOKUP(D309,Conformación!$A$5:$S$125,10,FALSE)</f>
        <v>#N/A</v>
      </c>
      <c r="J329" s="53" t="e">
        <f>+Q327</f>
        <v>#N/A</v>
      </c>
      <c r="K329" s="24" t="e">
        <f>+IF(J329&lt;MAX($J$328:$J$332),"",IF(J329=MAX($J$328:$J$332)*AND(SUM($J$328:$J$332)&gt;MAX($J$328:$J$332))*AND((I329&gt;0.34)),"V.Bo.",IF(J329=MAX($J$328:$J$332)*AND(J329=SUM($J$328:$J$332))*AND(I329&gt;=0.51),"V.Bo.","NO CUMPLE")))</f>
        <v>#N/A</v>
      </c>
      <c r="L329"/>
      <c r="M329" s="41">
        <f>+IF(K325&gt;=$H$13,1,0)</f>
        <v>0</v>
      </c>
      <c r="N329" s="41"/>
    </row>
    <row r="330" spans="2:20" ht="12.9" hidden="1">
      <c r="B330" s="24"/>
      <c r="C330" s="24"/>
      <c r="D330" s="24"/>
      <c r="E330" s="24"/>
      <c r="F330" s="24"/>
      <c r="G330" s="24"/>
      <c r="H330" s="51" t="e">
        <f>VLOOKUP(D309,Conformación!$A$5:$S$125,11,FALSE)</f>
        <v>#N/A</v>
      </c>
      <c r="I330" s="52" t="e">
        <f>VLOOKUP(D309,Conformación!$A$5:$S$125,13,FALSE)</f>
        <v>#N/A</v>
      </c>
      <c r="J330" s="53" t="e">
        <f>+R327</f>
        <v>#N/A</v>
      </c>
      <c r="K330" s="24" t="e">
        <f>+IF(J330&lt;MAX($J$328:$J$332),"",IF(J330=MAX($J$328:$J$332)*AND(SUM($J$328:$J$332)&gt;MAX($J$328:$J$332))*AND((I330&gt;0.34)),"V.Bo.",IF(J330=MAX($J$328:$J$332)*AND(J330=SUM($J$328:$J$332))*AND(I330&gt;=0.51),"V.Bo.","NO CUMPLE")))</f>
        <v>#N/A</v>
      </c>
      <c r="L330"/>
      <c r="M330" s="24">
        <f>SUM(M318:M329)</f>
        <v>0</v>
      </c>
      <c r="N330" s="41"/>
      <c r="P330" s="43"/>
      <c r="Q330" s="43"/>
      <c r="R330" s="43"/>
      <c r="S330" s="43"/>
      <c r="T330" s="43"/>
    </row>
    <row r="331" spans="2:20" ht="28.55" hidden="1" customHeight="1">
      <c r="B331" s="24"/>
      <c r="C331" s="24"/>
      <c r="D331" s="24"/>
      <c r="E331" s="24"/>
      <c r="F331" s="24"/>
      <c r="G331" s="24"/>
      <c r="H331" s="51" t="e">
        <f>VLOOKUP(D309,Conformación!$A$5:$S$125,14,FALSE)</f>
        <v>#N/A</v>
      </c>
      <c r="I331" s="52" t="e">
        <f>VLOOKUP(D309,Conformación!$A$5:$S$125,16,FALSE)</f>
        <v>#N/A</v>
      </c>
      <c r="J331" s="53">
        <f>+S327</f>
        <v>0</v>
      </c>
      <c r="K331" s="24" t="e">
        <f>+IF(J331&lt;MAX($J$328:$J$332),"",IF(J331=MAX($J$328:$J$332)*AND(SUM($J$328:$J$332)&gt;MAX($J$328:$J$332))*AND((I331&gt;0.34)),"V.Bo.",IF(J331=MAX($J$328:$J$332)*AND(J331=SUM($J$328:$J$332))*AND(I331&gt;=0.51),"V.Bo.","NO CUMPLE")))</f>
        <v>#N/A</v>
      </c>
      <c r="L331" s="24"/>
      <c r="M331" s="24"/>
      <c r="N331" s="24"/>
      <c r="P331"/>
      <c r="Q331"/>
      <c r="R331"/>
      <c r="S331"/>
      <c r="T331"/>
    </row>
    <row r="332" spans="2:20" ht="12.9" hidden="1">
      <c r="B332" s="24"/>
      <c r="C332" s="24"/>
      <c r="D332" s="24"/>
      <c r="E332" s="24"/>
      <c r="F332" s="24"/>
      <c r="G332" s="24"/>
      <c r="H332" s="51" t="e">
        <f>VLOOKUP(D309,Conformación!$A$5:$S$125,17,FALSE)</f>
        <v>#N/A</v>
      </c>
      <c r="I332" s="52" t="e">
        <f>VLOOKUP(D309,Conformación!$A$5:$S$125,19,FALSE)</f>
        <v>#N/A</v>
      </c>
      <c r="J332" s="53">
        <f>+T327</f>
        <v>0</v>
      </c>
      <c r="K332" s="24" t="e">
        <f>+IF(J332&lt;MAX($J$328:$J$332),"",IF(J332=MAX($J$328:$J$332)*AND(SUM($J$328:$J$332)&gt;MAX($J$328:$J$332))*AND((I332&gt;0.34)),"V.Bo.",IF(J332=MAX($J$328:$J$332)*AND(J332=SUM($J$328:$J$332))*AND(I332&gt;=0.51),"V.Bo.","NO CUMPLE")))</f>
        <v>#N/A</v>
      </c>
      <c r="L332" s="24"/>
      <c r="M332" s="24"/>
      <c r="N332" s="24"/>
      <c r="P332"/>
      <c r="Q332"/>
      <c r="R332"/>
      <c r="S332"/>
      <c r="T332"/>
    </row>
    <row r="333" spans="2:20" ht="12.9" hidden="1">
      <c r="B333" s="24"/>
      <c r="C333" s="24"/>
      <c r="D333" s="24"/>
      <c r="E333" s="24"/>
      <c r="F333" s="24"/>
      <c r="G333" s="24"/>
      <c r="H333" s="51"/>
      <c r="I333" s="54"/>
      <c r="J333" s="29"/>
      <c r="K333" s="24">
        <f>+COUNTIF(K328:K332,"NO CUMPLE")</f>
        <v>0</v>
      </c>
      <c r="L333" s="24"/>
      <c r="M333"/>
      <c r="N333"/>
      <c r="P333" s="43"/>
      <c r="Q333" s="43"/>
      <c r="R333" s="43"/>
      <c r="S333" s="43"/>
      <c r="T333" s="43"/>
    </row>
    <row r="334" spans="2:20" ht="12.9" hidden="1">
      <c r="M334"/>
      <c r="N334"/>
      <c r="O334" s="43"/>
      <c r="P334" s="43"/>
      <c r="Q334" s="43"/>
      <c r="R334" s="43"/>
      <c r="S334" s="43"/>
      <c r="T334" s="43"/>
    </row>
    <row r="335" spans="2:20" ht="12.9" hidden="1">
      <c r="B335" s="4"/>
      <c r="C335" s="27" t="s">
        <v>75</v>
      </c>
      <c r="D335" s="28">
        <v>14</v>
      </c>
      <c r="E335" s="372" t="e">
        <f>VLOOKUP(D335,Conformación!$A$5:$S$125,2,FALSE)</f>
        <v>#N/A</v>
      </c>
      <c r="F335" s="372"/>
      <c r="G335" s="372"/>
      <c r="H335" s="372"/>
      <c r="I335" s="372"/>
      <c r="J335" s="372"/>
      <c r="K335" s="29"/>
      <c r="L335" s="24"/>
      <c r="M335" s="24"/>
      <c r="N335" s="24"/>
      <c r="O335"/>
      <c r="P335" s="43"/>
      <c r="Q335" s="43"/>
      <c r="R335" s="43"/>
      <c r="S335" s="43"/>
      <c r="T335" s="43"/>
    </row>
    <row r="336" spans="2:20" ht="12.9" hidden="1">
      <c r="B336" s="4"/>
      <c r="C336" s="27"/>
      <c r="D336" s="27"/>
      <c r="E336" s="373" t="e">
        <f>VLOOKUP(D335,Conformación!$A$5:$S$125,4,FALSE)</f>
        <v>#N/A</v>
      </c>
      <c r="F336" s="373"/>
      <c r="G336" s="373"/>
      <c r="H336" s="373"/>
      <c r="I336" s="373"/>
      <c r="J336" s="373"/>
      <c r="K336" s="29"/>
      <c r="L336" s="24"/>
      <c r="N336" s="24"/>
      <c r="O336"/>
    </row>
    <row r="337" spans="2:20" hidden="1">
      <c r="B337" s="4"/>
      <c r="C337" s="27"/>
      <c r="D337" s="27"/>
      <c r="E337" s="373"/>
      <c r="F337" s="373"/>
      <c r="G337" s="373"/>
      <c r="H337" s="373"/>
      <c r="I337" s="373"/>
      <c r="J337" s="373"/>
      <c r="K337" s="29"/>
      <c r="L337" s="24"/>
      <c r="M337" s="24"/>
      <c r="N337" s="24"/>
      <c r="O337" s="43"/>
    </row>
    <row r="338" spans="2:20" hidden="1">
      <c r="B338" s="4"/>
      <c r="C338" s="4"/>
      <c r="D338" s="4"/>
      <c r="E338" s="4"/>
      <c r="F338" s="4"/>
      <c r="G338" s="4"/>
      <c r="H338" s="32"/>
      <c r="I338" s="24"/>
      <c r="J338" s="25"/>
      <c r="K338" s="33"/>
      <c r="L338" s="4"/>
      <c r="O338" s="43"/>
    </row>
    <row r="339" spans="2:20" ht="12.1" hidden="1" customHeight="1">
      <c r="B339" s="36" t="s">
        <v>23</v>
      </c>
      <c r="C339" s="36" t="s">
        <v>6</v>
      </c>
      <c r="D339" s="37" t="s">
        <v>22</v>
      </c>
      <c r="E339" s="37" t="s">
        <v>25</v>
      </c>
      <c r="F339" s="277" t="s">
        <v>175</v>
      </c>
      <c r="G339" s="36" t="s">
        <v>4</v>
      </c>
      <c r="H339" s="38" t="s">
        <v>5</v>
      </c>
      <c r="I339" s="36" t="s">
        <v>200</v>
      </c>
      <c r="J339" s="19" t="s">
        <v>26</v>
      </c>
      <c r="K339" s="19" t="str">
        <f>+K$12</f>
        <v>POE
SMMLV</v>
      </c>
      <c r="L339" s="36" t="s">
        <v>9</v>
      </c>
      <c r="M339" s="24"/>
      <c r="O339" s="43"/>
      <c r="P339" s="34" t="s">
        <v>24</v>
      </c>
      <c r="Q339" s="35"/>
      <c r="R339" s="35"/>
      <c r="S339" s="35"/>
      <c r="T339" s="35"/>
    </row>
    <row r="340" spans="2:20" ht="12.1" hidden="1" customHeight="1">
      <c r="B340" s="347">
        <v>1</v>
      </c>
      <c r="C340" s="55"/>
      <c r="D340" s="58"/>
      <c r="E340" s="291"/>
      <c r="F340" s="289"/>
      <c r="G340" s="295"/>
      <c r="H340" s="63"/>
      <c r="I340" s="55"/>
      <c r="J340" s="64"/>
      <c r="K340" s="56">
        <f t="shared" ref="K340:K348" si="74">IF(H340=0,0,IF(H340&lt;0,"FUERA DE TIEMPO",J340*E340/VLOOKUP(YEAR(H340),$V$3:$W$43,2,0)))</f>
        <v>0</v>
      </c>
      <c r="L340" s="124"/>
      <c r="M340" s="4"/>
      <c r="N340" s="24"/>
      <c r="P340" s="11" t="e">
        <f>+H351</f>
        <v>#N/A</v>
      </c>
      <c r="Q340" s="11" t="e">
        <f>+H352</f>
        <v>#N/A</v>
      </c>
      <c r="R340" s="11" t="e">
        <f>+H353</f>
        <v>#N/A</v>
      </c>
      <c r="S340" s="11" t="e">
        <f>+H354</f>
        <v>#N/A</v>
      </c>
      <c r="T340" s="11" t="e">
        <f>+H355</f>
        <v>#N/A</v>
      </c>
    </row>
    <row r="341" spans="2:20" ht="12.1" hidden="1" customHeight="1">
      <c r="B341" s="347">
        <v>2</v>
      </c>
      <c r="C341" s="55"/>
      <c r="D341" s="58"/>
      <c r="E341" s="291"/>
      <c r="F341" s="289"/>
      <c r="G341" s="295"/>
      <c r="H341" s="63"/>
      <c r="I341" s="55"/>
      <c r="J341" s="64"/>
      <c r="K341" s="56">
        <f t="shared" si="74"/>
        <v>0</v>
      </c>
      <c r="L341" s="124"/>
      <c r="M341" s="39"/>
      <c r="N341" s="24"/>
      <c r="P341" s="42" t="e">
        <f t="shared" ref="P341:P349" si="75">+IF(D340=$P$340,K340,0)</f>
        <v>#N/A</v>
      </c>
      <c r="Q341" s="42" t="e">
        <f t="shared" ref="Q341:Q349" si="76">+IF(D340=$Q$340,K340,0)</f>
        <v>#N/A</v>
      </c>
      <c r="R341" s="42" t="e">
        <f t="shared" ref="R341:R349" si="77">+IF(D340=$R$340,K340,0)</f>
        <v>#N/A</v>
      </c>
      <c r="S341" s="42">
        <f t="shared" ref="S341:S349" si="78">+IF(D340=$S$122,K340,0)</f>
        <v>0</v>
      </c>
      <c r="T341" s="42">
        <f t="shared" ref="T341:T349" si="79">+IF(D340=$T$122,K340,0)</f>
        <v>0</v>
      </c>
    </row>
    <row r="342" spans="2:20" hidden="1">
      <c r="B342" s="347">
        <v>3</v>
      </c>
      <c r="C342" s="55"/>
      <c r="D342" s="58"/>
      <c r="E342" s="291"/>
      <c r="F342" s="289"/>
      <c r="G342" s="295"/>
      <c r="H342" s="229"/>
      <c r="I342" s="124"/>
      <c r="J342" s="125"/>
      <c r="K342" s="56">
        <f t="shared" si="74"/>
        <v>0</v>
      </c>
      <c r="L342" s="124"/>
      <c r="M342" s="41"/>
      <c r="N342" s="24"/>
      <c r="P342" s="42" t="e">
        <f t="shared" si="75"/>
        <v>#N/A</v>
      </c>
      <c r="Q342" s="42" t="e">
        <f t="shared" si="76"/>
        <v>#N/A</v>
      </c>
      <c r="R342" s="42" t="e">
        <f t="shared" si="77"/>
        <v>#N/A</v>
      </c>
      <c r="S342" s="42">
        <f t="shared" si="78"/>
        <v>0</v>
      </c>
      <c r="T342" s="42">
        <f t="shared" si="79"/>
        <v>0</v>
      </c>
    </row>
    <row r="343" spans="2:20" hidden="1">
      <c r="B343" s="347">
        <v>4</v>
      </c>
      <c r="C343" s="59"/>
      <c r="D343" s="58"/>
      <c r="E343" s="291"/>
      <c r="F343" s="289"/>
      <c r="G343" s="295"/>
      <c r="H343" s="63"/>
      <c r="I343" s="55"/>
      <c r="J343" s="346"/>
      <c r="K343" s="56">
        <f t="shared" si="74"/>
        <v>0</v>
      </c>
      <c r="L343" s="124"/>
      <c r="M343" s="41"/>
      <c r="N343" s="4"/>
      <c r="P343" s="42" t="e">
        <f t="shared" si="75"/>
        <v>#N/A</v>
      </c>
      <c r="Q343" s="42" t="e">
        <f t="shared" si="76"/>
        <v>#N/A</v>
      </c>
      <c r="R343" s="42" t="e">
        <f t="shared" si="77"/>
        <v>#N/A</v>
      </c>
      <c r="S343" s="42">
        <f t="shared" si="78"/>
        <v>0</v>
      </c>
      <c r="T343" s="42">
        <f t="shared" si="79"/>
        <v>0</v>
      </c>
    </row>
    <row r="344" spans="2:20" hidden="1">
      <c r="B344" s="347">
        <v>5</v>
      </c>
      <c r="C344" s="55"/>
      <c r="D344" s="58"/>
      <c r="E344" s="230"/>
      <c r="F344" s="289"/>
      <c r="G344" s="295"/>
      <c r="H344" s="63"/>
      <c r="I344" s="60"/>
      <c r="J344" s="64"/>
      <c r="K344" s="56">
        <f t="shared" si="74"/>
        <v>0</v>
      </c>
      <c r="L344" s="124"/>
      <c r="M344" s="41">
        <f t="shared" ref="M344:M352" si="80">+IF(K340&gt;=$H$13,1,0)</f>
        <v>0</v>
      </c>
      <c r="N344" s="39"/>
      <c r="P344" s="42" t="e">
        <f t="shared" si="75"/>
        <v>#N/A</v>
      </c>
      <c r="Q344" s="42" t="e">
        <f t="shared" si="76"/>
        <v>#N/A</v>
      </c>
      <c r="R344" s="42" t="e">
        <f t="shared" si="77"/>
        <v>#N/A</v>
      </c>
      <c r="S344" s="42">
        <f t="shared" si="78"/>
        <v>0</v>
      </c>
      <c r="T344" s="42">
        <f t="shared" si="79"/>
        <v>0</v>
      </c>
    </row>
    <row r="345" spans="2:20" hidden="1">
      <c r="B345" s="347">
        <v>6</v>
      </c>
      <c r="C345" s="60"/>
      <c r="D345" s="58"/>
      <c r="E345" s="291"/>
      <c r="F345" s="290"/>
      <c r="G345" s="295"/>
      <c r="H345" s="63"/>
      <c r="I345" s="60"/>
      <c r="J345" s="64"/>
      <c r="K345" s="56">
        <f t="shared" si="74"/>
        <v>0</v>
      </c>
      <c r="L345" s="124"/>
      <c r="M345" s="41">
        <f t="shared" si="80"/>
        <v>0</v>
      </c>
      <c r="N345" s="41"/>
      <c r="P345" s="42" t="e">
        <f t="shared" si="75"/>
        <v>#N/A</v>
      </c>
      <c r="Q345" s="42" t="e">
        <f t="shared" si="76"/>
        <v>#N/A</v>
      </c>
      <c r="R345" s="42" t="e">
        <f t="shared" si="77"/>
        <v>#N/A</v>
      </c>
      <c r="S345" s="42">
        <f t="shared" si="78"/>
        <v>0</v>
      </c>
      <c r="T345" s="42">
        <f t="shared" si="79"/>
        <v>0</v>
      </c>
    </row>
    <row r="346" spans="2:20" hidden="1">
      <c r="B346" s="347">
        <v>7</v>
      </c>
      <c r="C346" s="60"/>
      <c r="D346" s="58"/>
      <c r="E346" s="291"/>
      <c r="F346" s="290"/>
      <c r="G346" s="295"/>
      <c r="H346" s="63"/>
      <c r="I346" s="60"/>
      <c r="J346" s="64"/>
      <c r="K346" s="56">
        <f t="shared" si="74"/>
        <v>0</v>
      </c>
      <c r="L346" s="124"/>
      <c r="M346" s="41">
        <f t="shared" si="80"/>
        <v>0</v>
      </c>
      <c r="N346" s="41"/>
      <c r="O346" s="31"/>
      <c r="P346" s="42" t="e">
        <f t="shared" si="75"/>
        <v>#N/A</v>
      </c>
      <c r="Q346" s="42" t="e">
        <f t="shared" si="76"/>
        <v>#N/A</v>
      </c>
      <c r="R346" s="42" t="e">
        <f t="shared" si="77"/>
        <v>#N/A</v>
      </c>
      <c r="S346" s="42">
        <f t="shared" si="78"/>
        <v>0</v>
      </c>
      <c r="T346" s="42">
        <f t="shared" si="79"/>
        <v>0</v>
      </c>
    </row>
    <row r="347" spans="2:20" hidden="1">
      <c r="B347" s="347">
        <v>8</v>
      </c>
      <c r="C347" s="55"/>
      <c r="D347" s="58"/>
      <c r="E347" s="291"/>
      <c r="F347" s="290"/>
      <c r="G347" s="295"/>
      <c r="H347" s="63"/>
      <c r="I347" s="55"/>
      <c r="J347" s="57"/>
      <c r="K347" s="56">
        <f t="shared" si="74"/>
        <v>0</v>
      </c>
      <c r="L347" s="124"/>
      <c r="M347" s="41">
        <f t="shared" si="80"/>
        <v>0</v>
      </c>
      <c r="N347" s="41"/>
      <c r="P347" s="42" t="e">
        <f t="shared" si="75"/>
        <v>#N/A</v>
      </c>
      <c r="Q347" s="42" t="e">
        <f t="shared" si="76"/>
        <v>#N/A</v>
      </c>
      <c r="R347" s="42" t="e">
        <f t="shared" si="77"/>
        <v>#N/A</v>
      </c>
      <c r="S347" s="42">
        <f t="shared" si="78"/>
        <v>0</v>
      </c>
      <c r="T347" s="42">
        <f t="shared" si="79"/>
        <v>0</v>
      </c>
    </row>
    <row r="348" spans="2:20" ht="12.25" hidden="1" thickBot="1">
      <c r="B348" s="347">
        <v>9</v>
      </c>
      <c r="C348" s="55"/>
      <c r="D348" s="58"/>
      <c r="E348" s="291"/>
      <c r="F348" s="290"/>
      <c r="G348" s="295"/>
      <c r="H348" s="63"/>
      <c r="I348" s="55"/>
      <c r="J348" s="57"/>
      <c r="K348" s="56">
        <f t="shared" si="74"/>
        <v>0</v>
      </c>
      <c r="L348" s="345"/>
      <c r="M348" s="41">
        <f t="shared" si="80"/>
        <v>0</v>
      </c>
      <c r="N348" s="41"/>
      <c r="P348" s="42" t="e">
        <f t="shared" si="75"/>
        <v>#N/A</v>
      </c>
      <c r="Q348" s="42" t="e">
        <f t="shared" si="76"/>
        <v>#N/A</v>
      </c>
      <c r="R348" s="42" t="e">
        <f t="shared" si="77"/>
        <v>#N/A</v>
      </c>
      <c r="S348" s="42">
        <f t="shared" si="78"/>
        <v>0</v>
      </c>
      <c r="T348" s="42">
        <f t="shared" si="79"/>
        <v>0</v>
      </c>
    </row>
    <row r="349" spans="2:20" ht="12.25" hidden="1" thickBot="1">
      <c r="B349" s="4"/>
      <c r="C349" s="4"/>
      <c r="D349" s="4"/>
      <c r="E349" s="4"/>
      <c r="F349" s="4"/>
      <c r="G349" s="4"/>
      <c r="H349" s="45"/>
      <c r="I349" s="24"/>
      <c r="J349" s="29" t="s">
        <v>8</v>
      </c>
      <c r="K349" s="29">
        <f>SUM(K340:K348)</f>
        <v>0</v>
      </c>
      <c r="L349" s="46"/>
      <c r="M349" s="41">
        <f t="shared" si="80"/>
        <v>0</v>
      </c>
      <c r="N349" s="41"/>
      <c r="P349" s="42" t="e">
        <f t="shared" si="75"/>
        <v>#N/A</v>
      </c>
      <c r="Q349" s="42" t="e">
        <f t="shared" si="76"/>
        <v>#N/A</v>
      </c>
      <c r="R349" s="42" t="e">
        <f t="shared" si="77"/>
        <v>#N/A</v>
      </c>
      <c r="S349" s="42">
        <f t="shared" si="78"/>
        <v>0</v>
      </c>
      <c r="T349" s="42">
        <f t="shared" si="79"/>
        <v>0</v>
      </c>
    </row>
    <row r="350" spans="2:20" ht="12.25" hidden="1" thickBot="1">
      <c r="B350" s="24"/>
      <c r="C350" s="24"/>
      <c r="D350" s="24"/>
      <c r="E350" s="24"/>
      <c r="F350" s="24"/>
      <c r="G350" s="24"/>
      <c r="H350" s="32"/>
      <c r="I350" s="48"/>
      <c r="J350" s="49"/>
      <c r="K350" s="50" t="str">
        <f>+IF(OR(M353=0,K356&gt;=1),"NO CUMPLE","CUMPLE")</f>
        <v>NO CUMPLE</v>
      </c>
      <c r="L350" s="68" t="str">
        <f>IF(K350="NO CUMPLE","0",IF(K349&gt;=$L$13,"CUMPLE SUMATORIA DE TODOS 2,0 DEL POE",IF(K349&lt;$L$13,"NO CUMPLE SUMATORIA DE TODOS 2,0 DEL POE")))</f>
        <v>0</v>
      </c>
      <c r="M350" s="41">
        <f t="shared" si="80"/>
        <v>0</v>
      </c>
      <c r="N350" s="41"/>
      <c r="P350" s="47" t="e">
        <f>SUM(P341:P349)</f>
        <v>#N/A</v>
      </c>
      <c r="Q350" s="47" t="e">
        <f>SUM(Q341:Q349)</f>
        <v>#N/A</v>
      </c>
      <c r="R350" s="47" t="e">
        <f>SUM(R341:R349)</f>
        <v>#N/A</v>
      </c>
      <c r="S350" s="47">
        <f>SUM(S341:S349)</f>
        <v>0</v>
      </c>
      <c r="T350" s="47">
        <f>SUM(T341:T349)</f>
        <v>0</v>
      </c>
    </row>
    <row r="351" spans="2:20" hidden="1">
      <c r="B351" s="24"/>
      <c r="C351" s="24"/>
      <c r="D351" s="24"/>
      <c r="E351" s="24"/>
      <c r="F351" s="24"/>
      <c r="G351" s="24"/>
      <c r="H351" s="51" t="e">
        <f>VLOOKUP(D335,Conformación!$A$5:$S$125,5,FALSE)</f>
        <v>#N/A</v>
      </c>
      <c r="I351" s="52" t="e">
        <f>VLOOKUP(D335,Conformación!$A$5:$S$125,7,FALSE)</f>
        <v>#N/A</v>
      </c>
      <c r="J351" s="53" t="e">
        <f>+P350</f>
        <v>#N/A</v>
      </c>
      <c r="K351" s="24" t="e">
        <f>+IF(J351&lt;MAX($J$351:$J$355),"",IF(J351=MAX($J$351:$J$355)*AND(SUM($J$351:$J$355)&gt;MAX($J$351:$J$355))*AND((I351&gt;0.34)),"V.Bo.",IF(J351=MAX($J$351:$J$355)*AND(J351=SUM($J$351:$J$355))*AND(I351&gt;=0.51),"V.Bo.","NO CUMPLE")))</f>
        <v>#N/A</v>
      </c>
      <c r="L351" s="24"/>
      <c r="M351" s="41">
        <f t="shared" si="80"/>
        <v>0</v>
      </c>
      <c r="N351" s="41"/>
    </row>
    <row r="352" spans="2:20" ht="12.9" hidden="1">
      <c r="B352" s="24"/>
      <c r="C352" s="24"/>
      <c r="D352" s="24"/>
      <c r="E352" s="24"/>
      <c r="F352" s="24"/>
      <c r="G352" s="24"/>
      <c r="H352" s="51" t="e">
        <f>VLOOKUP(D335,Conformación!$A$5:$S$125,8,FALSE)</f>
        <v>#N/A</v>
      </c>
      <c r="I352" s="52" t="e">
        <f>VLOOKUP(D335,Conformación!$A$5:$S$125,10,FALSE)</f>
        <v>#N/A</v>
      </c>
      <c r="J352" s="53" t="e">
        <f>+Q350</f>
        <v>#N/A</v>
      </c>
      <c r="K352" s="24" t="e">
        <f>+IF(J352&lt;MAX($J$351:$J$355),"",IF(J352=MAX($J$351:$J$355)*AND(SUM($J$351:$J$355)&gt;MAX($J$351:$J$355))*AND((I352&gt;0.34)),"V.Bo.",IF(J352=MAX($J$351:$J$355)*AND(J352=SUM($J$351:$J$355))*AND(I352&gt;=0.51),"V.Bo.","NO CUMPLE")))</f>
        <v>#N/A</v>
      </c>
      <c r="L352"/>
      <c r="M352" s="41">
        <f t="shared" si="80"/>
        <v>0</v>
      </c>
      <c r="N352" s="41"/>
    </row>
    <row r="353" spans="2:21" ht="12.9" hidden="1">
      <c r="B353" s="24"/>
      <c r="C353" s="24"/>
      <c r="D353" s="24"/>
      <c r="E353" s="24"/>
      <c r="F353" s="24"/>
      <c r="G353" s="24"/>
      <c r="H353" s="51" t="e">
        <f>VLOOKUP(D335,Conformación!$A$5:$S$125,11,FALSE)</f>
        <v>#N/A</v>
      </c>
      <c r="I353" s="52" t="e">
        <f>VLOOKUP(D335,Conformación!$A$5:$S$125,13,FALSE)</f>
        <v>#N/A</v>
      </c>
      <c r="J353" s="53" t="e">
        <f>+R350</f>
        <v>#N/A</v>
      </c>
      <c r="K353" s="24" t="e">
        <f>+IF(J353&lt;MAX($J$351:$J$355),"",IF(J353=MAX($J$351:$J$355)*AND(SUM($J$351:$J$355)&gt;MAX($J$351:$J$355))*AND((I353&gt;0.34)),"V.Bo.",IF(J353=MAX($J$351:$J$355)*AND(J353=SUM($J$351:$J$355))*AND(I353&gt;=0.51),"V.Bo.","NO CUMPLE")))</f>
        <v>#N/A</v>
      </c>
      <c r="L353"/>
      <c r="M353" s="24">
        <f>SUM(M344:M352)</f>
        <v>0</v>
      </c>
      <c r="N353" s="41"/>
      <c r="P353" s="43"/>
      <c r="Q353" s="43"/>
      <c r="R353" s="43"/>
      <c r="S353" s="43"/>
      <c r="T353" s="43"/>
    </row>
    <row r="354" spans="2:21" ht="12.9" hidden="1">
      <c r="B354" s="24"/>
      <c r="C354" s="24"/>
      <c r="D354" s="24"/>
      <c r="E354" s="24"/>
      <c r="F354" s="24"/>
      <c r="G354" s="24"/>
      <c r="H354" s="51" t="e">
        <f>VLOOKUP(D335,Conformación!$A$5:$S$125,14,FALSE)</f>
        <v>#N/A</v>
      </c>
      <c r="I354" s="52" t="e">
        <f>VLOOKUP(D335,Conformación!$A$5:$S$125,16,FALSE)</f>
        <v>#N/A</v>
      </c>
      <c r="J354" s="53">
        <f>+S350</f>
        <v>0</v>
      </c>
      <c r="K354" s="24" t="e">
        <f>+IF(J354&lt;MAX($J$351:$J$355),"",IF(J354=MAX($J$351:$J$355)*AND(SUM($J$351:$J$355)&gt;MAX($J$351:$J$355))*AND((I354&gt;0.34)),"V.Bo.",IF(J354=MAX($J$351:$J$355)*AND(J354=SUM($J$351:$J$355))*AND(I354&gt;=0.51),"V.Bo.","NO CUMPLE")))</f>
        <v>#N/A</v>
      </c>
      <c r="L354" s="24"/>
      <c r="M354" s="24"/>
      <c r="N354" s="24"/>
      <c r="P354"/>
      <c r="Q354"/>
      <c r="R354"/>
      <c r="S354"/>
      <c r="T354"/>
    </row>
    <row r="355" spans="2:21" ht="12.9" hidden="1">
      <c r="B355" s="24"/>
      <c r="C355" s="24"/>
      <c r="D355" s="24"/>
      <c r="E355" s="24"/>
      <c r="F355" s="24"/>
      <c r="G355" s="24"/>
      <c r="H355" s="51" t="e">
        <f>VLOOKUP(D335,Conformación!$A$5:$S$125,17,FALSE)</f>
        <v>#N/A</v>
      </c>
      <c r="I355" s="52" t="e">
        <f>VLOOKUP(D335,Conformación!$A$5:$S$125,19,FALSE)</f>
        <v>#N/A</v>
      </c>
      <c r="J355" s="53">
        <f>+T350</f>
        <v>0</v>
      </c>
      <c r="K355" s="24" t="e">
        <f>+IF(J355&lt;MAX($J$351:$J$355),"",IF(J355=MAX($J$351:$J$355)*AND(SUM($J$351:$J$355)&gt;MAX($J$351:$J$355))*AND((I355&gt;0.34)),"V.Bo.",IF(J355=MAX($J$351:$J$355)*AND(J355=SUM($J$351:$J$355))*AND(I355&gt;=0.51),"V.Bo.","NO CUMPLE")))</f>
        <v>#N/A</v>
      </c>
      <c r="L355" s="24"/>
      <c r="M355" s="24"/>
      <c r="N355" s="24"/>
      <c r="P355"/>
      <c r="Q355"/>
      <c r="R355"/>
      <c r="S355"/>
      <c r="T355"/>
    </row>
    <row r="356" spans="2:21" ht="12.9" hidden="1">
      <c r="B356" s="24"/>
      <c r="C356" s="24"/>
      <c r="D356" s="24"/>
      <c r="E356" s="24"/>
      <c r="F356" s="24"/>
      <c r="G356" s="24"/>
      <c r="H356" s="51"/>
      <c r="I356" s="54"/>
      <c r="J356" s="29"/>
      <c r="K356" s="24">
        <f>+COUNTIF(K351:K355,"NO CUMPLE")</f>
        <v>0</v>
      </c>
      <c r="L356" s="24"/>
      <c r="M356"/>
      <c r="N356"/>
      <c r="P356" s="43"/>
      <c r="Q356" s="43"/>
      <c r="R356" s="43"/>
      <c r="S356" s="43"/>
      <c r="T356" s="43"/>
    </row>
    <row r="357" spans="2:21" ht="12.9" hidden="1">
      <c r="M357"/>
      <c r="N357"/>
      <c r="O357" s="43"/>
      <c r="P357" s="43"/>
      <c r="Q357" s="43"/>
      <c r="R357" s="43"/>
      <c r="S357" s="43"/>
      <c r="T357" s="43"/>
    </row>
    <row r="358" spans="2:21" ht="12.9" hidden="1">
      <c r="B358" s="4"/>
      <c r="C358" s="27" t="s">
        <v>75</v>
      </c>
      <c r="D358" s="28">
        <v>15</v>
      </c>
      <c r="E358" s="372" t="e">
        <f>VLOOKUP(D358,Conformación!$A$5:$S$125,2,FALSE)</f>
        <v>#N/A</v>
      </c>
      <c r="F358" s="372"/>
      <c r="G358" s="372"/>
      <c r="H358" s="372"/>
      <c r="I358" s="372"/>
      <c r="J358" s="372"/>
      <c r="K358" s="29"/>
      <c r="L358" s="24"/>
      <c r="M358" s="24"/>
      <c r="N358" s="24"/>
      <c r="O358"/>
      <c r="P358" s="43"/>
      <c r="Q358" s="43"/>
      <c r="R358" s="43"/>
      <c r="S358" s="43"/>
      <c r="T358" s="43"/>
    </row>
    <row r="359" spans="2:21" ht="12.9" hidden="1">
      <c r="B359" s="4"/>
      <c r="C359" s="27"/>
      <c r="D359" s="27"/>
      <c r="E359" s="373" t="e">
        <f>VLOOKUP(D358,Conformación!$A$5:$S$125,4,FALSE)</f>
        <v>#N/A</v>
      </c>
      <c r="F359" s="373"/>
      <c r="G359" s="373"/>
      <c r="H359" s="373"/>
      <c r="I359" s="373"/>
      <c r="J359" s="373"/>
      <c r="K359" s="29"/>
      <c r="L359" s="24"/>
      <c r="N359" s="24"/>
      <c r="O359"/>
    </row>
    <row r="360" spans="2:21" hidden="1">
      <c r="B360" s="4"/>
      <c r="C360" s="27"/>
      <c r="D360" s="27"/>
      <c r="E360" s="373"/>
      <c r="F360" s="373"/>
      <c r="G360" s="373"/>
      <c r="H360" s="373"/>
      <c r="I360" s="373"/>
      <c r="J360" s="373"/>
      <c r="K360" s="29"/>
      <c r="L360" s="24"/>
      <c r="M360" s="24"/>
      <c r="N360" s="24"/>
      <c r="O360" s="43"/>
    </row>
    <row r="361" spans="2:21" hidden="1">
      <c r="B361" s="4"/>
      <c r="C361" s="4"/>
      <c r="D361" s="4"/>
      <c r="E361" s="4"/>
      <c r="F361" s="4"/>
      <c r="G361" s="4"/>
      <c r="H361" s="32"/>
      <c r="I361" s="24"/>
      <c r="J361" s="25"/>
      <c r="K361" s="33"/>
      <c r="L361" s="4"/>
      <c r="O361" s="43"/>
    </row>
    <row r="362" spans="2:21" ht="34.65" hidden="1">
      <c r="B362" s="36" t="s">
        <v>23</v>
      </c>
      <c r="C362" s="36" t="s">
        <v>6</v>
      </c>
      <c r="D362" s="37" t="s">
        <v>22</v>
      </c>
      <c r="E362" s="37" t="s">
        <v>25</v>
      </c>
      <c r="F362" s="277" t="s">
        <v>175</v>
      </c>
      <c r="G362" s="36" t="s">
        <v>4</v>
      </c>
      <c r="H362" s="38" t="s">
        <v>5</v>
      </c>
      <c r="I362" s="36" t="s">
        <v>200</v>
      </c>
      <c r="J362" s="19" t="s">
        <v>26</v>
      </c>
      <c r="K362" s="19" t="str">
        <f>+K$12</f>
        <v>POE
SMMLV</v>
      </c>
      <c r="L362" s="36" t="s">
        <v>9</v>
      </c>
      <c r="M362" s="24"/>
      <c r="O362" s="43"/>
      <c r="P362" s="34" t="s">
        <v>24</v>
      </c>
      <c r="Q362" s="35"/>
      <c r="R362" s="35"/>
      <c r="S362" s="35"/>
      <c r="T362" s="35"/>
    </row>
    <row r="363" spans="2:21" ht="103.95" hidden="1">
      <c r="B363" s="347">
        <v>1</v>
      </c>
      <c r="C363" s="55" t="s">
        <v>207</v>
      </c>
      <c r="D363" s="58" t="s">
        <v>205</v>
      </c>
      <c r="E363" s="291">
        <f>100%*48.5%</f>
        <v>0.48499999999999999</v>
      </c>
      <c r="F363" s="338">
        <v>17</v>
      </c>
      <c r="G363" s="295" t="s">
        <v>210</v>
      </c>
      <c r="H363" s="63">
        <v>40200</v>
      </c>
      <c r="I363" s="55" t="s">
        <v>213</v>
      </c>
      <c r="J363" s="340">
        <v>22511316896</v>
      </c>
      <c r="K363" s="56">
        <f t="shared" ref="K363:K371" si="81">IF(H363=0,0,IF(H363&lt;0,"FUERA DE TIEMPO",J363*E363/VLOOKUP(YEAR(H363),$V$3:$W$43,2,0)))</f>
        <v>21199.978047689321</v>
      </c>
      <c r="L363" s="124" t="s">
        <v>226</v>
      </c>
      <c r="M363" s="4"/>
      <c r="N363" s="24"/>
      <c r="P363" s="11" t="e">
        <f>+H374</f>
        <v>#N/A</v>
      </c>
      <c r="Q363" s="11" t="e">
        <f>+H375</f>
        <v>#N/A</v>
      </c>
      <c r="R363" s="11" t="e">
        <f>+H376</f>
        <v>#N/A</v>
      </c>
      <c r="S363" s="11" t="e">
        <f>+H377</f>
        <v>#N/A</v>
      </c>
      <c r="T363" s="11" t="e">
        <f>+H378</f>
        <v>#N/A</v>
      </c>
      <c r="U363" s="350" t="s">
        <v>212</v>
      </c>
    </row>
    <row r="364" spans="2:21" ht="57.75" hidden="1">
      <c r="B364" s="347">
        <v>2</v>
      </c>
      <c r="C364" s="55" t="s">
        <v>208</v>
      </c>
      <c r="D364" s="58" t="s">
        <v>206</v>
      </c>
      <c r="E364" s="230">
        <v>0.25</v>
      </c>
      <c r="F364" s="289">
        <v>6</v>
      </c>
      <c r="G364" s="295" t="s">
        <v>211</v>
      </c>
      <c r="H364" s="63">
        <v>43282</v>
      </c>
      <c r="I364" s="55" t="s">
        <v>214</v>
      </c>
      <c r="J364" s="64">
        <v>1202179365</v>
      </c>
      <c r="K364" s="56">
        <f t="shared" si="81"/>
        <v>384.70133614168208</v>
      </c>
      <c r="L364" s="124" t="s">
        <v>209</v>
      </c>
      <c r="M364" s="39"/>
      <c r="N364" s="24"/>
      <c r="P364" s="42" t="e">
        <f>+IF(D363=$P$363,K363,0)</f>
        <v>#N/A</v>
      </c>
      <c r="Q364" s="42" t="e">
        <f>+IF(D363=$Q$363,K363,0)</f>
        <v>#N/A</v>
      </c>
      <c r="R364" s="42" t="e">
        <f>+IF(D363=$R$363,K363,0)</f>
        <v>#N/A</v>
      </c>
      <c r="S364" s="42">
        <f t="shared" ref="S364:S372" si="82">+IF(D363=$S$122,K363,0)</f>
        <v>0</v>
      </c>
      <c r="T364" s="42">
        <f t="shared" ref="T364:T372" si="83">+IF(D363=$T$122,K363,0)</f>
        <v>0</v>
      </c>
    </row>
    <row r="365" spans="2:21" hidden="1">
      <c r="B365" s="347">
        <v>3</v>
      </c>
      <c r="C365" s="55"/>
      <c r="D365" s="58"/>
      <c r="E365" s="291"/>
      <c r="F365" s="289"/>
      <c r="G365" s="295"/>
      <c r="H365" s="229"/>
      <c r="I365" s="124"/>
      <c r="J365" s="125"/>
      <c r="K365" s="56">
        <f t="shared" si="81"/>
        <v>0</v>
      </c>
      <c r="L365" s="124"/>
      <c r="M365" s="41"/>
      <c r="N365" s="24"/>
      <c r="P365" s="42" t="e">
        <f>+IF(D364=$P$363,K364,0)</f>
        <v>#N/A</v>
      </c>
      <c r="Q365" s="42" t="e">
        <f>+IF(D364=$Q$363,K364,0)</f>
        <v>#N/A</v>
      </c>
      <c r="R365" s="42" t="e">
        <f>+IF(D364=$R$363,K364,0)</f>
        <v>#N/A</v>
      </c>
      <c r="S365" s="42">
        <f t="shared" si="82"/>
        <v>0</v>
      </c>
      <c r="T365" s="42">
        <f t="shared" si="83"/>
        <v>0</v>
      </c>
    </row>
    <row r="366" spans="2:21" hidden="1">
      <c r="B366" s="347">
        <v>4</v>
      </c>
      <c r="C366" s="59"/>
      <c r="D366" s="58"/>
      <c r="E366" s="291"/>
      <c r="F366" s="289"/>
      <c r="G366" s="295"/>
      <c r="H366" s="63"/>
      <c r="I366" s="55"/>
      <c r="J366" s="346"/>
      <c r="K366" s="56">
        <f t="shared" si="81"/>
        <v>0</v>
      </c>
      <c r="L366" s="124"/>
      <c r="M366" s="41"/>
      <c r="N366" s="4"/>
      <c r="P366" s="42" t="e">
        <f t="shared" ref="P366:P372" si="84">+IF(D365=$P$340,K365,0)</f>
        <v>#N/A</v>
      </c>
      <c r="Q366" s="42" t="e">
        <f t="shared" ref="Q366:Q372" si="85">+IF(D365=$Q$340,K365,0)</f>
        <v>#N/A</v>
      </c>
      <c r="R366" s="42" t="e">
        <f t="shared" ref="R366:R372" si="86">+IF(D365=$R$340,K365,0)</f>
        <v>#N/A</v>
      </c>
      <c r="S366" s="42">
        <f t="shared" si="82"/>
        <v>0</v>
      </c>
      <c r="T366" s="42">
        <f t="shared" si="83"/>
        <v>0</v>
      </c>
    </row>
    <row r="367" spans="2:21" ht="120.1" hidden="1" customHeight="1">
      <c r="B367" s="347">
        <v>5</v>
      </c>
      <c r="C367" s="55"/>
      <c r="D367" s="58"/>
      <c r="E367" s="230"/>
      <c r="F367" s="289"/>
      <c r="G367" s="295"/>
      <c r="H367" s="63"/>
      <c r="I367" s="60"/>
      <c r="J367" s="64"/>
      <c r="K367" s="56">
        <f t="shared" si="81"/>
        <v>0</v>
      </c>
      <c r="L367" s="124"/>
      <c r="M367" s="41" t="e">
        <f>+IF(K363&gt;=#REF!,1,0)</f>
        <v>#REF!</v>
      </c>
      <c r="N367" s="39"/>
      <c r="P367" s="42" t="e">
        <f t="shared" si="84"/>
        <v>#N/A</v>
      </c>
      <c r="Q367" s="42" t="e">
        <f t="shared" si="85"/>
        <v>#N/A</v>
      </c>
      <c r="R367" s="42" t="e">
        <f t="shared" si="86"/>
        <v>#N/A</v>
      </c>
      <c r="S367" s="42">
        <f t="shared" si="82"/>
        <v>0</v>
      </c>
      <c r="T367" s="42">
        <f t="shared" si="83"/>
        <v>0</v>
      </c>
    </row>
    <row r="368" spans="2:21" ht="77.3" hidden="1" customHeight="1">
      <c r="B368" s="347">
        <v>6</v>
      </c>
      <c r="C368" s="60"/>
      <c r="D368" s="58"/>
      <c r="E368" s="291"/>
      <c r="F368" s="290"/>
      <c r="G368" s="295"/>
      <c r="H368" s="63"/>
      <c r="I368" s="60"/>
      <c r="J368" s="64"/>
      <c r="K368" s="56">
        <f t="shared" si="81"/>
        <v>0</v>
      </c>
      <c r="L368" s="124"/>
      <c r="M368" s="41" t="e">
        <f>+IF(K364&gt;=#REF!,1,0)</f>
        <v>#REF!</v>
      </c>
      <c r="N368" s="41"/>
      <c r="P368" s="42" t="e">
        <f t="shared" si="84"/>
        <v>#N/A</v>
      </c>
      <c r="Q368" s="42" t="e">
        <f t="shared" si="85"/>
        <v>#N/A</v>
      </c>
      <c r="R368" s="42" t="e">
        <f t="shared" si="86"/>
        <v>#N/A</v>
      </c>
      <c r="S368" s="42">
        <f t="shared" si="82"/>
        <v>0</v>
      </c>
      <c r="T368" s="42">
        <f t="shared" si="83"/>
        <v>0</v>
      </c>
    </row>
    <row r="369" spans="2:20" hidden="1">
      <c r="B369" s="347">
        <v>7</v>
      </c>
      <c r="C369" s="60"/>
      <c r="D369" s="58"/>
      <c r="E369" s="291"/>
      <c r="F369" s="290"/>
      <c r="G369" s="295"/>
      <c r="H369" s="63"/>
      <c r="I369" s="60"/>
      <c r="J369" s="64"/>
      <c r="K369" s="56">
        <f t="shared" si="81"/>
        <v>0</v>
      </c>
      <c r="L369" s="124"/>
      <c r="M369" s="41" t="e">
        <f>+IF(K365&gt;=#REF!,1,0)</f>
        <v>#REF!</v>
      </c>
      <c r="N369" s="41"/>
      <c r="O369" s="31"/>
      <c r="P369" s="42" t="e">
        <f t="shared" si="84"/>
        <v>#N/A</v>
      </c>
      <c r="Q369" s="42" t="e">
        <f t="shared" si="85"/>
        <v>#N/A</v>
      </c>
      <c r="R369" s="42" t="e">
        <f t="shared" si="86"/>
        <v>#N/A</v>
      </c>
      <c r="S369" s="42">
        <f t="shared" si="82"/>
        <v>0</v>
      </c>
      <c r="T369" s="42">
        <f t="shared" si="83"/>
        <v>0</v>
      </c>
    </row>
    <row r="370" spans="2:20" hidden="1">
      <c r="B370" s="347">
        <v>8</v>
      </c>
      <c r="C370" s="55"/>
      <c r="D370" s="58"/>
      <c r="E370" s="291"/>
      <c r="F370" s="290"/>
      <c r="G370" s="295"/>
      <c r="H370" s="63"/>
      <c r="I370" s="55"/>
      <c r="J370" s="57"/>
      <c r="K370" s="56">
        <f t="shared" si="81"/>
        <v>0</v>
      </c>
      <c r="L370" s="124"/>
      <c r="M370" s="41" t="e">
        <f>+IF(K366&gt;=#REF!,1,0)</f>
        <v>#REF!</v>
      </c>
      <c r="N370" s="41"/>
      <c r="P370" s="42" t="e">
        <f t="shared" si="84"/>
        <v>#N/A</v>
      </c>
      <c r="Q370" s="42" t="e">
        <f t="shared" si="85"/>
        <v>#N/A</v>
      </c>
      <c r="R370" s="42" t="e">
        <f t="shared" si="86"/>
        <v>#N/A</v>
      </c>
      <c r="S370" s="42">
        <f t="shared" si="82"/>
        <v>0</v>
      </c>
      <c r="T370" s="42">
        <f t="shared" si="83"/>
        <v>0</v>
      </c>
    </row>
    <row r="371" spans="2:20" ht="12.25" hidden="1" thickBot="1">
      <c r="B371" s="347">
        <v>9</v>
      </c>
      <c r="C371" s="55"/>
      <c r="D371" s="58"/>
      <c r="E371" s="291"/>
      <c r="F371" s="290"/>
      <c r="G371" s="295"/>
      <c r="H371" s="63"/>
      <c r="I371" s="55"/>
      <c r="J371" s="57"/>
      <c r="K371" s="56">
        <f t="shared" si="81"/>
        <v>0</v>
      </c>
      <c r="L371" s="345"/>
      <c r="M371" s="41" t="e">
        <f>+IF(K367&gt;=#REF!,1,0)</f>
        <v>#REF!</v>
      </c>
      <c r="N371" s="41"/>
      <c r="P371" s="42" t="e">
        <f t="shared" si="84"/>
        <v>#N/A</v>
      </c>
      <c r="Q371" s="42" t="e">
        <f t="shared" si="85"/>
        <v>#N/A</v>
      </c>
      <c r="R371" s="42" t="e">
        <f t="shared" si="86"/>
        <v>#N/A</v>
      </c>
      <c r="S371" s="42">
        <f t="shared" si="82"/>
        <v>0</v>
      </c>
      <c r="T371" s="42">
        <f t="shared" si="83"/>
        <v>0</v>
      </c>
    </row>
    <row r="372" spans="2:20" ht="12.25" hidden="1" thickBot="1">
      <c r="B372" s="4"/>
      <c r="C372" s="4"/>
      <c r="D372" s="4"/>
      <c r="E372" s="4"/>
      <c r="F372" s="4"/>
      <c r="G372" s="4"/>
      <c r="H372" s="45"/>
      <c r="I372" s="24"/>
      <c r="J372" s="29" t="s">
        <v>8</v>
      </c>
      <c r="K372" s="29">
        <f>SUM(K363:K371)</f>
        <v>21584.679383831004</v>
      </c>
      <c r="L372" s="46"/>
      <c r="M372" s="41" t="e">
        <f>+IF(K368&gt;=#REF!,1,0)</f>
        <v>#REF!</v>
      </c>
      <c r="N372" s="41"/>
      <c r="P372" s="42" t="e">
        <f t="shared" si="84"/>
        <v>#N/A</v>
      </c>
      <c r="Q372" s="42" t="e">
        <f t="shared" si="85"/>
        <v>#N/A</v>
      </c>
      <c r="R372" s="42" t="e">
        <f t="shared" si="86"/>
        <v>#N/A</v>
      </c>
      <c r="S372" s="42">
        <f t="shared" si="82"/>
        <v>0</v>
      </c>
      <c r="T372" s="42">
        <f t="shared" si="83"/>
        <v>0</v>
      </c>
    </row>
    <row r="373" spans="2:20" ht="12.25" hidden="1" thickBot="1">
      <c r="B373" s="24"/>
      <c r="C373" s="24"/>
      <c r="D373" s="24"/>
      <c r="E373" s="24"/>
      <c r="F373" s="24"/>
      <c r="G373" s="24"/>
      <c r="H373" s="32"/>
      <c r="I373" s="48"/>
      <c r="J373" s="49"/>
      <c r="K373" s="50" t="e">
        <f>+IF(OR(M376=0,K379&gt;=1),"NO CUMPLE","CUMPLE")</f>
        <v>#REF!</v>
      </c>
      <c r="L373" s="68" t="e">
        <f>IF(K373="NO CUMPLE","0",IF(K372&gt;=#REF!,"CUMPLE SUMATORIA DE TODOS 2,0 DEL POE",IF(K372&lt;#REF!,"NO CUMPLE SUMATORIA DE TODOS 2,0 DEL POE")))</f>
        <v>#REF!</v>
      </c>
      <c r="M373" s="41" t="e">
        <f>+IF(K369&gt;=#REF!,1,0)</f>
        <v>#REF!</v>
      </c>
      <c r="N373" s="41"/>
      <c r="P373" s="47" t="e">
        <f>SUM(P364:P372)</f>
        <v>#N/A</v>
      </c>
      <c r="Q373" s="47" t="e">
        <f>SUM(Q364:Q372)</f>
        <v>#N/A</v>
      </c>
      <c r="R373" s="47" t="e">
        <f>SUM(R364:R372)</f>
        <v>#N/A</v>
      </c>
      <c r="S373" s="47">
        <f>SUM(S364:S372)</f>
        <v>0</v>
      </c>
      <c r="T373" s="47">
        <f>SUM(T364:T372)</f>
        <v>0</v>
      </c>
    </row>
    <row r="374" spans="2:20" hidden="1">
      <c r="B374" s="24"/>
      <c r="C374" s="24"/>
      <c r="D374" s="24"/>
      <c r="E374" s="24"/>
      <c r="F374" s="24"/>
      <c r="G374" s="24"/>
      <c r="H374" s="51" t="e">
        <f>VLOOKUP(D358,Conformación!$A$5:$S$125,5,FALSE)</f>
        <v>#N/A</v>
      </c>
      <c r="I374" s="52" t="e">
        <f>VLOOKUP(D358,Conformación!$A$5:$S$125,7,FALSE)</f>
        <v>#N/A</v>
      </c>
      <c r="J374" s="53" t="e">
        <f>+P373</f>
        <v>#N/A</v>
      </c>
      <c r="K374" s="24" t="e">
        <f>+IF(J374&lt;MAX($J$374:$J$378),"",IF(J374=MAX($J$374:$J$378)*AND(SUM($J$374:$J$378)&gt;MAX($J$374:$J$378))*AND((I374&gt;=0.34)),"V.Bo.",IF(J374=MAX($J$374:$J$378)*AND(J374=SUM($J$374:$J$378))*AND(I374&gt;=0.51),"V.Bo.","NO CUMPLE")))</f>
        <v>#N/A</v>
      </c>
      <c r="L374" s="24"/>
      <c r="M374" s="41" t="e">
        <f>+IF(K370&gt;=#REF!,1,0)</f>
        <v>#REF!</v>
      </c>
      <c r="N374" s="41"/>
    </row>
    <row r="375" spans="2:20" ht="12.9" hidden="1">
      <c r="B375" s="24"/>
      <c r="C375" s="24"/>
      <c r="D375" s="24"/>
      <c r="E375" s="24"/>
      <c r="F375" s="24"/>
      <c r="G375" s="24"/>
      <c r="H375" s="51" t="e">
        <f>VLOOKUP(D358,Conformación!$A$5:$S$125,8,FALSE)</f>
        <v>#N/A</v>
      </c>
      <c r="I375" s="52" t="e">
        <f>VLOOKUP(D358,Conformación!$A$5:$S$125,10,FALSE)</f>
        <v>#N/A</v>
      </c>
      <c r="J375" s="53" t="e">
        <f>+Q373</f>
        <v>#N/A</v>
      </c>
      <c r="K375" s="24" t="e">
        <f>+IF(J375&lt;MAX($J$374:$J$378),"",IF(J375=MAX($J$374:$J$378)*AND(SUM($J$374:$J$378)&gt;MAX($J$374:$J$378))*AND((I375&gt;=0.34)),"V.Bo.",IF(J375=MAX($J$374:$J$378)*AND(J375=SUM($J$374:$J$378))*AND(I375&gt;=0.51),"V.Bo.","NO CUMPLE")))</f>
        <v>#N/A</v>
      </c>
      <c r="L375"/>
      <c r="M375" s="41" t="e">
        <f>+IF(K371&gt;=#REF!,1,0)</f>
        <v>#REF!</v>
      </c>
      <c r="N375" s="41"/>
    </row>
    <row r="376" spans="2:20" ht="12.9" hidden="1">
      <c r="B376" s="24"/>
      <c r="C376" s="24"/>
      <c r="D376" s="24"/>
      <c r="E376" s="24"/>
      <c r="F376" s="24"/>
      <c r="G376" s="24"/>
      <c r="H376" s="51" t="e">
        <f>VLOOKUP(D358,Conformación!$A$5:$S$125,11,FALSE)</f>
        <v>#N/A</v>
      </c>
      <c r="I376" s="52" t="e">
        <f>VLOOKUP(D358,Conformación!$A$5:$S$125,13,FALSE)</f>
        <v>#N/A</v>
      </c>
      <c r="J376" s="53" t="e">
        <f>+R373</f>
        <v>#N/A</v>
      </c>
      <c r="K376" s="24" t="e">
        <f>+IF(J376&lt;MAX($J$374:$J$378),"",IF(J376=MAX($J$374:$J$378)*AND(SUM($J$374:$J$378)&gt;MAX($J$374:$J$378))*AND((I376&gt;=0.34)),"V.Bo.",IF(J376=MAX($J$374:$J$378)*AND(J376=SUM($J$374:$J$378))*AND(I376&gt;=0.51),"V.Bo.","NO CUMPLE")))</f>
        <v>#N/A</v>
      </c>
      <c r="L376"/>
      <c r="M376" s="24" t="e">
        <f>SUM(M367:M375)</f>
        <v>#REF!</v>
      </c>
      <c r="N376" s="41"/>
      <c r="P376" s="43"/>
      <c r="Q376" s="43"/>
      <c r="R376" s="43"/>
      <c r="S376" s="43"/>
      <c r="T376" s="43"/>
    </row>
    <row r="377" spans="2:20" ht="27.7" hidden="1" customHeight="1">
      <c r="B377" s="24"/>
      <c r="C377" s="24"/>
      <c r="D377" s="24"/>
      <c r="E377" s="24"/>
      <c r="F377" s="24"/>
      <c r="G377" s="24"/>
      <c r="H377" s="51" t="e">
        <f>VLOOKUP(D358,Conformación!$A$5:$S$125,14,FALSE)</f>
        <v>#N/A</v>
      </c>
      <c r="I377" s="52" t="e">
        <f>VLOOKUP(D358,Conformación!$A$5:$S$125,16,FALSE)</f>
        <v>#N/A</v>
      </c>
      <c r="J377" s="53">
        <f>+S373</f>
        <v>0</v>
      </c>
      <c r="K377" s="24" t="e">
        <f>+IF(J377&lt;MAX($J$374:$J$378),"",IF(J377=MAX($J$374:$J$378)*AND(SUM($J$374:$J$378)&gt;MAX($J$374:$J$378))*AND((I377&gt;0.34)),"V.Bo.",IF(J377=MAX($J$374:$J$378)*AND(J377=SUM($J$374:$J$378))*AND(I377&gt;=0.51),"V.Bo.","NO CUMPLE")))</f>
        <v>#N/A</v>
      </c>
      <c r="L377" s="24"/>
      <c r="M377" s="24"/>
      <c r="N377" s="24"/>
      <c r="P377"/>
      <c r="Q377"/>
      <c r="R377"/>
      <c r="S377"/>
      <c r="T377"/>
    </row>
    <row r="378" spans="2:20" ht="12.9" hidden="1">
      <c r="B378" s="24"/>
      <c r="C378" s="24"/>
      <c r="D378" s="24"/>
      <c r="E378" s="24"/>
      <c r="F378" s="24"/>
      <c r="G378" s="24"/>
      <c r="H378" s="51" t="e">
        <f>VLOOKUP(D358,Conformación!$A$5:$S$125,17,FALSE)</f>
        <v>#N/A</v>
      </c>
      <c r="I378" s="52" t="e">
        <f>VLOOKUP(D358,Conformación!$A$5:$S$125,19,FALSE)</f>
        <v>#N/A</v>
      </c>
      <c r="J378" s="53">
        <f>+T373</f>
        <v>0</v>
      </c>
      <c r="K378" s="24" t="e">
        <f>+IF(J378&lt;MAX($J$374:$J$378),"",IF(J378=MAX($J$374:$J$378)*AND(SUM($J$374:$J$378)&gt;MAX($J$374:$J$378))*AND((I378&gt;0.34)),"V.Bo.",IF(J378=MAX($J$374:$J$378)*AND(J378=SUM($J$374:$J$378))*AND(I378&gt;=0.51),"V.Bo.","NO CUMPLE")))</f>
        <v>#N/A</v>
      </c>
      <c r="L378" s="24"/>
      <c r="M378" s="24"/>
      <c r="N378" s="24"/>
      <c r="P378"/>
      <c r="Q378"/>
      <c r="R378"/>
      <c r="S378"/>
      <c r="T378"/>
    </row>
    <row r="379" spans="2:20" ht="12.9" hidden="1">
      <c r="B379" s="24"/>
      <c r="C379" s="24"/>
      <c r="D379" s="24"/>
      <c r="E379" s="24"/>
      <c r="F379" s="24"/>
      <c r="G379" s="24"/>
      <c r="H379" s="51"/>
      <c r="I379" s="54"/>
      <c r="J379" s="29"/>
      <c r="K379" s="24">
        <f>+COUNTIF(K374:K378,"NO CUMPLE")</f>
        <v>0</v>
      </c>
      <c r="L379" s="24"/>
      <c r="M379"/>
      <c r="N379"/>
      <c r="P379" s="43"/>
      <c r="Q379" s="43"/>
      <c r="R379" s="43"/>
      <c r="S379" s="43"/>
      <c r="T379" s="43"/>
    </row>
    <row r="380" spans="2:20" ht="12.9" hidden="1">
      <c r="M380"/>
      <c r="N380"/>
      <c r="O380" s="43"/>
      <c r="P380" s="43"/>
      <c r="Q380" s="43"/>
      <c r="R380" s="43"/>
      <c r="S380" s="43"/>
      <c r="T380" s="43"/>
    </row>
    <row r="381" spans="2:20" ht="12.9" hidden="1">
      <c r="B381" s="4"/>
      <c r="C381" s="27" t="s">
        <v>75</v>
      </c>
      <c r="D381" s="28">
        <v>16</v>
      </c>
      <c r="E381" s="372" t="e">
        <f>VLOOKUP(D381,Conformación!$A$5:$S$125,2,FALSE)</f>
        <v>#N/A</v>
      </c>
      <c r="F381" s="372"/>
      <c r="G381" s="372"/>
      <c r="H381" s="372"/>
      <c r="I381" s="372"/>
      <c r="J381" s="372"/>
      <c r="K381" s="29"/>
      <c r="L381" s="24"/>
      <c r="M381" s="24"/>
      <c r="N381" s="24"/>
      <c r="O381"/>
      <c r="P381" s="43"/>
      <c r="Q381" s="43"/>
      <c r="R381" s="43"/>
      <c r="S381" s="43"/>
      <c r="T381" s="43"/>
    </row>
    <row r="382" spans="2:20" ht="12.9" hidden="1">
      <c r="B382" s="4"/>
      <c r="C382" s="27"/>
      <c r="D382" s="27"/>
      <c r="E382" s="373" t="e">
        <f>VLOOKUP(D381,Conformación!$A$5:$S$125,4,FALSE)</f>
        <v>#N/A</v>
      </c>
      <c r="F382" s="373"/>
      <c r="G382" s="373"/>
      <c r="H382" s="373"/>
      <c r="I382" s="373"/>
      <c r="J382" s="373"/>
      <c r="K382" s="29"/>
      <c r="L382" s="24"/>
      <c r="N382" s="24"/>
      <c r="O382"/>
    </row>
    <row r="383" spans="2:20" hidden="1">
      <c r="B383" s="4"/>
      <c r="C383" s="27"/>
      <c r="D383" s="27"/>
      <c r="E383" s="373"/>
      <c r="F383" s="373"/>
      <c r="G383" s="373"/>
      <c r="H383" s="373"/>
      <c r="I383" s="373"/>
      <c r="J383" s="373"/>
      <c r="K383" s="29"/>
      <c r="L383" s="24"/>
      <c r="M383" s="24"/>
      <c r="N383" s="24"/>
      <c r="O383" s="43"/>
    </row>
    <row r="384" spans="2:20" hidden="1">
      <c r="B384" s="4"/>
      <c r="C384" s="4"/>
      <c r="D384" s="4"/>
      <c r="E384" s="4"/>
      <c r="F384" s="4"/>
      <c r="G384" s="4"/>
      <c r="H384" s="32"/>
      <c r="I384" s="24"/>
      <c r="J384" s="25"/>
      <c r="K384" s="33"/>
      <c r="L384" s="4"/>
      <c r="O384" s="43"/>
    </row>
    <row r="385" spans="2:20" ht="34.65" hidden="1">
      <c r="B385" s="36" t="s">
        <v>23</v>
      </c>
      <c r="C385" s="36" t="s">
        <v>6</v>
      </c>
      <c r="D385" s="37" t="s">
        <v>22</v>
      </c>
      <c r="E385" s="37" t="s">
        <v>25</v>
      </c>
      <c r="F385" s="277" t="s">
        <v>175</v>
      </c>
      <c r="G385" s="36" t="s">
        <v>4</v>
      </c>
      <c r="H385" s="38" t="s">
        <v>5</v>
      </c>
      <c r="I385" s="36" t="s">
        <v>200</v>
      </c>
      <c r="J385" s="19" t="s">
        <v>26</v>
      </c>
      <c r="K385" s="19" t="str">
        <f>+K$12</f>
        <v>POE
SMMLV</v>
      </c>
      <c r="L385" s="36" t="s">
        <v>9</v>
      </c>
      <c r="M385" s="24"/>
      <c r="O385" s="43"/>
      <c r="P385" s="34" t="s">
        <v>24</v>
      </c>
      <c r="Q385" s="35"/>
      <c r="R385" s="35"/>
      <c r="S385" s="35"/>
      <c r="T385" s="35"/>
    </row>
    <row r="386" spans="2:20" ht="57.75" hidden="1">
      <c r="B386" s="347">
        <v>1</v>
      </c>
      <c r="C386" s="55" t="s">
        <v>204</v>
      </c>
      <c r="D386" s="58" t="s">
        <v>215</v>
      </c>
      <c r="E386" s="230">
        <v>0.4</v>
      </c>
      <c r="F386" s="289">
        <v>23</v>
      </c>
      <c r="G386" s="295" t="s">
        <v>216</v>
      </c>
      <c r="H386" s="63">
        <v>42855</v>
      </c>
      <c r="I386" s="55" t="s">
        <v>221</v>
      </c>
      <c r="J386" s="64">
        <v>12058329662</v>
      </c>
      <c r="K386" s="56">
        <f t="shared" ref="K386:K394" si="87">IF(H386=0,0,IF(H386&lt;0,"FUERA DE TIEMPO",J386*E386/VLOOKUP(YEAR(H386),$V$3:$W$43,2,0)))</f>
        <v>6538.1872246403436</v>
      </c>
      <c r="L386" s="124" t="s">
        <v>219</v>
      </c>
      <c r="M386" s="4"/>
      <c r="N386" s="24"/>
      <c r="P386" s="11" t="e">
        <f>+H397</f>
        <v>#N/A</v>
      </c>
      <c r="Q386" s="11" t="e">
        <f>+H398</f>
        <v>#N/A</v>
      </c>
      <c r="R386" s="11" t="e">
        <f>+H399</f>
        <v>#N/A</v>
      </c>
      <c r="S386" s="11" t="e">
        <f>+H400</f>
        <v>#N/A</v>
      </c>
      <c r="T386" s="11" t="e">
        <f>+H401</f>
        <v>#N/A</v>
      </c>
    </row>
    <row r="387" spans="2:20" ht="57.75" hidden="1">
      <c r="B387" s="347">
        <v>2</v>
      </c>
      <c r="C387" s="55" t="s">
        <v>204</v>
      </c>
      <c r="D387" s="58" t="s">
        <v>215</v>
      </c>
      <c r="E387" s="230">
        <v>0.4</v>
      </c>
      <c r="F387" s="289">
        <v>22</v>
      </c>
      <c r="G387" s="295" t="s">
        <v>217</v>
      </c>
      <c r="H387" s="63">
        <v>42781</v>
      </c>
      <c r="I387" s="55" t="s">
        <v>220</v>
      </c>
      <c r="J387" s="64">
        <v>16926136662</v>
      </c>
      <c r="K387" s="56">
        <f t="shared" si="87"/>
        <v>9177.5771261879563</v>
      </c>
      <c r="L387" s="124" t="s">
        <v>218</v>
      </c>
      <c r="M387" s="39"/>
      <c r="N387" s="24"/>
      <c r="P387" s="42" t="e">
        <f t="shared" ref="P387:P395" si="88">+IF(D386=$P$386,K386,0)</f>
        <v>#N/A</v>
      </c>
      <c r="Q387" s="42" t="e">
        <f t="shared" ref="Q387:Q395" si="89">+IF(D386=$Q$386,K386,0)</f>
        <v>#N/A</v>
      </c>
      <c r="R387" s="42" t="e">
        <f t="shared" ref="R387:R395" si="90">+IF(D386=$R$386,K386,0)</f>
        <v>#N/A</v>
      </c>
      <c r="S387" s="42">
        <f t="shared" ref="S387:S395" si="91">+IF(D386=$S$122,K386,0)</f>
        <v>0</v>
      </c>
      <c r="T387" s="42">
        <f t="shared" ref="T387:T395" si="92">+IF(D386=$T$122,K386,0)</f>
        <v>0</v>
      </c>
    </row>
    <row r="388" spans="2:20" hidden="1">
      <c r="B388" s="347">
        <v>3</v>
      </c>
      <c r="C388" s="55"/>
      <c r="D388" s="58"/>
      <c r="E388" s="291"/>
      <c r="F388" s="289"/>
      <c r="G388" s="295"/>
      <c r="H388" s="229"/>
      <c r="I388" s="124"/>
      <c r="J388" s="125"/>
      <c r="K388" s="56">
        <f t="shared" si="87"/>
        <v>0</v>
      </c>
      <c r="L388" s="124"/>
      <c r="M388" s="41"/>
      <c r="N388" s="24"/>
      <c r="P388" s="42" t="e">
        <f t="shared" si="88"/>
        <v>#N/A</v>
      </c>
      <c r="Q388" s="42" t="e">
        <f t="shared" si="89"/>
        <v>#N/A</v>
      </c>
      <c r="R388" s="42" t="e">
        <f t="shared" si="90"/>
        <v>#N/A</v>
      </c>
      <c r="S388" s="42">
        <f t="shared" si="91"/>
        <v>0</v>
      </c>
      <c r="T388" s="42">
        <f t="shared" si="92"/>
        <v>0</v>
      </c>
    </row>
    <row r="389" spans="2:20" ht="40.6" hidden="1" customHeight="1">
      <c r="B389" s="347">
        <v>4</v>
      </c>
      <c r="C389" s="59"/>
      <c r="D389" s="58"/>
      <c r="E389" s="291"/>
      <c r="F389" s="289"/>
      <c r="G389" s="295"/>
      <c r="H389" s="63"/>
      <c r="I389" s="55"/>
      <c r="J389" s="346"/>
      <c r="K389" s="56">
        <f t="shared" si="87"/>
        <v>0</v>
      </c>
      <c r="L389" s="124"/>
      <c r="M389" s="41"/>
      <c r="N389" s="4"/>
      <c r="P389" s="42" t="e">
        <f t="shared" si="88"/>
        <v>#N/A</v>
      </c>
      <c r="Q389" s="42" t="e">
        <f t="shared" si="89"/>
        <v>#N/A</v>
      </c>
      <c r="R389" s="42" t="e">
        <f t="shared" si="90"/>
        <v>#N/A</v>
      </c>
      <c r="S389" s="42">
        <f t="shared" si="91"/>
        <v>0</v>
      </c>
      <c r="T389" s="42">
        <f t="shared" si="92"/>
        <v>0</v>
      </c>
    </row>
    <row r="390" spans="2:20" hidden="1">
      <c r="B390" s="347">
        <v>5</v>
      </c>
      <c r="C390" s="55"/>
      <c r="D390" s="58"/>
      <c r="E390" s="230"/>
      <c r="F390" s="289"/>
      <c r="G390" s="295"/>
      <c r="H390" s="63"/>
      <c r="I390" s="60"/>
      <c r="J390" s="64"/>
      <c r="K390" s="56">
        <f t="shared" si="87"/>
        <v>0</v>
      </c>
      <c r="L390" s="124"/>
      <c r="M390" s="41">
        <f t="shared" ref="M390:M398" si="93">+IF(K386&gt;=$H$13,1,0)</f>
        <v>1</v>
      </c>
      <c r="N390" s="39"/>
      <c r="P390" s="42" t="e">
        <f t="shared" si="88"/>
        <v>#N/A</v>
      </c>
      <c r="Q390" s="42" t="e">
        <f t="shared" si="89"/>
        <v>#N/A</v>
      </c>
      <c r="R390" s="42" t="e">
        <f t="shared" si="90"/>
        <v>#N/A</v>
      </c>
      <c r="S390" s="42">
        <f t="shared" si="91"/>
        <v>0</v>
      </c>
      <c r="T390" s="42">
        <f t="shared" si="92"/>
        <v>0</v>
      </c>
    </row>
    <row r="391" spans="2:20" hidden="1">
      <c r="B391" s="347">
        <v>6</v>
      </c>
      <c r="C391" s="60"/>
      <c r="D391" s="58"/>
      <c r="E391" s="291"/>
      <c r="F391" s="290"/>
      <c r="G391" s="295"/>
      <c r="H391" s="63"/>
      <c r="I391" s="60"/>
      <c r="J391" s="64"/>
      <c r="K391" s="56">
        <f t="shared" si="87"/>
        <v>0</v>
      </c>
      <c r="L391" s="124"/>
      <c r="M391" s="41">
        <f t="shared" si="93"/>
        <v>1</v>
      </c>
      <c r="N391" s="41"/>
      <c r="P391" s="42" t="e">
        <f t="shared" si="88"/>
        <v>#N/A</v>
      </c>
      <c r="Q391" s="42" t="e">
        <f t="shared" si="89"/>
        <v>#N/A</v>
      </c>
      <c r="R391" s="42" t="e">
        <f t="shared" si="90"/>
        <v>#N/A</v>
      </c>
      <c r="S391" s="42">
        <f t="shared" si="91"/>
        <v>0</v>
      </c>
      <c r="T391" s="42">
        <f t="shared" si="92"/>
        <v>0</v>
      </c>
    </row>
    <row r="392" spans="2:20" hidden="1">
      <c r="B392" s="347">
        <v>7</v>
      </c>
      <c r="C392" s="60"/>
      <c r="D392" s="58"/>
      <c r="E392" s="291"/>
      <c r="F392" s="290"/>
      <c r="G392" s="295"/>
      <c r="H392" s="63"/>
      <c r="I392" s="60"/>
      <c r="J392" s="64"/>
      <c r="K392" s="56">
        <f t="shared" si="87"/>
        <v>0</v>
      </c>
      <c r="L392" s="124"/>
      <c r="M392" s="41">
        <f t="shared" si="93"/>
        <v>0</v>
      </c>
      <c r="N392" s="41"/>
      <c r="O392" s="31"/>
      <c r="P392" s="42" t="e">
        <f t="shared" si="88"/>
        <v>#N/A</v>
      </c>
      <c r="Q392" s="42" t="e">
        <f t="shared" si="89"/>
        <v>#N/A</v>
      </c>
      <c r="R392" s="42" t="e">
        <f t="shared" si="90"/>
        <v>#N/A</v>
      </c>
      <c r="S392" s="42">
        <f t="shared" si="91"/>
        <v>0</v>
      </c>
      <c r="T392" s="42">
        <f t="shared" si="92"/>
        <v>0</v>
      </c>
    </row>
    <row r="393" spans="2:20" hidden="1">
      <c r="B393" s="347">
        <v>8</v>
      </c>
      <c r="C393" s="55"/>
      <c r="D393" s="58"/>
      <c r="E393" s="291"/>
      <c r="F393" s="290"/>
      <c r="G393" s="295"/>
      <c r="H393" s="63"/>
      <c r="I393" s="55"/>
      <c r="J393" s="57"/>
      <c r="K393" s="56">
        <f t="shared" si="87"/>
        <v>0</v>
      </c>
      <c r="L393" s="124"/>
      <c r="M393" s="41">
        <f t="shared" si="93"/>
        <v>0</v>
      </c>
      <c r="N393" s="41"/>
      <c r="P393" s="42" t="e">
        <f t="shared" si="88"/>
        <v>#N/A</v>
      </c>
      <c r="Q393" s="42" t="e">
        <f t="shared" si="89"/>
        <v>#N/A</v>
      </c>
      <c r="R393" s="42" t="e">
        <f t="shared" si="90"/>
        <v>#N/A</v>
      </c>
      <c r="S393" s="42">
        <f t="shared" si="91"/>
        <v>0</v>
      </c>
      <c r="T393" s="42">
        <f t="shared" si="92"/>
        <v>0</v>
      </c>
    </row>
    <row r="394" spans="2:20" ht="12.25" hidden="1" thickBot="1">
      <c r="B394" s="347">
        <v>9</v>
      </c>
      <c r="C394" s="55"/>
      <c r="D394" s="58"/>
      <c r="E394" s="291"/>
      <c r="F394" s="290"/>
      <c r="G394" s="295"/>
      <c r="H394" s="63"/>
      <c r="I394" s="55"/>
      <c r="J394" s="57"/>
      <c r="K394" s="56">
        <f t="shared" si="87"/>
        <v>0</v>
      </c>
      <c r="L394" s="345"/>
      <c r="M394" s="41">
        <f t="shared" si="93"/>
        <v>0</v>
      </c>
      <c r="N394" s="41"/>
      <c r="P394" s="42" t="e">
        <f t="shared" si="88"/>
        <v>#N/A</v>
      </c>
      <c r="Q394" s="42" t="e">
        <f t="shared" si="89"/>
        <v>#N/A</v>
      </c>
      <c r="R394" s="42" t="e">
        <f t="shared" si="90"/>
        <v>#N/A</v>
      </c>
      <c r="S394" s="42">
        <f t="shared" si="91"/>
        <v>0</v>
      </c>
      <c r="T394" s="42">
        <f t="shared" si="92"/>
        <v>0</v>
      </c>
    </row>
    <row r="395" spans="2:20" ht="12.25" hidden="1" thickBot="1">
      <c r="B395" s="4"/>
      <c r="C395" s="4"/>
      <c r="D395" s="4"/>
      <c r="E395" s="4"/>
      <c r="F395" s="4"/>
      <c r="G395" s="4"/>
      <c r="H395" s="45"/>
      <c r="I395" s="24"/>
      <c r="J395" s="29" t="s">
        <v>8</v>
      </c>
      <c r="K395" s="29">
        <f>SUM(K386:K394)</f>
        <v>15715.7643508283</v>
      </c>
      <c r="L395" s="46"/>
      <c r="M395" s="41">
        <f t="shared" si="93"/>
        <v>0</v>
      </c>
      <c r="N395" s="41"/>
      <c r="P395" s="42" t="e">
        <f t="shared" si="88"/>
        <v>#N/A</v>
      </c>
      <c r="Q395" s="42" t="e">
        <f t="shared" si="89"/>
        <v>#N/A</v>
      </c>
      <c r="R395" s="42" t="e">
        <f t="shared" si="90"/>
        <v>#N/A</v>
      </c>
      <c r="S395" s="42">
        <f t="shared" si="91"/>
        <v>0</v>
      </c>
      <c r="T395" s="42">
        <f t="shared" si="92"/>
        <v>0</v>
      </c>
    </row>
    <row r="396" spans="2:20" ht="23.8" hidden="1" thickBot="1">
      <c r="B396" s="24"/>
      <c r="C396" s="24"/>
      <c r="D396" s="24"/>
      <c r="E396" s="24"/>
      <c r="F396" s="24"/>
      <c r="G396" s="24"/>
      <c r="H396" s="32"/>
      <c r="I396" s="48"/>
      <c r="J396" s="49"/>
      <c r="K396" s="50" t="str">
        <f>+IF(OR(M399=0,K402&gt;=1),"NO CUMPLE","CUMPLE")</f>
        <v>CUMPLE</v>
      </c>
      <c r="L396" s="68" t="str">
        <f>IF(K396="NO CUMPLE","0",IF(K395&gt;=$L$13,"CUMPLE SUMATORIA DE TODOS 2,0 DEL POE",IF(K395&lt;$L$13,"NO CUMPLE SUMATORIA DE TODOS 2,0 DEL POE")))</f>
        <v>CUMPLE SUMATORIA DE TODOS 2,0 DEL POE</v>
      </c>
      <c r="M396" s="41">
        <f t="shared" si="93"/>
        <v>0</v>
      </c>
      <c r="N396" s="41"/>
      <c r="P396" s="47" t="e">
        <f>SUM(P387:P395)</f>
        <v>#N/A</v>
      </c>
      <c r="Q396" s="47" t="e">
        <f>SUM(Q387:Q395)</f>
        <v>#N/A</v>
      </c>
      <c r="R396" s="47" t="e">
        <f>SUM(R387:R395)</f>
        <v>#N/A</v>
      </c>
      <c r="S396" s="47">
        <f>SUM(S387:S395)</f>
        <v>0</v>
      </c>
      <c r="T396" s="47">
        <f>SUM(T387:T395)</f>
        <v>0</v>
      </c>
    </row>
    <row r="397" spans="2:20" hidden="1">
      <c r="B397" s="24"/>
      <c r="C397" s="24"/>
      <c r="D397" s="24"/>
      <c r="E397" s="24"/>
      <c r="F397" s="24"/>
      <c r="G397" s="24"/>
      <c r="H397" s="51" t="e">
        <f>VLOOKUP(D381,Conformación!$A$5:$S$125,5,FALSE)</f>
        <v>#N/A</v>
      </c>
      <c r="I397" s="52" t="e">
        <f>VLOOKUP(D381,Conformación!$A$5:$S$125,7,FALSE)</f>
        <v>#N/A</v>
      </c>
      <c r="J397" s="53" t="e">
        <f>+P396</f>
        <v>#N/A</v>
      </c>
      <c r="K397" s="24" t="e">
        <f>+IF(J397&lt;MAX($J$397:$J$401),"",IF(J397=MAX($J$397:$J$401)*AND(SUM($J$397:$J$401)&gt;MAX($J$397:$J$401))*AND((I397&gt;0.34)),"V.Bo.",IF(J397=MAX($J$397:$J$401)*AND(J397=SUM($J$397:$J$401))*AND(I397&gt;=0.51),"V.Bo.","NO CUMPLE")))</f>
        <v>#N/A</v>
      </c>
      <c r="L397" s="24"/>
      <c r="M397" s="41">
        <f t="shared" si="93"/>
        <v>0</v>
      </c>
      <c r="N397" s="41"/>
    </row>
    <row r="398" spans="2:20" ht="12.9" hidden="1">
      <c r="B398" s="24"/>
      <c r="C398" s="24"/>
      <c r="D398" s="24"/>
      <c r="E398" s="24"/>
      <c r="F398" s="24"/>
      <c r="G398" s="24"/>
      <c r="H398" s="51" t="e">
        <f>VLOOKUP(D381,Conformación!$A$5:$S$125,8,FALSE)</f>
        <v>#N/A</v>
      </c>
      <c r="I398" s="52" t="e">
        <f>VLOOKUP(D381,Conformación!$A$5:$S$125,10,FALSE)</f>
        <v>#N/A</v>
      </c>
      <c r="J398" s="53" t="e">
        <f>+Q396</f>
        <v>#N/A</v>
      </c>
      <c r="K398" s="24" t="e">
        <f>+IF(J398&lt;MAX($J$397:$J$401),"",IF(J398=MAX($J$397:$J$401)*AND(SUM($J$397:$J$401)&gt;MAX($J$397:$J$401))*AND((I398&gt;0.34)),"V.Bo.",IF(J398=MAX($J$397:$J$401)*AND(J398=SUM($J$397:$J$401))*AND(I398&gt;=0.51),"V.Bo.","NO CUMPLE")))</f>
        <v>#N/A</v>
      </c>
      <c r="L398"/>
      <c r="M398" s="41">
        <f t="shared" si="93"/>
        <v>0</v>
      </c>
      <c r="N398" s="41"/>
    </row>
    <row r="399" spans="2:20" ht="12.9" hidden="1">
      <c r="B399" s="24"/>
      <c r="C399" s="24"/>
      <c r="D399" s="24"/>
      <c r="E399" s="24"/>
      <c r="F399" s="24"/>
      <c r="G399" s="24"/>
      <c r="H399" s="51" t="e">
        <f>VLOOKUP(D381,Conformación!$A$5:$S$125,11,FALSE)</f>
        <v>#N/A</v>
      </c>
      <c r="I399" s="52" t="e">
        <f>VLOOKUP(D381,Conformación!$A$5:$S$125,13,FALSE)</f>
        <v>#N/A</v>
      </c>
      <c r="J399" s="53" t="e">
        <f>+R396</f>
        <v>#N/A</v>
      </c>
      <c r="K399" s="24" t="e">
        <f>+IF(J399&lt;MAX($J$397:$J$401),"",IF(J399=MAX($J$397:$J$401)*AND(SUM($J$397:$J$401)&gt;MAX($J$397:$J$401))*AND((I399&gt;0.34)),"V.Bo.",IF(J399=MAX($J$397:$J$401)*AND(J399=SUM($J$397:$J$401))*AND(I399&gt;=0.51),"V.Bo.","NO CUMPLE")))</f>
        <v>#N/A</v>
      </c>
      <c r="L399"/>
      <c r="M399" s="24">
        <f>SUM(M390:M398)</f>
        <v>2</v>
      </c>
      <c r="N399" s="41"/>
      <c r="P399" s="43"/>
      <c r="Q399" s="43"/>
      <c r="R399" s="43"/>
      <c r="S399" s="43"/>
      <c r="T399" s="43"/>
    </row>
    <row r="400" spans="2:20" ht="31.6" hidden="1" customHeight="1">
      <c r="B400" s="24"/>
      <c r="C400" s="24"/>
      <c r="D400" s="24"/>
      <c r="E400" s="24"/>
      <c r="F400" s="24"/>
      <c r="G400" s="24"/>
      <c r="H400" s="51" t="e">
        <f>VLOOKUP(D381,Conformación!$A$5:$S$125,14,FALSE)</f>
        <v>#N/A</v>
      </c>
      <c r="I400" s="52" t="e">
        <f>VLOOKUP(D381,Conformación!$A$5:$S$125,16,FALSE)</f>
        <v>#N/A</v>
      </c>
      <c r="J400" s="53">
        <f>+S396</f>
        <v>0</v>
      </c>
      <c r="K400" s="24" t="e">
        <f>+IF(J400&lt;MAX($J$397:$J$401),"",IF(J400=MAX($J$397:$J$401)*AND(SUM($J$397:$J$401)&gt;MAX($J$397:$J$401))*AND((I400&gt;0.34)),"V.Bo.",IF(J400=MAX($J$397:$J$401)*AND(J400=SUM($J$397:$J$401))*AND(I400&gt;=0.51),"V.Bo.","NO CUMPLE")))</f>
        <v>#N/A</v>
      </c>
      <c r="L400" s="24"/>
      <c r="M400" s="24"/>
      <c r="N400" s="24"/>
      <c r="P400"/>
      <c r="Q400"/>
      <c r="R400"/>
      <c r="S400"/>
      <c r="T400"/>
    </row>
    <row r="401" spans="2:20" ht="12.9" hidden="1">
      <c r="B401" s="24"/>
      <c r="C401" s="24"/>
      <c r="D401" s="24"/>
      <c r="E401" s="24"/>
      <c r="F401" s="24"/>
      <c r="G401" s="24"/>
      <c r="H401" s="51" t="e">
        <f>VLOOKUP(D381,Conformación!$A$5:$S$125,17,FALSE)</f>
        <v>#N/A</v>
      </c>
      <c r="I401" s="52" t="e">
        <f>VLOOKUP(D381,Conformación!$A$5:$S$125,19,FALSE)</f>
        <v>#N/A</v>
      </c>
      <c r="J401" s="53">
        <f>+T396</f>
        <v>0</v>
      </c>
      <c r="K401" s="24" t="e">
        <f>+IF(J401&lt;MAX($J$397:$J$401),"",IF(J401=MAX($J$397:$J$401)*AND(SUM($J$397:$J$401)&gt;MAX($J$397:$J$401))*AND((I401&gt;0.34)),"V.Bo.",IF(J401=MAX($J$397:$J$401)*AND(J401=SUM($J$397:$J$401))*AND(I401&gt;=0.51),"V.Bo.","NO CUMPLE")))</f>
        <v>#N/A</v>
      </c>
      <c r="L401" s="24"/>
      <c r="M401" s="24"/>
      <c r="N401" s="24"/>
      <c r="P401"/>
      <c r="Q401"/>
      <c r="R401"/>
      <c r="S401"/>
      <c r="T401"/>
    </row>
    <row r="402" spans="2:20" ht="12.9" hidden="1">
      <c r="B402" s="24"/>
      <c r="C402" s="24"/>
      <c r="D402" s="24"/>
      <c r="E402" s="24"/>
      <c r="F402" s="24"/>
      <c r="G402" s="24"/>
      <c r="H402" s="51"/>
      <c r="I402" s="54"/>
      <c r="J402" s="29"/>
      <c r="K402" s="24">
        <f>+COUNTIF(K397:K401,"NO CUMPLE")</f>
        <v>0</v>
      </c>
      <c r="L402" s="24"/>
      <c r="M402"/>
      <c r="N402"/>
      <c r="P402" s="43"/>
      <c r="Q402" s="43"/>
      <c r="R402" s="43"/>
      <c r="S402" s="43"/>
      <c r="T402" s="43"/>
    </row>
    <row r="403" spans="2:20" ht="12.9" hidden="1">
      <c r="M403"/>
      <c r="N403"/>
      <c r="O403" s="43"/>
      <c r="P403" s="43"/>
      <c r="Q403" s="43"/>
      <c r="R403" s="43"/>
      <c r="S403" s="43"/>
      <c r="T403" s="43"/>
    </row>
    <row r="404" spans="2:20" ht="12.9" hidden="1">
      <c r="M404" s="24"/>
      <c r="N404" s="24"/>
      <c r="O404"/>
      <c r="P404" s="43"/>
      <c r="Q404" s="43"/>
      <c r="R404" s="43"/>
      <c r="S404" s="43"/>
      <c r="T404" s="43"/>
    </row>
    <row r="405" spans="2:20" ht="12.9" hidden="1">
      <c r="N405" s="24"/>
      <c r="O405"/>
    </row>
    <row r="406" spans="2:20" hidden="1">
      <c r="B406" s="4"/>
      <c r="C406" s="27" t="s">
        <v>75</v>
      </c>
      <c r="D406" s="28">
        <v>18</v>
      </c>
      <c r="E406" s="372" t="e">
        <f>VLOOKUP(D406,Conformación!$A$5:$S$125,2,FALSE)</f>
        <v>#N/A</v>
      </c>
      <c r="F406" s="372"/>
      <c r="G406" s="372"/>
      <c r="H406" s="372"/>
      <c r="I406" s="372"/>
      <c r="J406" s="372"/>
      <c r="K406" s="29"/>
      <c r="L406" s="24"/>
      <c r="M406" s="24"/>
      <c r="N406" s="24"/>
      <c r="O406" s="43"/>
    </row>
    <row r="407" spans="2:20" hidden="1">
      <c r="B407" s="4"/>
      <c r="C407" s="27"/>
      <c r="D407" s="27"/>
      <c r="E407" s="373" t="e">
        <f>VLOOKUP(D406,Conformación!$A$5:$S$125,4,FALSE)</f>
        <v>#N/A</v>
      </c>
      <c r="F407" s="373"/>
      <c r="G407" s="373"/>
      <c r="H407" s="373"/>
      <c r="I407" s="373"/>
      <c r="J407" s="373"/>
      <c r="K407" s="29"/>
      <c r="L407" s="24"/>
      <c r="O407" s="43"/>
    </row>
    <row r="408" spans="2:20" hidden="1">
      <c r="B408" s="4"/>
      <c r="C408" s="27"/>
      <c r="D408" s="27"/>
      <c r="E408" s="373"/>
      <c r="F408" s="373"/>
      <c r="G408" s="373"/>
      <c r="H408" s="373"/>
      <c r="I408" s="373"/>
      <c r="J408" s="373"/>
      <c r="K408" s="29"/>
      <c r="L408" s="24"/>
      <c r="O408" s="43"/>
    </row>
    <row r="409" spans="2:20" hidden="1">
      <c r="B409" s="4"/>
      <c r="C409" s="4"/>
      <c r="D409" s="4"/>
      <c r="E409" s="4"/>
      <c r="F409" s="4"/>
      <c r="G409" s="4"/>
      <c r="H409" s="32"/>
      <c r="I409" s="24"/>
      <c r="J409" s="25"/>
      <c r="K409" s="33"/>
      <c r="L409" s="4"/>
    </row>
    <row r="410" spans="2:20" ht="34.65" hidden="1">
      <c r="B410" s="36" t="s">
        <v>23</v>
      </c>
      <c r="C410" s="36" t="s">
        <v>6</v>
      </c>
      <c r="D410" s="37" t="s">
        <v>22</v>
      </c>
      <c r="E410" s="37" t="s">
        <v>25</v>
      </c>
      <c r="F410" s="277" t="s">
        <v>175</v>
      </c>
      <c r="G410" s="36" t="s">
        <v>4</v>
      </c>
      <c r="H410" s="38" t="s">
        <v>5</v>
      </c>
      <c r="I410" s="36" t="s">
        <v>200</v>
      </c>
      <c r="J410" s="19" t="s">
        <v>26</v>
      </c>
      <c r="K410" s="19" t="str">
        <f>+K$12</f>
        <v>POE
SMMLV</v>
      </c>
      <c r="L410" s="36" t="s">
        <v>9</v>
      </c>
      <c r="M410" s="24"/>
      <c r="P410" s="34" t="s">
        <v>24</v>
      </c>
      <c r="Q410" s="35"/>
      <c r="R410" s="35"/>
      <c r="S410" s="35"/>
      <c r="T410" s="35"/>
    </row>
    <row r="411" spans="2:20" ht="150.15" hidden="1">
      <c r="B411" s="347">
        <v>1</v>
      </c>
      <c r="C411" s="55" t="s">
        <v>223</v>
      </c>
      <c r="D411" s="58" t="s">
        <v>222</v>
      </c>
      <c r="E411" s="291">
        <v>1</v>
      </c>
      <c r="F411" s="289">
        <v>13</v>
      </c>
      <c r="G411" s="295" t="s">
        <v>224</v>
      </c>
      <c r="H411" s="63">
        <v>41730</v>
      </c>
      <c r="I411" s="55" t="s">
        <v>225</v>
      </c>
      <c r="J411" s="64">
        <v>12930489741</v>
      </c>
      <c r="K411" s="56">
        <f t="shared" ref="K411:K419" si="94">IF(H411=0,0,IF(H411&lt;0,"FUERA DE TIEMPO",J411*E411/VLOOKUP(YEAR(H411),$V$3:$W$43,2,0)))</f>
        <v>20991.05477435065</v>
      </c>
      <c r="L411" s="124"/>
      <c r="M411" s="4"/>
      <c r="N411" s="24"/>
      <c r="P411" s="11" t="e">
        <f>+H422</f>
        <v>#N/A</v>
      </c>
      <c r="Q411" s="11" t="e">
        <f>+H423</f>
        <v>#N/A</v>
      </c>
      <c r="R411" s="11" t="e">
        <f>+H424</f>
        <v>#N/A</v>
      </c>
      <c r="S411" s="11" t="e">
        <f>+H425</f>
        <v>#N/A</v>
      </c>
      <c r="T411" s="11" t="e">
        <f>+H426</f>
        <v>#N/A</v>
      </c>
    </row>
    <row r="412" spans="2:20" hidden="1">
      <c r="B412" s="347">
        <v>2</v>
      </c>
      <c r="C412" s="55"/>
      <c r="D412" s="58"/>
      <c r="E412" s="291"/>
      <c r="F412" s="289"/>
      <c r="G412" s="295"/>
      <c r="H412" s="63"/>
      <c r="I412" s="55"/>
      <c r="J412" s="64"/>
      <c r="K412" s="56">
        <f t="shared" si="94"/>
        <v>0</v>
      </c>
      <c r="L412" s="124"/>
      <c r="M412" s="39"/>
      <c r="N412" s="24"/>
      <c r="P412" s="42" t="e">
        <f t="shared" ref="P412:P420" si="95">+IF(D411=$P$411,K411,0)</f>
        <v>#N/A</v>
      </c>
      <c r="Q412" s="42" t="e">
        <f t="shared" ref="Q412:Q420" si="96">+IF(D411=$Q$411,K411,0)</f>
        <v>#N/A</v>
      </c>
      <c r="R412" s="42" t="e">
        <f t="shared" ref="R412:R420" si="97">+IF(D411=$R$411,K411,0)</f>
        <v>#N/A</v>
      </c>
      <c r="S412" s="42">
        <f t="shared" ref="S412:S420" si="98">+IF(D411=$S$122,K411,0)</f>
        <v>0</v>
      </c>
      <c r="T412" s="42">
        <f t="shared" ref="T412:T420" si="99">+IF(D411=$T$122,K411,0)</f>
        <v>0</v>
      </c>
    </row>
    <row r="413" spans="2:20" hidden="1">
      <c r="B413" s="347">
        <v>3</v>
      </c>
      <c r="C413" s="55"/>
      <c r="D413" s="58"/>
      <c r="E413" s="291"/>
      <c r="F413" s="289"/>
      <c r="G413" s="295"/>
      <c r="H413" s="229"/>
      <c r="I413" s="124"/>
      <c r="J413" s="125"/>
      <c r="K413" s="56">
        <f t="shared" si="94"/>
        <v>0</v>
      </c>
      <c r="L413" s="124"/>
      <c r="M413" s="41"/>
      <c r="N413" s="24"/>
      <c r="P413" s="42" t="e">
        <f t="shared" si="95"/>
        <v>#N/A</v>
      </c>
      <c r="Q413" s="42" t="e">
        <f t="shared" si="96"/>
        <v>#N/A</v>
      </c>
      <c r="R413" s="42" t="e">
        <f t="shared" si="97"/>
        <v>#N/A</v>
      </c>
      <c r="S413" s="42">
        <f t="shared" si="98"/>
        <v>0</v>
      </c>
      <c r="T413" s="42">
        <f t="shared" si="99"/>
        <v>0</v>
      </c>
    </row>
    <row r="414" spans="2:20" hidden="1">
      <c r="B414" s="347">
        <v>4</v>
      </c>
      <c r="C414" s="59"/>
      <c r="D414" s="58"/>
      <c r="E414" s="291"/>
      <c r="F414" s="289"/>
      <c r="G414" s="295"/>
      <c r="H414" s="63"/>
      <c r="I414" s="55"/>
      <c r="J414" s="346"/>
      <c r="K414" s="56">
        <f t="shared" si="94"/>
        <v>0</v>
      </c>
      <c r="L414" s="124"/>
      <c r="M414" s="41"/>
      <c r="N414" s="4"/>
      <c r="P414" s="42" t="e">
        <f t="shared" si="95"/>
        <v>#N/A</v>
      </c>
      <c r="Q414" s="42" t="e">
        <f t="shared" si="96"/>
        <v>#N/A</v>
      </c>
      <c r="R414" s="42" t="e">
        <f t="shared" si="97"/>
        <v>#N/A</v>
      </c>
      <c r="S414" s="42">
        <f t="shared" si="98"/>
        <v>0</v>
      </c>
      <c r="T414" s="42">
        <f t="shared" si="99"/>
        <v>0</v>
      </c>
    </row>
    <row r="415" spans="2:20" hidden="1">
      <c r="B415" s="347">
        <v>5</v>
      </c>
      <c r="C415" s="55"/>
      <c r="D415" s="58"/>
      <c r="E415" s="230"/>
      <c r="F415" s="289"/>
      <c r="G415" s="295"/>
      <c r="H415" s="63"/>
      <c r="I415" s="60"/>
      <c r="J415" s="64"/>
      <c r="K415" s="56">
        <f t="shared" si="94"/>
        <v>0</v>
      </c>
      <c r="L415" s="124"/>
      <c r="M415" s="41">
        <f t="shared" ref="M415:M423" si="100">+IF(K411&gt;=$H$13,1,0)</f>
        <v>1</v>
      </c>
      <c r="N415" s="39"/>
      <c r="P415" s="42" t="e">
        <f t="shared" si="95"/>
        <v>#N/A</v>
      </c>
      <c r="Q415" s="42" t="e">
        <f t="shared" si="96"/>
        <v>#N/A</v>
      </c>
      <c r="R415" s="42" t="e">
        <f t="shared" si="97"/>
        <v>#N/A</v>
      </c>
      <c r="S415" s="42">
        <f t="shared" si="98"/>
        <v>0</v>
      </c>
      <c r="T415" s="42">
        <f t="shared" si="99"/>
        <v>0</v>
      </c>
    </row>
    <row r="416" spans="2:20" hidden="1">
      <c r="B416" s="347">
        <v>6</v>
      </c>
      <c r="C416" s="60"/>
      <c r="D416" s="58"/>
      <c r="E416" s="291"/>
      <c r="F416" s="290"/>
      <c r="G416" s="295"/>
      <c r="H416" s="63"/>
      <c r="I416" s="60"/>
      <c r="J416" s="64"/>
      <c r="K416" s="56">
        <f t="shared" si="94"/>
        <v>0</v>
      </c>
      <c r="L416" s="124"/>
      <c r="M416" s="41">
        <f t="shared" si="100"/>
        <v>0</v>
      </c>
      <c r="N416" s="41"/>
      <c r="P416" s="42" t="e">
        <f t="shared" si="95"/>
        <v>#N/A</v>
      </c>
      <c r="Q416" s="42" t="e">
        <f t="shared" si="96"/>
        <v>#N/A</v>
      </c>
      <c r="R416" s="42" t="e">
        <f t="shared" si="97"/>
        <v>#N/A</v>
      </c>
      <c r="S416" s="42">
        <f t="shared" si="98"/>
        <v>0</v>
      </c>
      <c r="T416" s="42">
        <f t="shared" si="99"/>
        <v>0</v>
      </c>
    </row>
    <row r="417" spans="2:20" hidden="1">
      <c r="B417" s="347">
        <v>7</v>
      </c>
      <c r="C417" s="60"/>
      <c r="D417" s="58"/>
      <c r="E417" s="291"/>
      <c r="F417" s="290"/>
      <c r="G417" s="295"/>
      <c r="H417" s="63"/>
      <c r="I417" s="60"/>
      <c r="J417" s="64"/>
      <c r="K417" s="56">
        <f t="shared" si="94"/>
        <v>0</v>
      </c>
      <c r="L417" s="124"/>
      <c r="M417" s="41">
        <f t="shared" si="100"/>
        <v>0</v>
      </c>
      <c r="N417" s="41"/>
      <c r="O417" s="31"/>
      <c r="P417" s="42" t="e">
        <f t="shared" si="95"/>
        <v>#N/A</v>
      </c>
      <c r="Q417" s="42" t="e">
        <f t="shared" si="96"/>
        <v>#N/A</v>
      </c>
      <c r="R417" s="42" t="e">
        <f t="shared" si="97"/>
        <v>#N/A</v>
      </c>
      <c r="S417" s="42">
        <f t="shared" si="98"/>
        <v>0</v>
      </c>
      <c r="T417" s="42">
        <f t="shared" si="99"/>
        <v>0</v>
      </c>
    </row>
    <row r="418" spans="2:20" hidden="1">
      <c r="B418" s="347">
        <v>8</v>
      </c>
      <c r="C418" s="55"/>
      <c r="D418" s="58"/>
      <c r="E418" s="291"/>
      <c r="F418" s="290"/>
      <c r="G418" s="295"/>
      <c r="H418" s="63"/>
      <c r="I418" s="55"/>
      <c r="J418" s="57"/>
      <c r="K418" s="56">
        <f t="shared" si="94"/>
        <v>0</v>
      </c>
      <c r="L418" s="124"/>
      <c r="M418" s="41">
        <f t="shared" si="100"/>
        <v>0</v>
      </c>
      <c r="N418" s="41"/>
      <c r="P418" s="42" t="e">
        <f t="shared" si="95"/>
        <v>#N/A</v>
      </c>
      <c r="Q418" s="42" t="e">
        <f t="shared" si="96"/>
        <v>#N/A</v>
      </c>
      <c r="R418" s="42" t="e">
        <f t="shared" si="97"/>
        <v>#N/A</v>
      </c>
      <c r="S418" s="42">
        <f t="shared" si="98"/>
        <v>0</v>
      </c>
      <c r="T418" s="42">
        <f t="shared" si="99"/>
        <v>0</v>
      </c>
    </row>
    <row r="419" spans="2:20" ht="12.25" hidden="1" thickBot="1">
      <c r="B419" s="347">
        <v>9</v>
      </c>
      <c r="C419" s="55"/>
      <c r="D419" s="58"/>
      <c r="E419" s="291"/>
      <c r="F419" s="290"/>
      <c r="G419" s="295"/>
      <c r="H419" s="63"/>
      <c r="I419" s="55"/>
      <c r="J419" s="57"/>
      <c r="K419" s="56">
        <f t="shared" si="94"/>
        <v>0</v>
      </c>
      <c r="L419" s="345"/>
      <c r="M419" s="41">
        <f t="shared" si="100"/>
        <v>0</v>
      </c>
      <c r="N419" s="41"/>
      <c r="P419" s="42" t="e">
        <f t="shared" si="95"/>
        <v>#N/A</v>
      </c>
      <c r="Q419" s="42" t="e">
        <f t="shared" si="96"/>
        <v>#N/A</v>
      </c>
      <c r="R419" s="42" t="e">
        <f t="shared" si="97"/>
        <v>#N/A</v>
      </c>
      <c r="S419" s="42">
        <f t="shared" si="98"/>
        <v>0</v>
      </c>
      <c r="T419" s="42">
        <f t="shared" si="99"/>
        <v>0</v>
      </c>
    </row>
    <row r="420" spans="2:20" ht="12.25" hidden="1" thickBot="1">
      <c r="B420" s="4"/>
      <c r="C420" s="4"/>
      <c r="D420" s="4"/>
      <c r="E420" s="4"/>
      <c r="F420" s="4"/>
      <c r="G420" s="4"/>
      <c r="H420" s="45"/>
      <c r="I420" s="24"/>
      <c r="J420" s="29" t="s">
        <v>8</v>
      </c>
      <c r="K420" s="29">
        <f>SUM(K411:K419)</f>
        <v>20991.05477435065</v>
      </c>
      <c r="L420" s="46"/>
      <c r="M420" s="41">
        <f t="shared" si="100"/>
        <v>0</v>
      </c>
      <c r="N420" s="41"/>
      <c r="P420" s="42" t="e">
        <f t="shared" si="95"/>
        <v>#N/A</v>
      </c>
      <c r="Q420" s="42" t="e">
        <f t="shared" si="96"/>
        <v>#N/A</v>
      </c>
      <c r="R420" s="42" t="e">
        <f t="shared" si="97"/>
        <v>#N/A</v>
      </c>
      <c r="S420" s="42">
        <f t="shared" si="98"/>
        <v>0</v>
      </c>
      <c r="T420" s="42">
        <f t="shared" si="99"/>
        <v>0</v>
      </c>
    </row>
    <row r="421" spans="2:20" ht="12.25" hidden="1" thickBot="1">
      <c r="B421" s="24"/>
      <c r="C421" s="24"/>
      <c r="D421" s="24"/>
      <c r="E421" s="24"/>
      <c r="F421" s="24"/>
      <c r="G421" s="24"/>
      <c r="H421" s="32"/>
      <c r="I421" s="48"/>
      <c r="J421" s="49"/>
      <c r="K421" s="50" t="str">
        <f>+IF(OR(M424=0,K427&gt;=1),"NO CUMPLE","CUMPLE")</f>
        <v>CUMPLE</v>
      </c>
      <c r="L421" s="68" t="e">
        <f>IF(K421="NO CUMPLE","0",IF(K420&gt;=#REF!,"CUMPLE SUMATORIA DE TODOS 2,0 DEL POE",IF(K420&lt;#REF!,"NO CUMPLE SUMATORIA DE TODOS 2,0 DEL POE")))</f>
        <v>#REF!</v>
      </c>
      <c r="M421" s="41">
        <f t="shared" si="100"/>
        <v>0</v>
      </c>
      <c r="N421" s="41"/>
      <c r="P421" s="47" t="e">
        <f>SUM(P412:P420)</f>
        <v>#N/A</v>
      </c>
      <c r="Q421" s="47" t="e">
        <f>SUM(Q412:Q420)</f>
        <v>#N/A</v>
      </c>
      <c r="R421" s="47" t="e">
        <f>SUM(R412:R420)</f>
        <v>#N/A</v>
      </c>
      <c r="S421" s="47">
        <f>SUM(S412:S420)</f>
        <v>0</v>
      </c>
      <c r="T421" s="47">
        <f>SUM(T412:T420)</f>
        <v>0</v>
      </c>
    </row>
    <row r="422" spans="2:20" hidden="1">
      <c r="B422" s="24"/>
      <c r="C422" s="24"/>
      <c r="D422" s="24"/>
      <c r="E422" s="24"/>
      <c r="F422" s="24"/>
      <c r="G422" s="24"/>
      <c r="H422" s="51" t="e">
        <f>VLOOKUP(D406,Conformación!$A$5:$S$125,5,FALSE)</f>
        <v>#N/A</v>
      </c>
      <c r="I422" s="52" t="e">
        <f>VLOOKUP(D406,Conformación!$A$5:$S$125,7,FALSE)</f>
        <v>#N/A</v>
      </c>
      <c r="J422" s="53" t="e">
        <f>+P421</f>
        <v>#N/A</v>
      </c>
      <c r="K422" s="24" t="e">
        <f>+IF(J422&lt;MAX($J$422:$J$426),"",IF(J422=MAX($J$422:$J$426)*AND(SUM($J$422:$J$426)&gt;MAX($J$422:$J$426))*AND((I422&gt;0.34)),"V.Bo.",IF(J422=MAX($J$422:$J$426)*AND(J422=SUM($J$422:$J$426))*AND(I422&gt;=0.51),"V.Bo.","NO CUMPLE")))</f>
        <v>#N/A</v>
      </c>
      <c r="L422" s="24"/>
      <c r="M422" s="41">
        <f t="shared" si="100"/>
        <v>0</v>
      </c>
      <c r="N422" s="41"/>
    </row>
    <row r="423" spans="2:20" ht="12.9" hidden="1">
      <c r="B423" s="24"/>
      <c r="C423" s="24"/>
      <c r="D423" s="24"/>
      <c r="E423" s="24"/>
      <c r="F423" s="24"/>
      <c r="G423" s="24"/>
      <c r="H423" s="51" t="e">
        <f>VLOOKUP(D406,Conformación!$A$5:$S$125,8,FALSE)</f>
        <v>#N/A</v>
      </c>
      <c r="I423" s="52" t="e">
        <f>VLOOKUP(D406,Conformación!$A$5:$S$125,10,FALSE)</f>
        <v>#N/A</v>
      </c>
      <c r="J423" s="53" t="e">
        <f>+Q421</f>
        <v>#N/A</v>
      </c>
      <c r="K423" s="24" t="e">
        <f>+IF(J423&lt;MAX($J$422:$J$426),"",IF(J423=MAX($J$422:$J$426)*AND(SUM($J$422:$J$426)&gt;MAX($J$422:$J$426))*AND((I423&gt;0.34)),"V.Bo.",IF(J423=MAX($J$422:$J$426)*AND(J423=SUM($J$422:$J$426))*AND(I423&gt;=0.51),"V.Bo.","NO CUMPLE")))</f>
        <v>#N/A</v>
      </c>
      <c r="L423"/>
      <c r="M423" s="41">
        <f t="shared" si="100"/>
        <v>0</v>
      </c>
      <c r="N423" s="41"/>
    </row>
    <row r="424" spans="2:20" ht="12.9" hidden="1">
      <c r="B424" s="24"/>
      <c r="C424" s="24"/>
      <c r="D424" s="24"/>
      <c r="E424" s="24"/>
      <c r="F424" s="24"/>
      <c r="G424" s="24"/>
      <c r="H424" s="51" t="e">
        <f>VLOOKUP(D406,Conformación!$A$5:$S$125,11,FALSE)</f>
        <v>#N/A</v>
      </c>
      <c r="I424" s="52" t="e">
        <f>VLOOKUP(D406,Conformación!$A$5:$S$125,13,FALSE)</f>
        <v>#N/A</v>
      </c>
      <c r="J424" s="53" t="e">
        <f>+R421</f>
        <v>#N/A</v>
      </c>
      <c r="K424" s="24" t="e">
        <f>+IF(J424&lt;MAX($J$422:$J$426),"",IF(J424=MAX($J$422:$J$426)*AND(SUM($J$422:$J$426)&gt;MAX($J$422:$J$426))*AND((I424&gt;0.34)),"V.Bo.",IF(J424=MAX($J$422:$J$426)*AND(J424=SUM($J$422:$J$426))*AND(I424&gt;=0.51),"V.Bo.","NO CUMPLE")))</f>
        <v>#N/A</v>
      </c>
      <c r="L424"/>
      <c r="M424" s="24">
        <f>SUM(M415:M423)</f>
        <v>1</v>
      </c>
      <c r="N424" s="41"/>
      <c r="P424" s="43"/>
      <c r="Q424" s="43"/>
      <c r="R424" s="43"/>
      <c r="S424" s="43"/>
      <c r="T424" s="43"/>
    </row>
    <row r="425" spans="2:20" ht="31.6" hidden="1" customHeight="1">
      <c r="B425" s="24"/>
      <c r="C425" s="24"/>
      <c r="D425" s="24"/>
      <c r="E425" s="24"/>
      <c r="F425" s="24"/>
      <c r="G425" s="24"/>
      <c r="H425" s="51" t="e">
        <f>VLOOKUP(D406,Conformación!$A$5:$S$125,14,FALSE)</f>
        <v>#N/A</v>
      </c>
      <c r="I425" s="52" t="e">
        <f>VLOOKUP(D406,Conformación!$A$5:$S$125,16,FALSE)</f>
        <v>#N/A</v>
      </c>
      <c r="J425" s="53">
        <f>+S421</f>
        <v>0</v>
      </c>
      <c r="K425" s="24" t="e">
        <f>+IF(J425&lt;MAX($J$422:$J$426),"",IF(J425=MAX($J$422:$J$426)*AND(SUM($J$422:$J$426)&gt;MAX($J$422:$J$426))*AND((I425&gt;0.34)),"V.Bo.",IF(J425=MAX($J$422:$J$426)*AND(J425=SUM($J$422:$J$426))*AND(I425&gt;=0.51),"V.Bo.","NO CUMPLE")))</f>
        <v>#N/A</v>
      </c>
      <c r="L425" s="24"/>
      <c r="M425" s="24"/>
      <c r="N425" s="24"/>
      <c r="P425"/>
      <c r="Q425"/>
      <c r="R425"/>
      <c r="S425"/>
      <c r="T425"/>
    </row>
    <row r="426" spans="2:20" ht="12.9" hidden="1">
      <c r="B426" s="24"/>
      <c r="C426" s="24"/>
      <c r="D426" s="24"/>
      <c r="E426" s="24"/>
      <c r="F426" s="24"/>
      <c r="G426" s="24"/>
      <c r="H426" s="51" t="e">
        <f>VLOOKUP(D406,Conformación!$A$5:$S$125,17,FALSE)</f>
        <v>#N/A</v>
      </c>
      <c r="I426" s="52" t="e">
        <f>VLOOKUP(D406,Conformación!$A$5:$S$125,19,FALSE)</f>
        <v>#N/A</v>
      </c>
      <c r="J426" s="53">
        <f>+T421</f>
        <v>0</v>
      </c>
      <c r="K426" s="24" t="e">
        <f>+IF(J426&lt;MAX($J$422:$J$426),"",IF(J426=MAX($J$422:$J$426)*AND(SUM($J$422:$J$426)&gt;MAX($J$422:$J$426))*AND((I426&gt;0.34)),"V.Bo.",IF(J426=MAX($J$422:$J$426)*AND(J426=SUM($J$422:$J$426))*AND(I426&gt;=0.51),"V.Bo.","NO CUMPLE")))</f>
        <v>#N/A</v>
      </c>
      <c r="L426" s="24"/>
      <c r="M426" s="24"/>
      <c r="N426" s="24"/>
      <c r="P426"/>
      <c r="Q426"/>
      <c r="R426"/>
      <c r="S426"/>
      <c r="T426"/>
    </row>
    <row r="427" spans="2:20" ht="12.9" hidden="1">
      <c r="B427" s="24"/>
      <c r="C427" s="24"/>
      <c r="D427" s="24"/>
      <c r="E427" s="24"/>
      <c r="F427" s="24"/>
      <c r="G427" s="24"/>
      <c r="H427" s="51"/>
      <c r="I427" s="54"/>
      <c r="J427" s="29"/>
      <c r="K427" s="24">
        <f>+COUNTIF(K422:K426,"NO CUMPLE")</f>
        <v>0</v>
      </c>
      <c r="L427" s="24"/>
      <c r="M427"/>
      <c r="N427"/>
      <c r="P427" s="43"/>
      <c r="Q427" s="43"/>
      <c r="R427" s="43"/>
      <c r="S427" s="43"/>
      <c r="T427" s="43"/>
    </row>
    <row r="428" spans="2:20" ht="12.9" hidden="1">
      <c r="M428"/>
      <c r="N428"/>
      <c r="O428" s="43"/>
      <c r="P428" s="43"/>
      <c r="Q428" s="43"/>
      <c r="R428" s="43"/>
      <c r="S428" s="43"/>
      <c r="T428" s="43"/>
    </row>
    <row r="429" spans="2:20" ht="12.9" hidden="1">
      <c r="B429" s="4"/>
      <c r="C429" s="27" t="s">
        <v>75</v>
      </c>
      <c r="D429" s="28">
        <v>19</v>
      </c>
      <c r="E429" s="372" t="e">
        <f>VLOOKUP(D429,Conformación!$A$5:$S$125,2,FALSE)</f>
        <v>#N/A</v>
      </c>
      <c r="F429" s="372"/>
      <c r="G429" s="372"/>
      <c r="H429" s="372"/>
      <c r="I429" s="372"/>
      <c r="J429" s="372"/>
      <c r="K429" s="29"/>
      <c r="L429" s="24"/>
      <c r="M429" s="24"/>
      <c r="N429" s="24"/>
      <c r="O429"/>
      <c r="P429" s="43"/>
      <c r="Q429" s="43"/>
      <c r="R429" s="43"/>
      <c r="S429" s="43"/>
      <c r="T429" s="43"/>
    </row>
    <row r="430" spans="2:20" ht="12.9" hidden="1">
      <c r="B430" s="4"/>
      <c r="C430" s="27"/>
      <c r="D430" s="27"/>
      <c r="E430" s="373" t="e">
        <f>VLOOKUP(D429,Conformación!$A$5:$S$125,4,FALSE)</f>
        <v>#N/A</v>
      </c>
      <c r="F430" s="373"/>
      <c r="G430" s="373"/>
      <c r="H430" s="373"/>
      <c r="I430" s="373"/>
      <c r="J430" s="373"/>
      <c r="K430" s="29"/>
      <c r="L430" s="24"/>
      <c r="N430" s="24"/>
      <c r="O430"/>
    </row>
    <row r="431" spans="2:20" hidden="1">
      <c r="B431" s="4"/>
      <c r="C431" s="27"/>
      <c r="D431" s="27"/>
      <c r="E431" s="373"/>
      <c r="F431" s="373"/>
      <c r="G431" s="373"/>
      <c r="H431" s="373"/>
      <c r="I431" s="373"/>
      <c r="J431" s="373"/>
      <c r="K431" s="29"/>
      <c r="L431" s="24"/>
      <c r="M431" s="24"/>
      <c r="N431" s="24"/>
      <c r="O431" s="43"/>
    </row>
    <row r="432" spans="2:20" hidden="1">
      <c r="B432" s="4"/>
      <c r="C432" s="4"/>
      <c r="D432" s="4"/>
      <c r="E432" s="4"/>
      <c r="F432" s="4"/>
      <c r="G432" s="4"/>
      <c r="H432" s="32"/>
      <c r="I432" s="24"/>
      <c r="J432" s="25"/>
      <c r="K432" s="33"/>
      <c r="L432" s="4"/>
      <c r="O432" s="43"/>
    </row>
    <row r="433" spans="2:20" ht="34.65" hidden="1">
      <c r="B433" s="36" t="s">
        <v>23</v>
      </c>
      <c r="C433" s="36" t="s">
        <v>6</v>
      </c>
      <c r="D433" s="37" t="s">
        <v>22</v>
      </c>
      <c r="E433" s="37" t="s">
        <v>25</v>
      </c>
      <c r="F433" s="277" t="s">
        <v>175</v>
      </c>
      <c r="G433" s="36" t="s">
        <v>4</v>
      </c>
      <c r="H433" s="38" t="s">
        <v>5</v>
      </c>
      <c r="I433" s="36" t="s">
        <v>200</v>
      </c>
      <c r="J433" s="19" t="s">
        <v>26</v>
      </c>
      <c r="K433" s="19" t="str">
        <f>+K$12</f>
        <v>POE
SMMLV</v>
      </c>
      <c r="L433" s="36" t="s">
        <v>9</v>
      </c>
      <c r="M433" s="24"/>
      <c r="O433" s="43"/>
      <c r="P433" s="34" t="s">
        <v>24</v>
      </c>
      <c r="Q433" s="35"/>
      <c r="R433" s="35"/>
      <c r="S433" s="35"/>
      <c r="T433" s="35"/>
    </row>
    <row r="434" spans="2:20" hidden="1">
      <c r="B434" s="347">
        <v>1</v>
      </c>
      <c r="C434" s="352"/>
      <c r="D434" s="353"/>
      <c r="E434" s="351"/>
      <c r="F434" s="338"/>
      <c r="G434" s="354"/>
      <c r="H434" s="355"/>
      <c r="I434" s="352"/>
      <c r="J434" s="340"/>
      <c r="K434" s="356">
        <f t="shared" ref="K434:K442" si="101">IF(H434=0,0,IF(H434&lt;0,"FUERA DE TIEMPO",J434*E434/VLOOKUP(YEAR(H434),$V$3:$W$43,2,0)))</f>
        <v>0</v>
      </c>
      <c r="L434" s="352" t="s">
        <v>227</v>
      </c>
      <c r="M434" s="4"/>
      <c r="N434" s="24"/>
      <c r="P434" s="11" t="e">
        <f>+H445</f>
        <v>#N/A</v>
      </c>
      <c r="Q434" s="11" t="e">
        <f>+H446</f>
        <v>#N/A</v>
      </c>
      <c r="R434" s="11" t="e">
        <f>+H447</f>
        <v>#N/A</v>
      </c>
      <c r="S434" s="11" t="e">
        <f>+H448</f>
        <v>#N/A</v>
      </c>
      <c r="T434" s="11" t="e">
        <f>+H449</f>
        <v>#N/A</v>
      </c>
    </row>
    <row r="435" spans="2:20" hidden="1">
      <c r="B435" s="347">
        <v>2</v>
      </c>
      <c r="C435" s="352"/>
      <c r="D435" s="353"/>
      <c r="E435" s="351"/>
      <c r="F435" s="338"/>
      <c r="G435" s="354"/>
      <c r="H435" s="355"/>
      <c r="I435" s="352"/>
      <c r="J435" s="340"/>
      <c r="K435" s="356">
        <f t="shared" si="101"/>
        <v>0</v>
      </c>
      <c r="L435" s="352"/>
      <c r="M435" s="39"/>
      <c r="N435" s="24"/>
      <c r="P435" s="42" t="e">
        <f t="shared" ref="P435:P443" si="102">+IF(D434=$P$434,K434,0)</f>
        <v>#N/A</v>
      </c>
      <c r="Q435" s="42" t="e">
        <f t="shared" ref="Q435:Q443" si="103">+IF(D434=$Q$434,K434,0)</f>
        <v>#N/A</v>
      </c>
      <c r="R435" s="42" t="e">
        <f t="shared" ref="R435:R443" si="104">+IF(D434=$R$411,K434,0)</f>
        <v>#N/A</v>
      </c>
      <c r="S435" s="42">
        <f t="shared" ref="S435:S443" si="105">+IF(D434=$S$122,K434,0)</f>
        <v>0</v>
      </c>
      <c r="T435" s="42">
        <f t="shared" ref="T435:T443" si="106">+IF(D434=$T$122,K434,0)</f>
        <v>0</v>
      </c>
    </row>
    <row r="436" spans="2:20" hidden="1">
      <c r="B436" s="347">
        <v>3</v>
      </c>
      <c r="C436" s="352"/>
      <c r="D436" s="353"/>
      <c r="E436" s="351"/>
      <c r="F436" s="338"/>
      <c r="G436" s="354"/>
      <c r="H436" s="355"/>
      <c r="I436" s="352"/>
      <c r="J436" s="340"/>
      <c r="K436" s="356">
        <f t="shared" si="101"/>
        <v>0</v>
      </c>
      <c r="L436" s="352"/>
      <c r="M436" s="41"/>
      <c r="N436" s="24"/>
      <c r="P436" s="42" t="e">
        <f t="shared" si="102"/>
        <v>#N/A</v>
      </c>
      <c r="Q436" s="42" t="e">
        <f t="shared" si="103"/>
        <v>#N/A</v>
      </c>
      <c r="R436" s="42" t="e">
        <f t="shared" si="104"/>
        <v>#N/A</v>
      </c>
      <c r="S436" s="42">
        <f t="shared" si="105"/>
        <v>0</v>
      </c>
      <c r="T436" s="42">
        <f t="shared" si="106"/>
        <v>0</v>
      </c>
    </row>
    <row r="437" spans="2:20" hidden="1">
      <c r="B437" s="347">
        <v>4</v>
      </c>
      <c r="C437" s="357"/>
      <c r="D437" s="353"/>
      <c r="E437" s="351"/>
      <c r="F437" s="338"/>
      <c r="G437" s="354"/>
      <c r="H437" s="355"/>
      <c r="I437" s="352"/>
      <c r="J437" s="358"/>
      <c r="K437" s="356">
        <f t="shared" si="101"/>
        <v>0</v>
      </c>
      <c r="L437" s="352"/>
      <c r="M437" s="41"/>
      <c r="N437" s="4"/>
      <c r="P437" s="42" t="e">
        <f t="shared" si="102"/>
        <v>#N/A</v>
      </c>
      <c r="Q437" s="42" t="e">
        <f t="shared" si="103"/>
        <v>#N/A</v>
      </c>
      <c r="R437" s="42" t="e">
        <f t="shared" si="104"/>
        <v>#N/A</v>
      </c>
      <c r="S437" s="42">
        <f t="shared" si="105"/>
        <v>0</v>
      </c>
      <c r="T437" s="42">
        <f t="shared" si="106"/>
        <v>0</v>
      </c>
    </row>
    <row r="438" spans="2:20" hidden="1">
      <c r="B438" s="347">
        <v>5</v>
      </c>
      <c r="C438" s="352"/>
      <c r="D438" s="353"/>
      <c r="E438" s="351"/>
      <c r="F438" s="338"/>
      <c r="G438" s="354"/>
      <c r="H438" s="355"/>
      <c r="I438" s="359"/>
      <c r="J438" s="340"/>
      <c r="K438" s="356">
        <f t="shared" si="101"/>
        <v>0</v>
      </c>
      <c r="L438" s="352"/>
      <c r="M438" s="41">
        <f t="shared" ref="M438:M446" si="107">+IF(K434&gt;=$H$13,1,0)</f>
        <v>0</v>
      </c>
      <c r="N438" s="39"/>
      <c r="P438" s="42" t="e">
        <f t="shared" si="102"/>
        <v>#N/A</v>
      </c>
      <c r="Q438" s="42" t="e">
        <f t="shared" si="103"/>
        <v>#N/A</v>
      </c>
      <c r="R438" s="42" t="e">
        <f t="shared" si="104"/>
        <v>#N/A</v>
      </c>
      <c r="S438" s="42">
        <f t="shared" si="105"/>
        <v>0</v>
      </c>
      <c r="T438" s="42">
        <f t="shared" si="106"/>
        <v>0</v>
      </c>
    </row>
    <row r="439" spans="2:20" hidden="1">
      <c r="B439" s="347">
        <v>6</v>
      </c>
      <c r="C439" s="359"/>
      <c r="D439" s="353"/>
      <c r="E439" s="351"/>
      <c r="F439" s="338"/>
      <c r="G439" s="354"/>
      <c r="H439" s="355"/>
      <c r="I439" s="359"/>
      <c r="J439" s="340"/>
      <c r="K439" s="356">
        <f t="shared" si="101"/>
        <v>0</v>
      </c>
      <c r="L439" s="352"/>
      <c r="M439" s="41">
        <f t="shared" si="107"/>
        <v>0</v>
      </c>
      <c r="N439" s="41"/>
      <c r="P439" s="42" t="e">
        <f t="shared" si="102"/>
        <v>#N/A</v>
      </c>
      <c r="Q439" s="42" t="e">
        <f t="shared" si="103"/>
        <v>#N/A</v>
      </c>
      <c r="R439" s="42" t="e">
        <f t="shared" si="104"/>
        <v>#N/A</v>
      </c>
      <c r="S439" s="42">
        <f t="shared" si="105"/>
        <v>0</v>
      </c>
      <c r="T439" s="42">
        <f t="shared" si="106"/>
        <v>0</v>
      </c>
    </row>
    <row r="440" spans="2:20" hidden="1">
      <c r="B440" s="347">
        <v>7</v>
      </c>
      <c r="C440" s="359"/>
      <c r="D440" s="353"/>
      <c r="E440" s="351"/>
      <c r="F440" s="338"/>
      <c r="G440" s="354"/>
      <c r="H440" s="355"/>
      <c r="I440" s="359"/>
      <c r="J440" s="340"/>
      <c r="K440" s="356">
        <f t="shared" si="101"/>
        <v>0</v>
      </c>
      <c r="L440" s="352"/>
      <c r="M440" s="41">
        <f t="shared" si="107"/>
        <v>0</v>
      </c>
      <c r="N440" s="41"/>
      <c r="O440" s="31"/>
      <c r="P440" s="42" t="e">
        <f t="shared" si="102"/>
        <v>#N/A</v>
      </c>
      <c r="Q440" s="42" t="e">
        <f t="shared" si="103"/>
        <v>#N/A</v>
      </c>
      <c r="R440" s="42" t="e">
        <f t="shared" si="104"/>
        <v>#N/A</v>
      </c>
      <c r="S440" s="42">
        <f t="shared" si="105"/>
        <v>0</v>
      </c>
      <c r="T440" s="42">
        <f t="shared" si="106"/>
        <v>0</v>
      </c>
    </row>
    <row r="441" spans="2:20" hidden="1">
      <c r="B441" s="347">
        <v>8</v>
      </c>
      <c r="C441" s="352"/>
      <c r="D441" s="353"/>
      <c r="E441" s="351"/>
      <c r="F441" s="338"/>
      <c r="G441" s="354"/>
      <c r="H441" s="355"/>
      <c r="I441" s="352"/>
      <c r="J441" s="360"/>
      <c r="K441" s="356">
        <f t="shared" si="101"/>
        <v>0</v>
      </c>
      <c r="L441" s="352"/>
      <c r="M441" s="41">
        <f t="shared" si="107"/>
        <v>0</v>
      </c>
      <c r="N441" s="41"/>
      <c r="P441" s="42" t="e">
        <f t="shared" si="102"/>
        <v>#N/A</v>
      </c>
      <c r="Q441" s="42" t="e">
        <f t="shared" si="103"/>
        <v>#N/A</v>
      </c>
      <c r="R441" s="42" t="e">
        <f t="shared" si="104"/>
        <v>#N/A</v>
      </c>
      <c r="S441" s="42">
        <f t="shared" si="105"/>
        <v>0</v>
      </c>
      <c r="T441" s="42">
        <f t="shared" si="106"/>
        <v>0</v>
      </c>
    </row>
    <row r="442" spans="2:20" ht="12.25" hidden="1" thickBot="1">
      <c r="B442" s="347">
        <v>9</v>
      </c>
      <c r="C442" s="352"/>
      <c r="D442" s="353"/>
      <c r="E442" s="351"/>
      <c r="F442" s="338"/>
      <c r="G442" s="354"/>
      <c r="H442" s="355"/>
      <c r="I442" s="352"/>
      <c r="J442" s="360"/>
      <c r="K442" s="356">
        <f t="shared" si="101"/>
        <v>0</v>
      </c>
      <c r="L442" s="361"/>
      <c r="M442" s="41">
        <f t="shared" si="107"/>
        <v>0</v>
      </c>
      <c r="N442" s="41"/>
      <c r="P442" s="42" t="e">
        <f t="shared" si="102"/>
        <v>#N/A</v>
      </c>
      <c r="Q442" s="42" t="e">
        <f t="shared" si="103"/>
        <v>#N/A</v>
      </c>
      <c r="R442" s="42" t="e">
        <f t="shared" si="104"/>
        <v>#N/A</v>
      </c>
      <c r="S442" s="42">
        <f t="shared" si="105"/>
        <v>0</v>
      </c>
      <c r="T442" s="42">
        <f t="shared" si="106"/>
        <v>0</v>
      </c>
    </row>
    <row r="443" spans="2:20" ht="12.25" hidden="1" thickBot="1">
      <c r="B443" s="4"/>
      <c r="C443" s="4"/>
      <c r="D443" s="4"/>
      <c r="E443" s="4"/>
      <c r="F443" s="4"/>
      <c r="G443" s="4"/>
      <c r="H443" s="45"/>
      <c r="I443" s="24"/>
      <c r="J443" s="29" t="s">
        <v>8</v>
      </c>
      <c r="K443" s="29">
        <f>SUM(K434:K442)</f>
        <v>0</v>
      </c>
      <c r="L443" s="46"/>
      <c r="M443" s="41">
        <f t="shared" si="107"/>
        <v>0</v>
      </c>
      <c r="N443" s="41"/>
      <c r="P443" s="42" t="e">
        <f t="shared" si="102"/>
        <v>#N/A</v>
      </c>
      <c r="Q443" s="42" t="e">
        <f t="shared" si="103"/>
        <v>#N/A</v>
      </c>
      <c r="R443" s="42" t="e">
        <f t="shared" si="104"/>
        <v>#N/A</v>
      </c>
      <c r="S443" s="42">
        <f t="shared" si="105"/>
        <v>0</v>
      </c>
      <c r="T443" s="42">
        <f t="shared" si="106"/>
        <v>0</v>
      </c>
    </row>
    <row r="444" spans="2:20" ht="12.25" hidden="1" thickBot="1">
      <c r="B444" s="24"/>
      <c r="C444" s="24"/>
      <c r="D444" s="24"/>
      <c r="E444" s="24"/>
      <c r="F444" s="24"/>
      <c r="G444" s="24"/>
      <c r="H444" s="32"/>
      <c r="I444" s="48"/>
      <c r="J444" s="49"/>
      <c r="K444" s="50" t="str">
        <f>+IF(OR(M447=0,K450&gt;=1),"NO CUMPLE","CUMPLE")</f>
        <v>NO CUMPLE</v>
      </c>
      <c r="L444" s="68" t="str">
        <f>IF(K444="NO CUMPLE","0",IF(K443&gt;=$L$13,"CUMPLE SUMATORIA DE TODOS 2,0 DEL POE",IF(K443&lt;$L$13,"NO CUMPLE SUMATORIA DE TODOS 2,0 DEL POE")))</f>
        <v>0</v>
      </c>
      <c r="M444" s="41">
        <f t="shared" si="107"/>
        <v>0</v>
      </c>
      <c r="N444" s="41"/>
      <c r="P444" s="47" t="e">
        <f>SUM(P435:P443)</f>
        <v>#N/A</v>
      </c>
      <c r="Q444" s="47" t="e">
        <f>SUM(Q435:Q443)</f>
        <v>#N/A</v>
      </c>
      <c r="R444" s="47" t="e">
        <f>SUM(R435:R443)</f>
        <v>#N/A</v>
      </c>
      <c r="S444" s="47">
        <f>SUM(S435:S443)</f>
        <v>0</v>
      </c>
      <c r="T444" s="47">
        <f>SUM(T435:T443)</f>
        <v>0</v>
      </c>
    </row>
    <row r="445" spans="2:20" hidden="1">
      <c r="B445" s="24"/>
      <c r="C445" s="24"/>
      <c r="D445" s="24"/>
      <c r="E445" s="24"/>
      <c r="F445" s="24"/>
      <c r="G445" s="24"/>
      <c r="H445" s="51" t="e">
        <f>VLOOKUP(D429,Conformación!$A$5:$S$125,5,FALSE)</f>
        <v>#N/A</v>
      </c>
      <c r="I445" s="52" t="e">
        <f>VLOOKUP(D429,Conformación!$A$5:$S$125,7,FALSE)</f>
        <v>#N/A</v>
      </c>
      <c r="J445" s="53" t="e">
        <f>+P444</f>
        <v>#N/A</v>
      </c>
      <c r="K445" s="24" t="e">
        <f>+IF(J445&lt;MAX($J$445:$J$449),"",IF(J445=MAX($J$445:$J$449)*AND(SUM($J$445:$J$449)&gt;MAX($J$445:$J$449))*AND((I445&gt;0.34)),"V.Bo.",IF(J445=MAX($J$445:$J$449)*AND(J445=SUM($J$445:$J$449))*AND(I445&gt;=0.51),"V.Bo.","NO CUMPLE")))</f>
        <v>#N/A</v>
      </c>
      <c r="L445" s="24"/>
      <c r="M445" s="41">
        <f t="shared" si="107"/>
        <v>0</v>
      </c>
      <c r="N445" s="41"/>
    </row>
    <row r="446" spans="2:20" ht="12.9" hidden="1">
      <c r="B446" s="24"/>
      <c r="C446" s="24"/>
      <c r="D446" s="24"/>
      <c r="E446" s="24"/>
      <c r="F446" s="24"/>
      <c r="G446" s="24"/>
      <c r="H446" s="51" t="e">
        <f>VLOOKUP(D429,Conformación!$A$5:$S$125,8,FALSE)</f>
        <v>#N/A</v>
      </c>
      <c r="I446" s="52" t="e">
        <f>VLOOKUP(D429,Conformación!$A$5:$S$125,10,FALSE)</f>
        <v>#N/A</v>
      </c>
      <c r="J446" s="53" t="e">
        <f>+Q444</f>
        <v>#N/A</v>
      </c>
      <c r="K446" s="24" t="e">
        <f>+IF(J446&lt;MAX($J$445:$J$449),"",IF(J446=MAX($J$445:$J$449)*AND(SUM($J$445:$J$449)&gt;MAX($J$445:$J$449))*AND((I446&gt;0.34)),"V.Bo.",IF(J446=MAX($J$445:$J$449)*AND(J446=SUM($J$445:$J$449))*AND(I446&gt;=0.51),"V.Bo.","NO CUMPLE")))</f>
        <v>#N/A</v>
      </c>
      <c r="L446"/>
      <c r="M446" s="41">
        <f t="shared" si="107"/>
        <v>0</v>
      </c>
      <c r="N446" s="41"/>
    </row>
    <row r="447" spans="2:20" ht="12.9" hidden="1">
      <c r="B447" s="24"/>
      <c r="C447" s="24"/>
      <c r="D447" s="24"/>
      <c r="E447" s="24"/>
      <c r="F447" s="24"/>
      <c r="G447" s="24"/>
      <c r="H447" s="51" t="e">
        <f>VLOOKUP(D429,Conformación!$A$5:$S$125,11,FALSE)</f>
        <v>#N/A</v>
      </c>
      <c r="I447" s="52" t="e">
        <f>VLOOKUP(D429,Conformación!$A$5:$S$125,13,FALSE)</f>
        <v>#N/A</v>
      </c>
      <c r="J447" s="53" t="e">
        <f>+R444</f>
        <v>#N/A</v>
      </c>
      <c r="K447" s="24" t="e">
        <f>+IF(J447&lt;MAX($J$445:$J$449),"",IF(J447=MAX($J$445:$J$449)*AND(SUM($J$445:$J$449)&gt;MAX($J$445:$J$449))*AND((I447&gt;0.34)),"V.Bo.",IF(J447=MAX($J$445:$J$449)*AND(J447=SUM($J$445:$J$449))*AND(I447&gt;=0.51),"V.Bo.","NO CUMPLE")))</f>
        <v>#N/A</v>
      </c>
      <c r="L447"/>
      <c r="M447" s="24">
        <f>SUM(M438:M446)</f>
        <v>0</v>
      </c>
      <c r="N447" s="41"/>
      <c r="P447" s="43"/>
      <c r="Q447" s="43"/>
      <c r="R447" s="43"/>
      <c r="S447" s="43"/>
      <c r="T447" s="43"/>
    </row>
    <row r="448" spans="2:20" ht="12.9" hidden="1">
      <c r="B448" s="24"/>
      <c r="C448" s="24"/>
      <c r="D448" s="24"/>
      <c r="E448" s="24"/>
      <c r="F448" s="24"/>
      <c r="G448" s="24"/>
      <c r="H448" s="51" t="e">
        <f>VLOOKUP(D429,Conformación!$A$5:$S$125,14,FALSE)</f>
        <v>#N/A</v>
      </c>
      <c r="I448" s="52" t="e">
        <f>VLOOKUP(D429,Conformación!$A$5:$S$125,16,FALSE)</f>
        <v>#N/A</v>
      </c>
      <c r="J448" s="53">
        <f>+S444</f>
        <v>0</v>
      </c>
      <c r="K448" s="24" t="e">
        <f>+IF(J448&lt;MAX($J$445:$J$449),"",IF(J448=MAX($J$445:$J$449)*AND(SUM($J$445:$J$449)&gt;MAX($J$445:$J$449))*AND((I448&gt;0.34)),"V.Bo.",IF(J448=MAX($J$445:$J$449)*AND(J448=SUM($J$445:$J$449))*AND(I448&gt;=0.51),"V.Bo.","NO CUMPLE")))</f>
        <v>#N/A</v>
      </c>
      <c r="L448" s="24"/>
      <c r="M448" s="24"/>
      <c r="N448" s="24"/>
      <c r="P448"/>
      <c r="Q448"/>
      <c r="R448"/>
      <c r="S448"/>
      <c r="T448"/>
    </row>
    <row r="449" spans="2:20" ht="12.9" hidden="1">
      <c r="B449" s="24"/>
      <c r="C449" s="24"/>
      <c r="D449" s="24"/>
      <c r="E449" s="24"/>
      <c r="F449" s="24"/>
      <c r="G449" s="24"/>
      <c r="H449" s="51" t="e">
        <f>VLOOKUP(D429,Conformación!$A$5:$S$125,17,FALSE)</f>
        <v>#N/A</v>
      </c>
      <c r="I449" s="52" t="e">
        <f>VLOOKUP(D429,Conformación!$A$5:$S$125,19,FALSE)</f>
        <v>#N/A</v>
      </c>
      <c r="J449" s="53">
        <f>+T444</f>
        <v>0</v>
      </c>
      <c r="K449" s="24" t="e">
        <f>+IF(J449&lt;MAX($J$445:$J$449),"",IF(J449=MAX($J$445:$J$449)*AND(SUM($J$445:$J$449)&gt;MAX($J$445:$J$449))*AND((I449&gt;0.34)),"V.Bo.",IF(J449=MAX($J$445:$J$449)*AND(J449=SUM($J$445:$J$449))*AND(I449&gt;=0.51),"V.Bo.","NO CUMPLE")))</f>
        <v>#N/A</v>
      </c>
      <c r="L449" s="24"/>
      <c r="M449" s="24"/>
      <c r="N449" s="24"/>
      <c r="P449"/>
      <c r="Q449"/>
      <c r="R449"/>
      <c r="S449"/>
      <c r="T449"/>
    </row>
    <row r="450" spans="2:20" ht="12.9" hidden="1">
      <c r="B450" s="24"/>
      <c r="C450" s="24"/>
      <c r="D450" s="24"/>
      <c r="E450" s="24"/>
      <c r="F450" s="24"/>
      <c r="G450" s="24"/>
      <c r="H450" s="51"/>
      <c r="I450" s="54"/>
      <c r="J450" s="29"/>
      <c r="K450" s="24">
        <f>+COUNTIF(K445:K449,"NO CUMPLE")</f>
        <v>0</v>
      </c>
      <c r="L450" s="24"/>
      <c r="M450"/>
      <c r="N450"/>
      <c r="P450" s="43"/>
      <c r="Q450" s="43"/>
      <c r="R450" s="43"/>
      <c r="S450" s="43"/>
      <c r="T450" s="43"/>
    </row>
    <row r="451" spans="2:20" ht="12.9" hidden="1">
      <c r="M451"/>
      <c r="N451"/>
      <c r="O451" s="43"/>
      <c r="P451" s="43"/>
      <c r="Q451" s="43"/>
      <c r="R451" s="43"/>
      <c r="S451" s="43"/>
      <c r="T451" s="43"/>
    </row>
    <row r="452" spans="2:20" ht="12.9" hidden="1">
      <c r="B452" s="4"/>
      <c r="C452" s="27" t="s">
        <v>75</v>
      </c>
      <c r="D452" s="28">
        <v>20</v>
      </c>
      <c r="E452" s="372" t="e">
        <f>VLOOKUP(D452,Conformación!$A$5:$S$125,2,FALSE)</f>
        <v>#N/A</v>
      </c>
      <c r="F452" s="372"/>
      <c r="G452" s="372"/>
      <c r="H452" s="372"/>
      <c r="I452" s="372"/>
      <c r="J452" s="372"/>
      <c r="K452" s="29"/>
      <c r="L452" s="24"/>
      <c r="M452" s="24"/>
      <c r="N452" s="24"/>
      <c r="O452"/>
      <c r="P452" s="43"/>
      <c r="Q452" s="43"/>
      <c r="R452" s="43"/>
      <c r="S452" s="43"/>
      <c r="T452" s="43"/>
    </row>
    <row r="453" spans="2:20" ht="12.9" hidden="1">
      <c r="B453" s="4"/>
      <c r="C453" s="27"/>
      <c r="D453" s="27"/>
      <c r="E453" s="373" t="e">
        <f>VLOOKUP(D452,Conformación!$A$5:$S$125,4,FALSE)</f>
        <v>#N/A</v>
      </c>
      <c r="F453" s="373"/>
      <c r="G453" s="373"/>
      <c r="H453" s="373"/>
      <c r="I453" s="373"/>
      <c r="J453" s="373"/>
      <c r="K453" s="29"/>
      <c r="L453" s="24"/>
      <c r="N453" s="24"/>
      <c r="O453"/>
    </row>
    <row r="454" spans="2:20" hidden="1">
      <c r="B454" s="4"/>
      <c r="C454" s="27"/>
      <c r="D454" s="27"/>
      <c r="E454" s="373"/>
      <c r="F454" s="373"/>
      <c r="G454" s="373"/>
      <c r="H454" s="373"/>
      <c r="I454" s="373"/>
      <c r="J454" s="373"/>
      <c r="K454" s="29"/>
      <c r="L454" s="24"/>
      <c r="M454" s="24"/>
      <c r="N454" s="24"/>
      <c r="O454" s="43"/>
    </row>
    <row r="455" spans="2:20" hidden="1">
      <c r="B455" s="4"/>
      <c r="C455" s="4"/>
      <c r="D455" s="4"/>
      <c r="E455" s="4"/>
      <c r="F455" s="4"/>
      <c r="G455" s="4"/>
      <c r="H455" s="32"/>
      <c r="I455" s="24"/>
      <c r="J455" s="25"/>
      <c r="K455" s="33"/>
      <c r="L455" s="4"/>
      <c r="O455" s="43"/>
    </row>
    <row r="456" spans="2:20" ht="34.65" hidden="1">
      <c r="B456" s="36" t="s">
        <v>23</v>
      </c>
      <c r="C456" s="36" t="s">
        <v>6</v>
      </c>
      <c r="D456" s="37" t="s">
        <v>22</v>
      </c>
      <c r="E456" s="37" t="s">
        <v>25</v>
      </c>
      <c r="F456" s="277" t="s">
        <v>175</v>
      </c>
      <c r="G456" s="36" t="s">
        <v>4</v>
      </c>
      <c r="H456" s="38" t="s">
        <v>5</v>
      </c>
      <c r="I456" s="36" t="s">
        <v>200</v>
      </c>
      <c r="J456" s="19" t="s">
        <v>26</v>
      </c>
      <c r="K456" s="19" t="str">
        <f>+K$12</f>
        <v>POE
SMMLV</v>
      </c>
      <c r="L456" s="36" t="s">
        <v>9</v>
      </c>
      <c r="M456" s="24"/>
      <c r="O456" s="43"/>
      <c r="P456" s="34" t="s">
        <v>24</v>
      </c>
      <c r="Q456" s="35"/>
      <c r="R456" s="35"/>
      <c r="S456" s="35"/>
      <c r="T456" s="35"/>
    </row>
    <row r="457" spans="2:20" hidden="1">
      <c r="B457" s="347">
        <v>1</v>
      </c>
      <c r="C457" s="55"/>
      <c r="D457" s="58"/>
      <c r="E457" s="291"/>
      <c r="F457" s="289"/>
      <c r="G457" s="295"/>
      <c r="H457" s="63"/>
      <c r="I457" s="55"/>
      <c r="J457" s="64"/>
      <c r="K457" s="56">
        <f t="shared" ref="K457:K465" si="108">IF(H457=0,0,IF(H457&lt;0,"FUERA DE TIEMPO",J457*E457/VLOOKUP(YEAR(H457),$V$3:$W$43,2,0)))</f>
        <v>0</v>
      </c>
      <c r="L457" s="348" t="s">
        <v>228</v>
      </c>
      <c r="M457" s="4"/>
      <c r="N457" s="24"/>
      <c r="P457" s="11" t="e">
        <f>+H468</f>
        <v>#N/A</v>
      </c>
      <c r="Q457" s="11" t="e">
        <f>+H469</f>
        <v>#N/A</v>
      </c>
      <c r="R457" s="11" t="e">
        <f>+H470</f>
        <v>#N/A</v>
      </c>
      <c r="S457" s="11" t="e">
        <f>+H471</f>
        <v>#N/A</v>
      </c>
      <c r="T457" s="11" t="e">
        <f>+H472</f>
        <v>#N/A</v>
      </c>
    </row>
    <row r="458" spans="2:20" hidden="1">
      <c r="B458" s="347">
        <v>2</v>
      </c>
      <c r="C458" s="55"/>
      <c r="D458" s="58"/>
      <c r="E458" s="291"/>
      <c r="F458" s="289"/>
      <c r="G458" s="295"/>
      <c r="H458" s="63"/>
      <c r="I458" s="55"/>
      <c r="J458" s="64"/>
      <c r="K458" s="56">
        <f t="shared" si="108"/>
        <v>0</v>
      </c>
      <c r="L458" s="348" t="s">
        <v>228</v>
      </c>
      <c r="M458" s="39"/>
      <c r="N458" s="24"/>
      <c r="P458" s="42" t="e">
        <f t="shared" ref="P458:P466" si="109">+IF(D457=$P$457,K457,0)</f>
        <v>#N/A</v>
      </c>
      <c r="Q458" s="42" t="e">
        <f t="shared" ref="Q458:Q466" si="110">+IF(D457=$Q$457,K457,0)</f>
        <v>#N/A</v>
      </c>
      <c r="R458" s="42" t="e">
        <f t="shared" ref="R458:R466" si="111">+IF(D457=$R$411,K457,0)</f>
        <v>#N/A</v>
      </c>
      <c r="S458" s="42">
        <f t="shared" ref="S458:S466" si="112">+IF(D457=$S$122,K457,0)</f>
        <v>0</v>
      </c>
      <c r="T458" s="42">
        <f t="shared" ref="T458:T466" si="113">+IF(D457=$T$122,K457,0)</f>
        <v>0</v>
      </c>
    </row>
    <row r="459" spans="2:20" hidden="1">
      <c r="B459" s="347">
        <v>3</v>
      </c>
      <c r="C459" s="55"/>
      <c r="D459" s="58"/>
      <c r="E459" s="291"/>
      <c r="F459" s="289"/>
      <c r="G459" s="295"/>
      <c r="H459" s="229"/>
      <c r="I459" s="124"/>
      <c r="J459" s="125"/>
      <c r="K459" s="56">
        <f t="shared" si="108"/>
        <v>0</v>
      </c>
      <c r="L459" s="348" t="s">
        <v>228</v>
      </c>
      <c r="M459" s="41"/>
      <c r="N459" s="24"/>
      <c r="P459" s="42" t="e">
        <f t="shared" si="109"/>
        <v>#N/A</v>
      </c>
      <c r="Q459" s="42" t="e">
        <f t="shared" si="110"/>
        <v>#N/A</v>
      </c>
      <c r="R459" s="42" t="e">
        <f t="shared" si="111"/>
        <v>#N/A</v>
      </c>
      <c r="S459" s="42">
        <f t="shared" si="112"/>
        <v>0</v>
      </c>
      <c r="T459" s="42">
        <f t="shared" si="113"/>
        <v>0</v>
      </c>
    </row>
    <row r="460" spans="2:20" hidden="1">
      <c r="B460" s="347">
        <v>4</v>
      </c>
      <c r="C460" s="59"/>
      <c r="D460" s="58"/>
      <c r="E460" s="291"/>
      <c r="F460" s="289"/>
      <c r="G460" s="295"/>
      <c r="H460" s="63"/>
      <c r="I460" s="55"/>
      <c r="J460" s="346"/>
      <c r="K460" s="56">
        <f t="shared" si="108"/>
        <v>0</v>
      </c>
      <c r="L460" s="348" t="s">
        <v>228</v>
      </c>
      <c r="M460" s="41"/>
      <c r="N460" s="4"/>
      <c r="P460" s="42" t="e">
        <f t="shared" si="109"/>
        <v>#N/A</v>
      </c>
      <c r="Q460" s="42" t="e">
        <f t="shared" si="110"/>
        <v>#N/A</v>
      </c>
      <c r="R460" s="42" t="e">
        <f t="shared" si="111"/>
        <v>#N/A</v>
      </c>
      <c r="S460" s="42">
        <f t="shared" si="112"/>
        <v>0</v>
      </c>
      <c r="T460" s="42">
        <f t="shared" si="113"/>
        <v>0</v>
      </c>
    </row>
    <row r="461" spans="2:20" hidden="1">
      <c r="B461" s="347">
        <v>5</v>
      </c>
      <c r="C461" s="55"/>
      <c r="D461" s="58"/>
      <c r="E461" s="230"/>
      <c r="F461" s="289"/>
      <c r="G461" s="295"/>
      <c r="H461" s="63"/>
      <c r="I461" s="60"/>
      <c r="J461" s="64"/>
      <c r="K461" s="56">
        <f t="shared" si="108"/>
        <v>0</v>
      </c>
      <c r="L461" s="348" t="s">
        <v>228</v>
      </c>
      <c r="M461" s="41">
        <f t="shared" ref="M461:M469" si="114">+IF(K457&gt;=$H$13,1,0)</f>
        <v>0</v>
      </c>
      <c r="N461" s="39"/>
      <c r="P461" s="42" t="e">
        <f t="shared" si="109"/>
        <v>#N/A</v>
      </c>
      <c r="Q461" s="42" t="e">
        <f t="shared" si="110"/>
        <v>#N/A</v>
      </c>
      <c r="R461" s="42" t="e">
        <f t="shared" si="111"/>
        <v>#N/A</v>
      </c>
      <c r="S461" s="42">
        <f t="shared" si="112"/>
        <v>0</v>
      </c>
      <c r="T461" s="42">
        <f t="shared" si="113"/>
        <v>0</v>
      </c>
    </row>
    <row r="462" spans="2:20" hidden="1">
      <c r="B462" s="347">
        <v>6</v>
      </c>
      <c r="C462" s="60"/>
      <c r="D462" s="58"/>
      <c r="E462" s="291"/>
      <c r="F462" s="290"/>
      <c r="G462" s="295"/>
      <c r="H462" s="63"/>
      <c r="I462" s="60"/>
      <c r="J462" s="64"/>
      <c r="K462" s="56">
        <f t="shared" si="108"/>
        <v>0</v>
      </c>
      <c r="L462" s="124"/>
      <c r="M462" s="41">
        <f t="shared" si="114"/>
        <v>0</v>
      </c>
      <c r="N462" s="41"/>
      <c r="P462" s="42" t="e">
        <f t="shared" si="109"/>
        <v>#N/A</v>
      </c>
      <c r="Q462" s="42" t="e">
        <f t="shared" si="110"/>
        <v>#N/A</v>
      </c>
      <c r="R462" s="42" t="e">
        <f t="shared" si="111"/>
        <v>#N/A</v>
      </c>
      <c r="S462" s="42">
        <f t="shared" si="112"/>
        <v>0</v>
      </c>
      <c r="T462" s="42">
        <f t="shared" si="113"/>
        <v>0</v>
      </c>
    </row>
    <row r="463" spans="2:20" hidden="1">
      <c r="B463" s="347">
        <v>7</v>
      </c>
      <c r="C463" s="60"/>
      <c r="D463" s="58"/>
      <c r="E463" s="291"/>
      <c r="F463" s="290"/>
      <c r="G463" s="295"/>
      <c r="H463" s="63"/>
      <c r="I463" s="60"/>
      <c r="J463" s="64"/>
      <c r="K463" s="56">
        <f t="shared" si="108"/>
        <v>0</v>
      </c>
      <c r="L463" s="124"/>
      <c r="M463" s="41">
        <f t="shared" si="114"/>
        <v>0</v>
      </c>
      <c r="N463" s="41"/>
      <c r="O463" s="31"/>
      <c r="P463" s="42" t="e">
        <f t="shared" si="109"/>
        <v>#N/A</v>
      </c>
      <c r="Q463" s="42" t="e">
        <f t="shared" si="110"/>
        <v>#N/A</v>
      </c>
      <c r="R463" s="42" t="e">
        <f t="shared" si="111"/>
        <v>#N/A</v>
      </c>
      <c r="S463" s="42">
        <f t="shared" si="112"/>
        <v>0</v>
      </c>
      <c r="T463" s="42">
        <f t="shared" si="113"/>
        <v>0</v>
      </c>
    </row>
    <row r="464" spans="2:20" hidden="1">
      <c r="B464" s="347">
        <v>8</v>
      </c>
      <c r="C464" s="55"/>
      <c r="D464" s="58"/>
      <c r="E464" s="291"/>
      <c r="F464" s="290"/>
      <c r="G464" s="295"/>
      <c r="H464" s="63"/>
      <c r="I464" s="55"/>
      <c r="J464" s="57"/>
      <c r="K464" s="56">
        <f t="shared" si="108"/>
        <v>0</v>
      </c>
      <c r="L464" s="124"/>
      <c r="M464" s="41">
        <f t="shared" si="114"/>
        <v>0</v>
      </c>
      <c r="N464" s="41"/>
      <c r="P464" s="42" t="e">
        <f t="shared" si="109"/>
        <v>#N/A</v>
      </c>
      <c r="Q464" s="42" t="e">
        <f t="shared" si="110"/>
        <v>#N/A</v>
      </c>
      <c r="R464" s="42" t="e">
        <f t="shared" si="111"/>
        <v>#N/A</v>
      </c>
      <c r="S464" s="42">
        <f t="shared" si="112"/>
        <v>0</v>
      </c>
      <c r="T464" s="42">
        <f t="shared" si="113"/>
        <v>0</v>
      </c>
    </row>
    <row r="465" spans="2:20" ht="12.25" hidden="1" thickBot="1">
      <c r="B465" s="347">
        <v>9</v>
      </c>
      <c r="C465" s="55"/>
      <c r="D465" s="58"/>
      <c r="E465" s="291"/>
      <c r="F465" s="290"/>
      <c r="G465" s="295"/>
      <c r="H465" s="63"/>
      <c r="I465" s="55"/>
      <c r="J465" s="57"/>
      <c r="K465" s="56">
        <f t="shared" si="108"/>
        <v>0</v>
      </c>
      <c r="L465" s="345"/>
      <c r="M465" s="41">
        <f t="shared" si="114"/>
        <v>0</v>
      </c>
      <c r="N465" s="41"/>
      <c r="P465" s="42" t="e">
        <f t="shared" si="109"/>
        <v>#N/A</v>
      </c>
      <c r="Q465" s="42" t="e">
        <f t="shared" si="110"/>
        <v>#N/A</v>
      </c>
      <c r="R465" s="42" t="e">
        <f t="shared" si="111"/>
        <v>#N/A</v>
      </c>
      <c r="S465" s="42">
        <f t="shared" si="112"/>
        <v>0</v>
      </c>
      <c r="T465" s="42">
        <f t="shared" si="113"/>
        <v>0</v>
      </c>
    </row>
    <row r="466" spans="2:20" ht="12.25" hidden="1" thickBot="1">
      <c r="B466" s="4"/>
      <c r="C466" s="4"/>
      <c r="D466" s="4"/>
      <c r="E466" s="4"/>
      <c r="F466" s="4"/>
      <c r="G466" s="4"/>
      <c r="H466" s="45"/>
      <c r="I466" s="24"/>
      <c r="J466" s="29" t="s">
        <v>8</v>
      </c>
      <c r="K466" s="29">
        <f>SUM(K457:K465)</f>
        <v>0</v>
      </c>
      <c r="L466" s="46"/>
      <c r="M466" s="41">
        <f t="shared" si="114"/>
        <v>0</v>
      </c>
      <c r="N466" s="41"/>
      <c r="P466" s="42" t="e">
        <f t="shared" si="109"/>
        <v>#N/A</v>
      </c>
      <c r="Q466" s="42" t="e">
        <f t="shared" si="110"/>
        <v>#N/A</v>
      </c>
      <c r="R466" s="42" t="e">
        <f t="shared" si="111"/>
        <v>#N/A</v>
      </c>
      <c r="S466" s="42">
        <f t="shared" si="112"/>
        <v>0</v>
      </c>
      <c r="T466" s="42">
        <f t="shared" si="113"/>
        <v>0</v>
      </c>
    </row>
    <row r="467" spans="2:20" ht="12.25" hidden="1" thickBot="1">
      <c r="B467" s="24"/>
      <c r="C467" s="24"/>
      <c r="D467" s="24"/>
      <c r="E467" s="24"/>
      <c r="F467" s="24"/>
      <c r="G467" s="24"/>
      <c r="H467" s="32"/>
      <c r="I467" s="48"/>
      <c r="J467" s="49"/>
      <c r="K467" s="50" t="str">
        <f>+IF(OR(M470=0,K473&gt;=1),"NO CUMPLE","CUMPLE")</f>
        <v>NO CUMPLE</v>
      </c>
      <c r="L467" s="68" t="str">
        <f>IF(K467="NO CUMPLE","0",IF(K466&gt;=$L$13,"CUMPLE SUMATORIA DE TODOS 2,0 DEL POE",IF(K466&lt;$L$13,"NO CUMPLE SUMATORIA DE TODOS 2,0 DEL POE")))</f>
        <v>0</v>
      </c>
      <c r="M467" s="41">
        <f t="shared" si="114"/>
        <v>0</v>
      </c>
      <c r="N467" s="41"/>
      <c r="P467" s="47" t="e">
        <f>SUM(P458:P466)</f>
        <v>#N/A</v>
      </c>
      <c r="Q467" s="47" t="e">
        <f>SUM(Q458:Q466)</f>
        <v>#N/A</v>
      </c>
      <c r="R467" s="47" t="e">
        <f>SUM(R458:R466)</f>
        <v>#N/A</v>
      </c>
      <c r="S467" s="47">
        <f>SUM(S458:S466)</f>
        <v>0</v>
      </c>
      <c r="T467" s="47">
        <f>SUM(T458:T466)</f>
        <v>0</v>
      </c>
    </row>
    <row r="468" spans="2:20" hidden="1">
      <c r="B468" s="24"/>
      <c r="C468" s="24"/>
      <c r="D468" s="24"/>
      <c r="E468" s="24"/>
      <c r="F468" s="24"/>
      <c r="G468" s="24"/>
      <c r="H468" s="51" t="e">
        <f>VLOOKUP(D452,Conformación!$A$5:$S$125,5,FALSE)</f>
        <v>#N/A</v>
      </c>
      <c r="I468" s="52" t="e">
        <f>VLOOKUP(D452,Conformación!$A$5:$S$125,7,FALSE)</f>
        <v>#N/A</v>
      </c>
      <c r="J468" s="53" t="e">
        <f>+P467</f>
        <v>#N/A</v>
      </c>
      <c r="K468" s="24" t="e">
        <f>+IF(J468&lt;MAX($J$468:$J$472),"",IF(J468=MAX($J$468:$J$472)*AND(SUM($J$468:$J$472)&gt;MAX($J$468:$J$472))*AND((I468&gt;0.34)),"V.Bo.",IF(J468=MAX($J$468:$J$472)*AND(J468=SUM($J$468:$J$472))*AND(I468&gt;=0.51),"V.Bo.","NO CUMPLE")))</f>
        <v>#N/A</v>
      </c>
      <c r="L468" s="24"/>
      <c r="M468" s="41">
        <f t="shared" si="114"/>
        <v>0</v>
      </c>
      <c r="N468" s="41"/>
    </row>
    <row r="469" spans="2:20" ht="12.9" hidden="1">
      <c r="B469" s="24"/>
      <c r="C469" s="24"/>
      <c r="D469" s="24"/>
      <c r="E469" s="24"/>
      <c r="F469" s="24"/>
      <c r="G469" s="24"/>
      <c r="H469" s="51" t="e">
        <f>VLOOKUP(D452,Conformación!$A$5:$S$125,8,FALSE)</f>
        <v>#N/A</v>
      </c>
      <c r="I469" s="52" t="e">
        <f>VLOOKUP(D452,Conformación!$A$5:$S$125,10,FALSE)</f>
        <v>#N/A</v>
      </c>
      <c r="J469" s="53" t="e">
        <f>+Q467</f>
        <v>#N/A</v>
      </c>
      <c r="K469" s="24" t="e">
        <f>+IF(J469&lt;MAX($J$468:$J$472),"",IF(J469=MAX($J$468:$J$472)*AND(SUM($J$468:$J$472)&gt;MAX($J$468:$J$472))*AND((I469&gt;0.34)),"V.Bo.",IF(J469=MAX($J$468:$J$472)*AND(J469=SUM($J$468:$J$472))*AND(I469&gt;=0.51),"V.Bo.","NO CUMPLE")))</f>
        <v>#N/A</v>
      </c>
      <c r="L469"/>
      <c r="M469" s="41">
        <f t="shared" si="114"/>
        <v>0</v>
      </c>
      <c r="N469" s="41"/>
    </row>
    <row r="470" spans="2:20" ht="12.9" hidden="1">
      <c r="B470" s="24"/>
      <c r="C470" s="24"/>
      <c r="D470" s="24"/>
      <c r="E470" s="24"/>
      <c r="F470" s="24"/>
      <c r="G470" s="24"/>
      <c r="H470" s="51" t="e">
        <f>VLOOKUP(D452,Conformación!$A$5:$S$125,11,FALSE)</f>
        <v>#N/A</v>
      </c>
      <c r="I470" s="52" t="e">
        <f>VLOOKUP(D452,Conformación!$A$5:$S$125,13,FALSE)</f>
        <v>#N/A</v>
      </c>
      <c r="J470" s="53" t="e">
        <f>+R467</f>
        <v>#N/A</v>
      </c>
      <c r="K470" s="24" t="e">
        <f>+IF(J470&lt;MAX($J$468:$J$472),"",IF(J470=MAX($J$468:$J$472)*AND(SUM($J$468:$J$472)&gt;MAX($J$468:$J$472))*AND((I470&gt;0.34)),"V.Bo.",IF(J470=MAX($J$468:$J$472)*AND(J470=SUM($J$468:$J$472))*AND(I470&gt;=0.51),"V.Bo.","NO CUMPLE")))</f>
        <v>#N/A</v>
      </c>
      <c r="L470"/>
      <c r="M470" s="24">
        <f>SUM(M461:M469)</f>
        <v>0</v>
      </c>
      <c r="N470" s="41"/>
      <c r="P470" s="43"/>
      <c r="Q470" s="43"/>
      <c r="R470" s="43"/>
      <c r="S470" s="43"/>
      <c r="T470" s="43"/>
    </row>
    <row r="471" spans="2:20" ht="12.9" hidden="1">
      <c r="B471" s="24"/>
      <c r="C471" s="24"/>
      <c r="D471" s="24"/>
      <c r="E471" s="24"/>
      <c r="F471" s="24"/>
      <c r="G471" s="24"/>
      <c r="H471" s="51" t="e">
        <f>VLOOKUP(D452,Conformación!$A$5:$S$125,14,FALSE)</f>
        <v>#N/A</v>
      </c>
      <c r="I471" s="52" t="e">
        <f>VLOOKUP(D452,Conformación!$A$5:$S$125,16,FALSE)</f>
        <v>#N/A</v>
      </c>
      <c r="J471" s="53">
        <f>+S467</f>
        <v>0</v>
      </c>
      <c r="K471" s="24" t="e">
        <f>+IF(J471&lt;MAX($J$468:$J$472),"",IF(J471=MAX($J$468:$J$472)*AND(SUM($J$468:$J$472)&gt;MAX($J$468:$J$472))*AND((I471&gt;0.34)),"V.Bo.",IF(J471=MAX($J$468:$J$472)*AND(J471=SUM($J$468:$J$472))*AND(I471&gt;=0.51),"V.Bo.","NO CUMPLE")))</f>
        <v>#N/A</v>
      </c>
      <c r="L471" s="24"/>
      <c r="M471" s="24"/>
      <c r="N471" s="24"/>
      <c r="P471"/>
      <c r="Q471"/>
      <c r="R471"/>
      <c r="S471"/>
      <c r="T471"/>
    </row>
    <row r="472" spans="2:20" ht="12.9" hidden="1">
      <c r="B472" s="24"/>
      <c r="C472" s="24"/>
      <c r="D472" s="24"/>
      <c r="E472" s="24"/>
      <c r="F472" s="24"/>
      <c r="G472" s="24"/>
      <c r="H472" s="51" t="e">
        <f>VLOOKUP(D452,Conformación!$A$5:$S$125,17,FALSE)</f>
        <v>#N/A</v>
      </c>
      <c r="I472" s="52" t="e">
        <f>VLOOKUP(D452,Conformación!$A$5:$S$125,19,FALSE)</f>
        <v>#N/A</v>
      </c>
      <c r="J472" s="53">
        <f>+T467</f>
        <v>0</v>
      </c>
      <c r="K472" s="24" t="e">
        <f>+IF(J472&lt;MAX($J$468:$J$472),"",IF(J472=MAX($J$468:$J$472)*AND(SUM($J$468:$J$472)&gt;MAX($J$468:$J$472))*AND((I472&gt;0.34)),"V.Bo.",IF(J472=MAX($J$468:$J$472)*AND(J472=SUM($J$468:$J$472))*AND(I472&gt;=0.51),"V.Bo.","NO CUMPLE")))</f>
        <v>#N/A</v>
      </c>
      <c r="L472" s="24"/>
      <c r="M472" s="24"/>
      <c r="N472" s="24"/>
      <c r="P472"/>
      <c r="Q472"/>
      <c r="R472"/>
      <c r="S472"/>
      <c r="T472"/>
    </row>
    <row r="473" spans="2:20" ht="12.9" hidden="1">
      <c r="B473" s="24"/>
      <c r="C473" s="24"/>
      <c r="D473" s="24"/>
      <c r="E473" s="24"/>
      <c r="F473" s="24"/>
      <c r="G473" s="24"/>
      <c r="H473" s="51"/>
      <c r="I473" s="54"/>
      <c r="J473" s="29"/>
      <c r="K473" s="24">
        <f>+COUNTIF(K468:K472,"NO CUMPLE")</f>
        <v>0</v>
      </c>
      <c r="L473" s="24"/>
      <c r="M473"/>
      <c r="N473"/>
      <c r="P473" s="43"/>
      <c r="Q473" s="43"/>
      <c r="R473" s="43"/>
      <c r="S473" s="43"/>
      <c r="T473" s="43"/>
    </row>
    <row r="474" spans="2:20" ht="12.9" hidden="1">
      <c r="M474"/>
      <c r="N474"/>
      <c r="O474" s="43"/>
      <c r="P474" s="43"/>
      <c r="Q474" s="43"/>
      <c r="R474" s="43"/>
      <c r="S474" s="43"/>
      <c r="T474" s="43"/>
    </row>
    <row r="475" spans="2:20" ht="12.9" hidden="1">
      <c r="M475" s="24"/>
      <c r="N475" s="24"/>
      <c r="O475"/>
      <c r="P475" s="43"/>
      <c r="Q475" s="43"/>
      <c r="R475" s="43"/>
      <c r="S475" s="43"/>
      <c r="T475" s="43"/>
    </row>
    <row r="476" spans="2:20" ht="12.9" hidden="1">
      <c r="B476" s="4"/>
      <c r="C476" s="394" t="s">
        <v>75</v>
      </c>
      <c r="D476" s="395">
        <v>13</v>
      </c>
      <c r="F476" s="418"/>
      <c r="G476" s="417" t="e">
        <f>VLOOKUP(D476,Conformación!$A$5:$S$125,2,FALSE)</f>
        <v>#N/A</v>
      </c>
      <c r="H476" s="418"/>
      <c r="I476" s="418"/>
      <c r="J476" s="418"/>
      <c r="K476" s="29"/>
      <c r="L476" s="24"/>
      <c r="N476" s="24"/>
      <c r="O476"/>
    </row>
    <row r="477" spans="2:20" hidden="1">
      <c r="B477" s="4"/>
      <c r="C477" s="27"/>
      <c r="D477" s="27"/>
      <c r="F477" s="419"/>
      <c r="G477" s="416" t="e">
        <f>VLOOKUP(D476,Conformación!$A$5:$S$125,4,FALSE)</f>
        <v>#N/A</v>
      </c>
      <c r="H477" s="419"/>
      <c r="I477" s="419"/>
      <c r="J477" s="419"/>
      <c r="K477" s="29"/>
      <c r="L477" s="24"/>
      <c r="M477" s="24"/>
      <c r="N477" s="24"/>
      <c r="O477" s="43"/>
    </row>
    <row r="478" spans="2:20" hidden="1">
      <c r="B478" s="4"/>
      <c r="C478" s="27"/>
      <c r="D478" s="27"/>
      <c r="E478" s="419"/>
      <c r="F478" s="419"/>
      <c r="G478" s="419"/>
      <c r="H478" s="419"/>
      <c r="I478" s="419"/>
      <c r="J478" s="419"/>
      <c r="K478" s="29"/>
      <c r="L478" s="24"/>
      <c r="O478" s="43"/>
    </row>
    <row r="479" spans="2:20" hidden="1">
      <c r="B479" s="4"/>
      <c r="C479" s="4"/>
      <c r="D479" s="4"/>
      <c r="E479" s="4"/>
      <c r="F479" s="4"/>
      <c r="G479" s="4"/>
      <c r="H479" s="32"/>
      <c r="I479" s="24"/>
      <c r="J479" s="25"/>
      <c r="K479" s="33"/>
      <c r="L479" s="4"/>
      <c r="O479" s="43"/>
    </row>
    <row r="480" spans="2:20" ht="12.1" hidden="1" customHeight="1">
      <c r="B480" s="36" t="s">
        <v>23</v>
      </c>
      <c r="C480" s="36" t="s">
        <v>6</v>
      </c>
      <c r="D480" s="37" t="s">
        <v>22</v>
      </c>
      <c r="E480" s="37" t="s">
        <v>25</v>
      </c>
      <c r="F480" s="277" t="s">
        <v>175</v>
      </c>
      <c r="G480" s="36" t="s">
        <v>4</v>
      </c>
      <c r="H480" s="38" t="s">
        <v>5</v>
      </c>
      <c r="I480" s="36" t="s">
        <v>200</v>
      </c>
      <c r="J480" s="19" t="s">
        <v>26</v>
      </c>
      <c r="K480" s="19" t="str">
        <f>+K$12</f>
        <v>POE
SMMLV</v>
      </c>
      <c r="L480" s="36" t="s">
        <v>9</v>
      </c>
      <c r="M480" s="24"/>
      <c r="O480" s="43"/>
      <c r="P480" s="34" t="s">
        <v>24</v>
      </c>
      <c r="Q480" s="35"/>
      <c r="R480" s="35"/>
      <c r="S480" s="35"/>
      <c r="T480" s="35"/>
    </row>
    <row r="481" spans="2:20" hidden="1">
      <c r="B481" s="548">
        <v>1</v>
      </c>
      <c r="C481" s="550"/>
      <c r="D481" s="397"/>
      <c r="E481" s="389"/>
      <c r="F481" s="390"/>
      <c r="G481" s="552"/>
      <c r="H481" s="392"/>
      <c r="I481" s="550"/>
      <c r="J481" s="393"/>
      <c r="K481" s="56">
        <f t="shared" ref="K481:K492" si="115">IF(H481=0,0,IF(H481&lt;0,"FUERA DE TIEMPO",J481*E481/VLOOKUP(YEAR(H481),$V$3:$W$43,2,0)))</f>
        <v>0</v>
      </c>
      <c r="L481" s="554"/>
      <c r="M481" s="4"/>
      <c r="N481" s="24"/>
      <c r="P481" s="11" t="e">
        <f>+H495</f>
        <v>#N/A</v>
      </c>
      <c r="Q481" s="11" t="e">
        <f>+H496</f>
        <v>#N/A</v>
      </c>
      <c r="R481" s="11" t="e">
        <f>+H497</f>
        <v>#N/A</v>
      </c>
      <c r="S481" s="11" t="e">
        <f>+H498</f>
        <v>#N/A</v>
      </c>
      <c r="T481" s="11" t="e">
        <f>+H499</f>
        <v>#N/A</v>
      </c>
    </row>
    <row r="482" spans="2:20" hidden="1">
      <c r="B482" s="549"/>
      <c r="C482" s="551"/>
      <c r="D482" s="408"/>
      <c r="E482" s="404"/>
      <c r="F482" s="406"/>
      <c r="G482" s="553"/>
      <c r="H482" s="392"/>
      <c r="I482" s="551"/>
      <c r="J482" s="393"/>
      <c r="K482" s="56">
        <f t="shared" si="115"/>
        <v>0</v>
      </c>
      <c r="L482" s="555"/>
      <c r="M482" s="39"/>
      <c r="N482" s="24"/>
      <c r="P482" s="42" t="e">
        <f>+IF(D481=$P$314,K481,0)</f>
        <v>#N/A</v>
      </c>
      <c r="Q482" s="42" t="e">
        <f>+IF(D481=$Q$314,K481,0)</f>
        <v>#N/A</v>
      </c>
      <c r="R482" s="42" t="e">
        <f>+IF(D481=$R$314,K481,0)</f>
        <v>#N/A</v>
      </c>
      <c r="S482" s="42">
        <f>+IF(D481=$S$122,K481,0)</f>
        <v>0</v>
      </c>
      <c r="T482" s="42">
        <f>+IF(D481=$T$122,K481,0)</f>
        <v>0</v>
      </c>
    </row>
    <row r="483" spans="2:20" hidden="1">
      <c r="B483" s="548">
        <v>2</v>
      </c>
      <c r="C483" s="550"/>
      <c r="D483" s="397"/>
      <c r="E483" s="389"/>
      <c r="F483" s="390"/>
      <c r="G483" s="552"/>
      <c r="H483" s="392"/>
      <c r="I483" s="550"/>
      <c r="J483" s="393"/>
      <c r="K483" s="56">
        <f t="shared" si="115"/>
        <v>0</v>
      </c>
      <c r="L483" s="124"/>
      <c r="M483" s="41"/>
      <c r="N483" s="24"/>
      <c r="P483" s="42" t="e">
        <f>+IF(D483=$P$314,K483,0)</f>
        <v>#N/A</v>
      </c>
      <c r="Q483" s="42" t="e">
        <f>+IF(D483=$Q$314,K483,0)</f>
        <v>#N/A</v>
      </c>
      <c r="R483" s="42" t="e">
        <f>+IF(D483=$R$314,K483,0)</f>
        <v>#N/A</v>
      </c>
      <c r="S483" s="42">
        <f>+IF(D483=$S$122,K483,0)</f>
        <v>0</v>
      </c>
      <c r="T483" s="42">
        <f>+IF(D483=$T$122,K483,0)</f>
        <v>0</v>
      </c>
    </row>
    <row r="484" spans="2:20" hidden="1">
      <c r="B484" s="549"/>
      <c r="C484" s="551"/>
      <c r="D484" s="408"/>
      <c r="E484" s="404"/>
      <c r="F484" s="406"/>
      <c r="G484" s="553"/>
      <c r="H484" s="392"/>
      <c r="I484" s="551"/>
      <c r="J484" s="393"/>
      <c r="K484" s="56">
        <f t="shared" si="115"/>
        <v>0</v>
      </c>
      <c r="L484" s="339"/>
      <c r="M484" s="41"/>
      <c r="N484" s="4"/>
      <c r="P484" s="42" t="e">
        <f>+IF(D485=$P$314,K485,0)</f>
        <v>#N/A</v>
      </c>
      <c r="Q484" s="42" t="e">
        <f>+IF(D485=$Q$314,K485,0)</f>
        <v>#N/A</v>
      </c>
      <c r="R484" s="42" t="e">
        <f>+IF(D485=$R$314,K485,0)</f>
        <v>#N/A</v>
      </c>
      <c r="S484" s="42">
        <f>+IF(D485=$S$122,K485,0)</f>
        <v>0</v>
      </c>
      <c r="T484" s="42">
        <f>+IF(D485=$T$122,K485,0)</f>
        <v>0</v>
      </c>
    </row>
    <row r="485" spans="2:20" hidden="1">
      <c r="B485" s="413">
        <v>3</v>
      </c>
      <c r="C485" s="388"/>
      <c r="D485" s="397"/>
      <c r="E485" s="389"/>
      <c r="F485" s="390"/>
      <c r="G485" s="391"/>
      <c r="H485" s="392"/>
      <c r="I485" s="388"/>
      <c r="J485" s="393"/>
      <c r="K485" s="56">
        <f t="shared" si="115"/>
        <v>0</v>
      </c>
      <c r="L485" s="124"/>
      <c r="M485" s="547">
        <f>+IF((K481+K482)&gt;=$H$13,1,0)</f>
        <v>0</v>
      </c>
      <c r="N485" s="39"/>
      <c r="P485" s="42" t="e">
        <f>+IF(D486=$P$314,K486,0)</f>
        <v>#N/A</v>
      </c>
      <c r="Q485" s="42" t="e">
        <f>+IF(D486=$Q$314,K486,0)</f>
        <v>#N/A</v>
      </c>
      <c r="R485" s="42" t="e">
        <f>+IF(D486=$R$314,K486,0)</f>
        <v>#N/A</v>
      </c>
      <c r="S485" s="42">
        <f>+IF(D486=$S$122,K486,0)</f>
        <v>0</v>
      </c>
      <c r="T485" s="42">
        <f>+IF(D486=$T$122,K486,0)</f>
        <v>0</v>
      </c>
    </row>
    <row r="486" spans="2:20" hidden="1">
      <c r="B486" s="554">
        <v>4</v>
      </c>
      <c r="C486" s="550"/>
      <c r="D486" s="397"/>
      <c r="E486" s="389"/>
      <c r="F486" s="390"/>
      <c r="G486" s="552"/>
      <c r="H486" s="392"/>
      <c r="I486" s="550"/>
      <c r="J486" s="402"/>
      <c r="K486" s="56">
        <f t="shared" si="115"/>
        <v>0</v>
      </c>
      <c r="L486" s="124"/>
      <c r="M486" s="547"/>
      <c r="N486" s="39"/>
      <c r="P486" s="405"/>
      <c r="Q486" s="405"/>
      <c r="R486" s="405"/>
      <c r="S486" s="405"/>
      <c r="T486" s="405"/>
    </row>
    <row r="487" spans="2:20" hidden="1">
      <c r="B487" s="555"/>
      <c r="C487" s="551"/>
      <c r="D487" s="408"/>
      <c r="E487" s="404"/>
      <c r="F487" s="406"/>
      <c r="G487" s="553"/>
      <c r="H487" s="392"/>
      <c r="I487" s="551"/>
      <c r="J487" s="402"/>
      <c r="K487" s="56">
        <f t="shared" si="115"/>
        <v>0</v>
      </c>
      <c r="L487" s="339"/>
      <c r="M487" s="547">
        <f>+IF((K483+K484)&gt;=$H$13,1,0)</f>
        <v>0</v>
      </c>
      <c r="N487" s="41"/>
      <c r="P487" s="42" t="e">
        <f>+IF(D488=$P$314,K488,0)</f>
        <v>#N/A</v>
      </c>
      <c r="Q487" s="42" t="e">
        <f>+IF(D488=$Q$314,K488,0)</f>
        <v>#N/A</v>
      </c>
      <c r="R487" s="42" t="e">
        <f>+IF(D488=$R$314,K488,0)</f>
        <v>#N/A</v>
      </c>
      <c r="S487" s="42">
        <f>+IF(D488=$S$122,K488,0)</f>
        <v>0</v>
      </c>
      <c r="T487" s="42">
        <f>+IF(D488=$T$122,K488,0)</f>
        <v>0</v>
      </c>
    </row>
    <row r="488" spans="2:20" hidden="1">
      <c r="B488" s="413">
        <v>5</v>
      </c>
      <c r="C488" s="388"/>
      <c r="D488" s="397"/>
      <c r="E488" s="389"/>
      <c r="F488" s="390"/>
      <c r="G488" s="391"/>
      <c r="H488" s="392"/>
      <c r="I488" s="388"/>
      <c r="J488" s="393"/>
      <c r="K488" s="56">
        <f t="shared" si="115"/>
        <v>0</v>
      </c>
      <c r="L488" s="124"/>
      <c r="M488" s="547"/>
      <c r="N488" s="41"/>
      <c r="P488" s="405"/>
      <c r="Q488" s="405"/>
      <c r="R488" s="405"/>
      <c r="S488" s="405"/>
      <c r="T488" s="405"/>
    </row>
    <row r="489" spans="2:20" hidden="1">
      <c r="B489" s="413">
        <v>6</v>
      </c>
      <c r="C489" s="60"/>
      <c r="D489" s="58"/>
      <c r="E489" s="291"/>
      <c r="F489" s="290"/>
      <c r="G489" s="295"/>
      <c r="H489" s="63"/>
      <c r="I489" s="55"/>
      <c r="J489" s="64"/>
      <c r="K489" s="56">
        <f t="shared" si="115"/>
        <v>0</v>
      </c>
      <c r="L489" s="124"/>
      <c r="M489" s="41">
        <f>+IF(K485&gt;=$H$13,1,0)</f>
        <v>0</v>
      </c>
      <c r="N489" s="41"/>
      <c r="O489" s="31"/>
      <c r="P489" s="42" t="e">
        <f>+IF(D489=$P$314,K489,0)</f>
        <v>#N/A</v>
      </c>
      <c r="Q489" s="42" t="e">
        <f>+IF(D489=$Q$314,K489,0)</f>
        <v>#N/A</v>
      </c>
      <c r="R489" s="42" t="e">
        <f>+IF(D489=$R$314,K489,0)</f>
        <v>#N/A</v>
      </c>
      <c r="S489" s="42">
        <f>+IF(D489=$S$122,K489,0)</f>
        <v>0</v>
      </c>
      <c r="T489" s="42">
        <f>+IF(D489=$T$122,K489,0)</f>
        <v>0</v>
      </c>
    </row>
    <row r="490" spans="2:20" hidden="1">
      <c r="B490" s="413">
        <v>7</v>
      </c>
      <c r="C490" s="60"/>
      <c r="D490" s="58"/>
      <c r="E490" s="291"/>
      <c r="F490" s="290"/>
      <c r="G490" s="295"/>
      <c r="H490" s="63"/>
      <c r="I490" s="55"/>
      <c r="J490" s="64"/>
      <c r="K490" s="56">
        <f t="shared" si="115"/>
        <v>0</v>
      </c>
      <c r="L490" s="124"/>
      <c r="M490" s="547">
        <f>+IF((K486+K487)&gt;=$H$13,1,0)</f>
        <v>0</v>
      </c>
      <c r="N490" s="41"/>
      <c r="P490" s="42" t="e">
        <f>+IF(D490=$P$314,K490,0)</f>
        <v>#N/A</v>
      </c>
      <c r="Q490" s="42" t="e">
        <f>+IF(D490=$Q$314,K490,0)</f>
        <v>#N/A</v>
      </c>
      <c r="R490" s="42" t="e">
        <f>+IF(D490=$R$314,K490,0)</f>
        <v>#N/A</v>
      </c>
      <c r="S490" s="42">
        <f>+IF(D490=$S$122,K490,0)</f>
        <v>0</v>
      </c>
      <c r="T490" s="42">
        <f>+IF(D490=$T$122,K490,0)</f>
        <v>0</v>
      </c>
    </row>
    <row r="491" spans="2:20" hidden="1">
      <c r="B491" s="413">
        <v>8</v>
      </c>
      <c r="C491" s="55"/>
      <c r="D491" s="58"/>
      <c r="E491" s="291"/>
      <c r="F491" s="290"/>
      <c r="G491" s="295"/>
      <c r="H491" s="63"/>
      <c r="I491" s="55"/>
      <c r="J491" s="57"/>
      <c r="K491" s="56">
        <f t="shared" si="115"/>
        <v>0</v>
      </c>
      <c r="L491" s="124"/>
      <c r="M491" s="547"/>
      <c r="N491" s="41"/>
      <c r="P491" s="405"/>
      <c r="Q491" s="405"/>
      <c r="R491" s="405"/>
      <c r="S491" s="405"/>
      <c r="T491" s="405"/>
    </row>
    <row r="492" spans="2:20" ht="12.25" hidden="1" thickBot="1">
      <c r="B492" s="413">
        <v>9</v>
      </c>
      <c r="C492" s="55"/>
      <c r="D492" s="58"/>
      <c r="E492" s="291"/>
      <c r="F492" s="290"/>
      <c r="G492" s="295"/>
      <c r="H492" s="63"/>
      <c r="I492" s="55"/>
      <c r="J492" s="57"/>
      <c r="K492" s="56">
        <f t="shared" si="115"/>
        <v>0</v>
      </c>
      <c r="L492" s="414"/>
      <c r="M492" s="41">
        <f>+IF(K488&gt;=$H$13,1,0)</f>
        <v>0</v>
      </c>
      <c r="N492" s="41"/>
      <c r="P492" s="42" t="e">
        <f>+IF(D491=$P$314,K491,0)</f>
        <v>#N/A</v>
      </c>
      <c r="Q492" s="42" t="e">
        <f>+IF(D491=$Q$314,K491,0)</f>
        <v>#N/A</v>
      </c>
      <c r="R492" s="42" t="e">
        <f>+IF(D491=$R$314,K491,0)</f>
        <v>#N/A</v>
      </c>
      <c r="S492" s="42">
        <f>+IF(D491=$S$122,K491,0)</f>
        <v>0</v>
      </c>
      <c r="T492" s="42">
        <f>+IF(D491=$T$122,K491,0)</f>
        <v>0</v>
      </c>
    </row>
    <row r="493" spans="2:20" ht="12.25" hidden="1" thickBot="1">
      <c r="B493" s="4"/>
      <c r="C493" s="4"/>
      <c r="D493" s="4"/>
      <c r="E493" s="4"/>
      <c r="F493" s="4"/>
      <c r="G493" s="4"/>
      <c r="H493" s="45"/>
      <c r="I493" s="24"/>
      <c r="J493" s="29" t="s">
        <v>8</v>
      </c>
      <c r="K493" s="29">
        <f>SUM(K481:K492)</f>
        <v>0</v>
      </c>
      <c r="L493" s="46"/>
      <c r="M493" s="41">
        <f>+IF(K489&gt;=$H$13,1,0)</f>
        <v>0</v>
      </c>
      <c r="N493" s="41"/>
      <c r="P493" s="42" t="e">
        <f>+IF(D492=$P$314,K492,0)</f>
        <v>#N/A</v>
      </c>
      <c r="Q493" s="42" t="e">
        <f>+IF(D492=$Q$314,K492,0)</f>
        <v>#N/A</v>
      </c>
      <c r="R493" s="42" t="e">
        <f>+IF(D492=$R$314,K492,0)</f>
        <v>#N/A</v>
      </c>
      <c r="S493" s="42">
        <f>+IF(D492=$S$122,K492,0)</f>
        <v>0</v>
      </c>
      <c r="T493" s="42">
        <f>+IF(D492=$T$122,K492,0)</f>
        <v>0</v>
      </c>
    </row>
    <row r="494" spans="2:20" ht="12.25" hidden="1" thickBot="1">
      <c r="B494" s="24"/>
      <c r="C494" s="24"/>
      <c r="D494" s="24"/>
      <c r="E494" s="24"/>
      <c r="F494" s="24"/>
      <c r="G494" s="24"/>
      <c r="H494" s="32"/>
      <c r="I494" s="48"/>
      <c r="J494" s="49"/>
      <c r="K494" s="50" t="str">
        <f>+IF(OR(M497=0,K500&gt;=1),"NO CUMPLE","CUMPLE")</f>
        <v>NO CUMPLE</v>
      </c>
      <c r="L494" s="68" t="str">
        <f>IF(K494="NO CUMPLE","0",IF(K493&gt;=$L$13,"CUMPLE SUMATORIA DE TODOS 2,0 DEL POE",IF(K493&lt;$L$13,"NO CUMPLE SUMATORIA DE TODOS 2,0 DEL POE")))</f>
        <v>0</v>
      </c>
      <c r="M494" s="41">
        <f>+IF(K490&gt;=$H$13,1,0)</f>
        <v>0</v>
      </c>
      <c r="N494" s="41"/>
      <c r="P494" s="47" t="e">
        <f>SUM(P482:P493)</f>
        <v>#N/A</v>
      </c>
      <c r="Q494" s="47" t="e">
        <f>SUM(Q482:Q493)</f>
        <v>#N/A</v>
      </c>
      <c r="R494" s="47" t="e">
        <f>SUM(R482:R493)</f>
        <v>#N/A</v>
      </c>
      <c r="S494" s="47">
        <f>SUM(S482:S493)</f>
        <v>0</v>
      </c>
      <c r="T494" s="47">
        <f>SUM(T482:T493)</f>
        <v>0</v>
      </c>
    </row>
    <row r="495" spans="2:20" hidden="1">
      <c r="B495" s="24"/>
      <c r="C495" s="24"/>
      <c r="D495" s="24"/>
      <c r="E495" s="24"/>
      <c r="F495" s="24"/>
      <c r="G495" s="24"/>
      <c r="H495" s="51" t="e">
        <f>VLOOKUP(D476,Conformación!$A$5:$S$125,5,FALSE)</f>
        <v>#N/A</v>
      </c>
      <c r="I495" s="52" t="e">
        <f>VLOOKUP(D476,Conformación!$A$5:$S$125,7,FALSE)</f>
        <v>#N/A</v>
      </c>
      <c r="J495" s="53" t="e">
        <f>+P494</f>
        <v>#N/A</v>
      </c>
      <c r="K495" s="24" t="e">
        <f>+IF(J495&lt;MAX($J$328:$J$332),"",IF(J495=MAX($J$328:$J$332)*AND(SUM($J$328:$J$332)&gt;MAX($J$328:$J$332))*AND((I495&gt;0.34)),"V.Bo.",IF(J495=MAX($J$328:$J$332)*AND(J495=SUM($J$328:$J$332))*AND(I495&gt;=0.51),"V.Bo.","NO CUMPLE")))</f>
        <v>#N/A</v>
      </c>
      <c r="L495" s="24"/>
      <c r="M495" s="41">
        <f>+IF(K491&gt;=$H$13,1,0)</f>
        <v>0</v>
      </c>
      <c r="N495" s="41"/>
    </row>
    <row r="496" spans="2:20" ht="12.9" hidden="1">
      <c r="B496" s="24"/>
      <c r="C496" s="24"/>
      <c r="D496" s="24"/>
      <c r="E496" s="24"/>
      <c r="F496" s="24"/>
      <c r="G496" s="24"/>
      <c r="H496" s="51" t="e">
        <f>VLOOKUP(D476,Conformación!$A$5:$S$125,8,FALSE)</f>
        <v>#N/A</v>
      </c>
      <c r="I496" s="52" t="e">
        <f>VLOOKUP(D476,Conformación!$A$5:$S$125,10,FALSE)</f>
        <v>#N/A</v>
      </c>
      <c r="J496" s="53" t="e">
        <f>+Q494</f>
        <v>#N/A</v>
      </c>
      <c r="K496" s="24" t="e">
        <f>+IF(J496&lt;MAX($J$328:$J$332),"",IF(J496=MAX($J$328:$J$332)*AND(SUM($J$328:$J$332)&gt;MAX($J$328:$J$332))*AND((I496&gt;0.34)),"V.Bo.",IF(J496=MAX($J$328:$J$332)*AND(J496=SUM($J$328:$J$332))*AND(I496&gt;=0.51),"V.Bo.","NO CUMPLE")))</f>
        <v>#N/A</v>
      </c>
      <c r="L496"/>
      <c r="M496" s="41">
        <f>+IF(K492&gt;=$H$13,1,0)</f>
        <v>0</v>
      </c>
      <c r="N496" s="41"/>
    </row>
    <row r="497" spans="2:20" ht="12.9" hidden="1">
      <c r="B497" s="24"/>
      <c r="C497" s="24"/>
      <c r="D497" s="24"/>
      <c r="E497" s="24"/>
      <c r="F497" s="24"/>
      <c r="G497" s="24"/>
      <c r="H497" s="51" t="e">
        <f>VLOOKUP(D476,Conformación!$A$5:$S$125,11,FALSE)</f>
        <v>#N/A</v>
      </c>
      <c r="I497" s="52" t="e">
        <f>VLOOKUP(D476,Conformación!$A$5:$S$125,13,FALSE)</f>
        <v>#N/A</v>
      </c>
      <c r="J497" s="53" t="e">
        <f>+R494</f>
        <v>#N/A</v>
      </c>
      <c r="K497" s="24" t="e">
        <f>+IF(J497&lt;MAX($J$328:$J$332),"",IF(J497=MAX($J$328:$J$332)*AND(SUM($J$328:$J$332)&gt;MAX($J$328:$J$332))*AND((I497&gt;0.34)),"V.Bo.",IF(J497=MAX($J$328:$J$332)*AND(J497=SUM($J$328:$J$332))*AND(I497&gt;=0.51),"V.Bo.","NO CUMPLE")))</f>
        <v>#N/A</v>
      </c>
      <c r="L497"/>
      <c r="M497" s="24">
        <f>SUM(M485:M496)</f>
        <v>0</v>
      </c>
      <c r="N497" s="41"/>
      <c r="P497" s="43"/>
      <c r="Q497" s="43"/>
      <c r="R497" s="43"/>
      <c r="S497" s="43"/>
      <c r="T497" s="43"/>
    </row>
    <row r="498" spans="2:20" ht="28.55" hidden="1" customHeight="1">
      <c r="B498" s="24"/>
      <c r="C498" s="24"/>
      <c r="D498" s="24"/>
      <c r="E498" s="24"/>
      <c r="F498" s="24"/>
      <c r="G498" s="24"/>
      <c r="H498" s="51" t="e">
        <f>VLOOKUP(D476,Conformación!$A$5:$S$125,14,FALSE)</f>
        <v>#N/A</v>
      </c>
      <c r="I498" s="52" t="e">
        <f>VLOOKUP(D476,Conformación!$A$5:$S$125,16,FALSE)</f>
        <v>#N/A</v>
      </c>
      <c r="J498" s="53">
        <f>+S494</f>
        <v>0</v>
      </c>
      <c r="K498" s="24" t="e">
        <f>+IF(J498&lt;MAX($J$328:$J$332),"",IF(J498=MAX($J$328:$J$332)*AND(SUM($J$328:$J$332)&gt;MAX($J$328:$J$332))*AND((I498&gt;0.34)),"V.Bo.",IF(J498=MAX($J$328:$J$332)*AND(J498=SUM($J$328:$J$332))*AND(I498&gt;=0.51),"V.Bo.","NO CUMPLE")))</f>
        <v>#N/A</v>
      </c>
      <c r="L498" s="24"/>
      <c r="M498" s="24"/>
      <c r="N498" s="24"/>
      <c r="P498"/>
      <c r="Q498"/>
      <c r="R498"/>
      <c r="S498"/>
      <c r="T498"/>
    </row>
    <row r="499" spans="2:20" ht="12.9" hidden="1">
      <c r="B499" s="24"/>
      <c r="C499" s="24"/>
      <c r="D499" s="24"/>
      <c r="E499" s="24"/>
      <c r="F499" s="24"/>
      <c r="G499" s="24"/>
      <c r="H499" s="51" t="e">
        <f>VLOOKUP(D476,Conformación!$A$5:$S$125,17,FALSE)</f>
        <v>#N/A</v>
      </c>
      <c r="I499" s="52" t="e">
        <f>VLOOKUP(D476,Conformación!$A$5:$S$125,19,FALSE)</f>
        <v>#N/A</v>
      </c>
      <c r="J499" s="53">
        <f>+T494</f>
        <v>0</v>
      </c>
      <c r="K499" s="24" t="e">
        <f>+IF(J499&lt;MAX($J$328:$J$332),"",IF(J499=MAX($J$328:$J$332)*AND(SUM($J$328:$J$332)&gt;MAX($J$328:$J$332))*AND((I499&gt;0.34)),"V.Bo.",IF(J499=MAX($J$328:$J$332)*AND(J499=SUM($J$328:$J$332))*AND(I499&gt;=0.51),"V.Bo.","NO CUMPLE")))</f>
        <v>#N/A</v>
      </c>
      <c r="L499" s="24"/>
      <c r="M499" s="24"/>
      <c r="N499" s="24"/>
      <c r="P499"/>
      <c r="Q499"/>
      <c r="R499"/>
      <c r="S499"/>
      <c r="T499"/>
    </row>
    <row r="500" spans="2:20" ht="12.9" hidden="1">
      <c r="B500" s="24"/>
      <c r="C500" s="24"/>
      <c r="D500" s="24"/>
      <c r="E500" s="24"/>
      <c r="F500" s="24"/>
      <c r="G500" s="24"/>
      <c r="H500" s="51"/>
      <c r="I500" s="54"/>
      <c r="J500" s="29"/>
      <c r="K500" s="24">
        <f>+COUNTIF(K495:K499,"NO CUMPLE")</f>
        <v>0</v>
      </c>
      <c r="L500" s="24"/>
      <c r="M500"/>
      <c r="N500"/>
      <c r="P500" s="43"/>
      <c r="Q500" s="43"/>
      <c r="R500" s="43"/>
      <c r="S500" s="43"/>
      <c r="T500" s="43"/>
    </row>
    <row r="501" spans="2:20" ht="12.9">
      <c r="M501"/>
      <c r="N501"/>
      <c r="O501" s="43"/>
      <c r="P501" s="43"/>
      <c r="Q501" s="43"/>
      <c r="R501" s="43"/>
      <c r="S501" s="43"/>
      <c r="T501" s="43"/>
    </row>
    <row r="502" spans="2:20" ht="12.9">
      <c r="M502" s="24"/>
      <c r="N502" s="24"/>
      <c r="O502"/>
      <c r="P502" s="43"/>
      <c r="Q502" s="43"/>
      <c r="R502" s="43"/>
      <c r="S502" s="43"/>
      <c r="T502" s="43"/>
    </row>
    <row r="503" spans="2:20" ht="12.9">
      <c r="N503" s="24"/>
      <c r="O503"/>
    </row>
    <row r="504" spans="2:20">
      <c r="M504" s="24"/>
      <c r="N504" s="24"/>
      <c r="O504" s="43"/>
    </row>
  </sheetData>
  <sheetProtection selectLockedCells="1" selectUnlockedCells="1"/>
  <mergeCells count="45">
    <mergeCell ref="B7:L7"/>
    <mergeCell ref="B10:L10"/>
    <mergeCell ref="B9:L9"/>
    <mergeCell ref="B1:L1"/>
    <mergeCell ref="B2:L2"/>
    <mergeCell ref="B3:L3"/>
    <mergeCell ref="B5:L5"/>
    <mergeCell ref="B6:L6"/>
    <mergeCell ref="B8:L8"/>
    <mergeCell ref="M320:M321"/>
    <mergeCell ref="M323:M324"/>
    <mergeCell ref="M29:M30"/>
    <mergeCell ref="M31:M32"/>
    <mergeCell ref="M318:M319"/>
    <mergeCell ref="L171:L172"/>
    <mergeCell ref="L106:L107"/>
    <mergeCell ref="B314:B315"/>
    <mergeCell ref="C314:C315"/>
    <mergeCell ref="G314:G315"/>
    <mergeCell ref="I314:I315"/>
    <mergeCell ref="L314:L315"/>
    <mergeCell ref="B316:B317"/>
    <mergeCell ref="B319:B320"/>
    <mergeCell ref="C319:C320"/>
    <mergeCell ref="G319:G320"/>
    <mergeCell ref="I319:I320"/>
    <mergeCell ref="C316:C317"/>
    <mergeCell ref="G316:G317"/>
    <mergeCell ref="I316:I317"/>
    <mergeCell ref="B481:B482"/>
    <mergeCell ref="C481:C482"/>
    <mergeCell ref="G481:G482"/>
    <mergeCell ref="I481:I482"/>
    <mergeCell ref="L481:L482"/>
    <mergeCell ref="M490:M491"/>
    <mergeCell ref="M485:M486"/>
    <mergeCell ref="B483:B484"/>
    <mergeCell ref="C483:C484"/>
    <mergeCell ref="G483:G484"/>
    <mergeCell ref="I483:I484"/>
    <mergeCell ref="M487:M488"/>
    <mergeCell ref="B486:B487"/>
    <mergeCell ref="C486:C487"/>
    <mergeCell ref="G486:G487"/>
    <mergeCell ref="I486:I487"/>
  </mergeCells>
  <phoneticPr fontId="0" type="noConversion"/>
  <conditionalFormatting sqref="J36 J110 J85:J87">
    <cfRule type="expression" dxfId="271" priority="4349" stopIfTrue="1">
      <formula>MAX(J36:J40)=J36</formula>
    </cfRule>
  </conditionalFormatting>
  <conditionalFormatting sqref="J37 J111">
    <cfRule type="expression" dxfId="270" priority="4350" stopIfTrue="1">
      <formula>MAX(J36:J40)=J37</formula>
    </cfRule>
  </conditionalFormatting>
  <conditionalFormatting sqref="J38 J112">
    <cfRule type="expression" dxfId="269" priority="4351" stopIfTrue="1">
      <formula>MAX(J36:J40)=J38</formula>
    </cfRule>
  </conditionalFormatting>
  <conditionalFormatting sqref="J39 J113">
    <cfRule type="expression" dxfId="268" priority="4352" stopIfTrue="1">
      <formula>MAX(J36:J40)=J39</formula>
    </cfRule>
  </conditionalFormatting>
  <conditionalFormatting sqref="J40 J114">
    <cfRule type="expression" dxfId="267" priority="4353" stopIfTrue="1">
      <formula>MAX(J36:J40)=J40</formula>
    </cfRule>
  </conditionalFormatting>
  <conditionalFormatting sqref="K110:K114 K133:K137 K36:K40 K87:K90">
    <cfRule type="cellIs" dxfId="266" priority="2671" operator="equal">
      <formula>"NO CUMPLE"</formula>
    </cfRule>
  </conditionalFormatting>
  <conditionalFormatting sqref="K1:K5 K162 K186 K210 K235 K260 K283 K308 K334 K357 K380 K403:K405 K428 K451 K474:K475 L12:L14 K501:K1048576 K11:K23 K28:K46 K87:K139 K67:K84">
    <cfRule type="containsText" dxfId="265" priority="1020" operator="containsText" text="FUERA DE TIEMPO">
      <formula>NOT(ISERROR(SEARCH("FUERA DE TIEMPO",K1)))</formula>
    </cfRule>
  </conditionalFormatting>
  <conditionalFormatting sqref="K156:K160">
    <cfRule type="cellIs" dxfId="264" priority="104" operator="equal">
      <formula>"NO CUMPLE"</formula>
    </cfRule>
  </conditionalFormatting>
  <conditionalFormatting sqref="K140:K144 K154:K161">
    <cfRule type="containsText" dxfId="263" priority="103" operator="containsText" text="FUERA DE TIEMPO">
      <formula>NOT(ISERROR(SEARCH("FUERA DE TIEMPO",K140)))</formula>
    </cfRule>
  </conditionalFormatting>
  <conditionalFormatting sqref="K179:K183">
    <cfRule type="cellIs" dxfId="262" priority="101" operator="equal">
      <formula>"NO CUMPLE"</formula>
    </cfRule>
  </conditionalFormatting>
  <conditionalFormatting sqref="K163:K167 K177:K185">
    <cfRule type="containsText" dxfId="261" priority="100" operator="containsText" text="FUERA DE TIEMPO">
      <formula>NOT(ISERROR(SEARCH("FUERA DE TIEMPO",K163)))</formula>
    </cfRule>
  </conditionalFormatting>
  <conditionalFormatting sqref="K99:K102 K74:K78">
    <cfRule type="cellIs" dxfId="260" priority="97" operator="greaterThanOrEqual">
      <formula>$H$13</formula>
    </cfRule>
  </conditionalFormatting>
  <conditionalFormatting sqref="K23 K28">
    <cfRule type="cellIs" dxfId="259" priority="94" operator="greaterThanOrEqual">
      <formula>#REF!</formula>
    </cfRule>
  </conditionalFormatting>
  <conditionalFormatting sqref="K122">
    <cfRule type="cellIs" dxfId="258" priority="92" operator="greaterThanOrEqual">
      <formula>#REF!</formula>
    </cfRule>
  </conditionalFormatting>
  <conditionalFormatting sqref="K168:K176">
    <cfRule type="containsText" dxfId="257" priority="89" operator="containsText" text="FUERA DE TIEMPO">
      <formula>NOT(ISERROR(SEARCH("FUERA DE TIEMPO",K168)))</formula>
    </cfRule>
  </conditionalFormatting>
  <conditionalFormatting sqref="K168:K176">
    <cfRule type="cellIs" dxfId="256" priority="88" operator="greaterThanOrEqual">
      <formula>$H$13</formula>
    </cfRule>
  </conditionalFormatting>
  <conditionalFormatting sqref="K203:K207">
    <cfRule type="cellIs" dxfId="255" priority="87" operator="equal">
      <formula>"NO CUMPLE"</formula>
    </cfRule>
  </conditionalFormatting>
  <conditionalFormatting sqref="K187:K191 K201:K209">
    <cfRule type="containsText" dxfId="254" priority="86" operator="containsText" text="FUERA DE TIEMPO">
      <formula>NOT(ISERROR(SEARCH("FUERA DE TIEMPO",K187)))</formula>
    </cfRule>
  </conditionalFormatting>
  <conditionalFormatting sqref="K192:K200">
    <cfRule type="containsText" dxfId="253" priority="85" operator="containsText" text="FUERA DE TIEMPO">
      <formula>NOT(ISERROR(SEARCH("FUERA DE TIEMPO",K192)))</formula>
    </cfRule>
  </conditionalFormatting>
  <conditionalFormatting sqref="K192:K200">
    <cfRule type="cellIs" dxfId="252" priority="84" operator="greaterThanOrEqual">
      <formula>$H$13</formula>
    </cfRule>
  </conditionalFormatting>
  <conditionalFormatting sqref="K227:K231">
    <cfRule type="cellIs" dxfId="251" priority="83" operator="equal">
      <formula>"NO CUMPLE"</formula>
    </cfRule>
  </conditionalFormatting>
  <conditionalFormatting sqref="K211:K215 K225:K234">
    <cfRule type="containsText" dxfId="250" priority="82" operator="containsText" text="FUERA DE TIEMPO">
      <formula>NOT(ISERROR(SEARCH("FUERA DE TIEMPO",K211)))</formula>
    </cfRule>
  </conditionalFormatting>
  <conditionalFormatting sqref="K241:K249">
    <cfRule type="containsText" dxfId="249" priority="77" operator="containsText" text="FUERA DE TIEMPO">
      <formula>NOT(ISERROR(SEARCH("FUERA DE TIEMPO",K241)))</formula>
    </cfRule>
  </conditionalFormatting>
  <conditionalFormatting sqref="K241:K249">
    <cfRule type="cellIs" dxfId="248" priority="76" operator="greaterThanOrEqual">
      <formula>$H$13</formula>
    </cfRule>
  </conditionalFormatting>
  <conditionalFormatting sqref="K252:K256">
    <cfRule type="cellIs" dxfId="247" priority="79" operator="equal">
      <formula>"NO CUMPLE"</formula>
    </cfRule>
  </conditionalFormatting>
  <conditionalFormatting sqref="K236:K240 K250:K259">
    <cfRule type="containsText" dxfId="246" priority="78" operator="containsText" text="FUERA DE TIEMPO">
      <formula>NOT(ISERROR(SEARCH("FUERA DE TIEMPO",K236)))</formula>
    </cfRule>
  </conditionalFormatting>
  <conditionalFormatting sqref="K216:K224">
    <cfRule type="containsText" dxfId="245" priority="75" operator="containsText" text="FUERA DE TIEMPO">
      <formula>NOT(ISERROR(SEARCH("FUERA DE TIEMPO",K216)))</formula>
    </cfRule>
  </conditionalFormatting>
  <conditionalFormatting sqref="K216:K224">
    <cfRule type="cellIs" dxfId="244" priority="74" operator="greaterThanOrEqual">
      <formula>#REF!</formula>
    </cfRule>
  </conditionalFormatting>
  <conditionalFormatting sqref="K277:K281">
    <cfRule type="cellIs" dxfId="243" priority="73" operator="equal">
      <formula>"NO CUMPLE"</formula>
    </cfRule>
  </conditionalFormatting>
  <conditionalFormatting sqref="K261:K265 K275:K282">
    <cfRule type="containsText" dxfId="242" priority="72" operator="containsText" text="FUERA DE TIEMPO">
      <formula>NOT(ISERROR(SEARCH("FUERA DE TIEMPO",K261)))</formula>
    </cfRule>
  </conditionalFormatting>
  <conditionalFormatting sqref="K271:K274">
    <cfRule type="containsText" dxfId="241" priority="71" operator="containsText" text="FUERA DE TIEMPO">
      <formula>NOT(ISERROR(SEARCH("FUERA DE TIEMPO",K271)))</formula>
    </cfRule>
  </conditionalFormatting>
  <conditionalFormatting sqref="K271:K274">
    <cfRule type="cellIs" dxfId="240" priority="70" operator="greaterThanOrEqual">
      <formula>$H$13</formula>
    </cfRule>
  </conditionalFormatting>
  <conditionalFormatting sqref="K300:K304">
    <cfRule type="cellIs" dxfId="239" priority="69" operator="equal">
      <formula>"NO CUMPLE"</formula>
    </cfRule>
  </conditionalFormatting>
  <conditionalFormatting sqref="K284:K288 K298:K307">
    <cfRule type="containsText" dxfId="238" priority="68" operator="containsText" text="FUERA DE TIEMPO">
      <formula>NOT(ISERROR(SEARCH("FUERA DE TIEMPO",K284)))</formula>
    </cfRule>
  </conditionalFormatting>
  <conditionalFormatting sqref="K291:K297">
    <cfRule type="containsText" dxfId="237" priority="67" operator="containsText" text="FUERA DE TIEMPO">
      <formula>NOT(ISERROR(SEARCH("FUERA DE TIEMPO",K291)))</formula>
    </cfRule>
  </conditionalFormatting>
  <conditionalFormatting sqref="K291:K297">
    <cfRule type="cellIs" dxfId="236" priority="66" operator="greaterThanOrEqual">
      <formula>$H$13</formula>
    </cfRule>
  </conditionalFormatting>
  <conditionalFormatting sqref="K266:K270">
    <cfRule type="containsText" dxfId="235" priority="65" operator="containsText" text="FUERA DE TIEMPO">
      <formula>NOT(ISERROR(SEARCH("FUERA DE TIEMPO",K266)))</formula>
    </cfRule>
  </conditionalFormatting>
  <conditionalFormatting sqref="K266:K270">
    <cfRule type="cellIs" dxfId="234" priority="64" operator="greaterThanOrEqual">
      <formula>#REF!</formula>
    </cfRule>
  </conditionalFormatting>
  <conditionalFormatting sqref="K328:K332">
    <cfRule type="cellIs" dxfId="233" priority="63" operator="equal">
      <formula>"NO CUMPLE"</formula>
    </cfRule>
  </conditionalFormatting>
  <conditionalFormatting sqref="K309:K313 K326:K333">
    <cfRule type="containsText" dxfId="232" priority="62" operator="containsText" text="FUERA DE TIEMPO">
      <formula>NOT(ISERROR(SEARCH("FUERA DE TIEMPO",K309)))</formula>
    </cfRule>
  </conditionalFormatting>
  <conditionalFormatting sqref="K314:K325">
    <cfRule type="containsText" dxfId="231" priority="61" operator="containsText" text="FUERA DE TIEMPO">
      <formula>NOT(ISERROR(SEARCH("FUERA DE TIEMPO",K314)))</formula>
    </cfRule>
  </conditionalFormatting>
  <conditionalFormatting sqref="K314:K325">
    <cfRule type="cellIs" dxfId="230" priority="60" operator="greaterThanOrEqual">
      <formula>$H$13</formula>
    </cfRule>
  </conditionalFormatting>
  <conditionalFormatting sqref="K289:K290">
    <cfRule type="containsText" dxfId="229" priority="59" operator="containsText" text="FUERA DE TIEMPO">
      <formula>NOT(ISERROR(SEARCH("FUERA DE TIEMPO",K289)))</formula>
    </cfRule>
  </conditionalFormatting>
  <conditionalFormatting sqref="K289:K290">
    <cfRule type="cellIs" dxfId="228" priority="58" operator="greaterThanOrEqual">
      <formula>#REF!</formula>
    </cfRule>
  </conditionalFormatting>
  <conditionalFormatting sqref="K351:K355">
    <cfRule type="cellIs" dxfId="227" priority="57" operator="equal">
      <formula>"NO CUMPLE"</formula>
    </cfRule>
  </conditionalFormatting>
  <conditionalFormatting sqref="K335:K339 K349:K356">
    <cfRule type="containsText" dxfId="226" priority="56" operator="containsText" text="FUERA DE TIEMPO">
      <formula>NOT(ISERROR(SEARCH("FUERA DE TIEMPO",K335)))</formula>
    </cfRule>
  </conditionalFormatting>
  <conditionalFormatting sqref="K340:K348">
    <cfRule type="containsText" dxfId="225" priority="55" operator="containsText" text="FUERA DE TIEMPO">
      <formula>NOT(ISERROR(SEARCH("FUERA DE TIEMPO",K340)))</formula>
    </cfRule>
  </conditionalFormatting>
  <conditionalFormatting sqref="K340:K348">
    <cfRule type="cellIs" dxfId="224" priority="54" operator="greaterThanOrEqual">
      <formula>$H$13</formula>
    </cfRule>
  </conditionalFormatting>
  <conditionalFormatting sqref="K374:K378">
    <cfRule type="cellIs" dxfId="223" priority="53" operator="equal">
      <formula>"NO CUMPLE"</formula>
    </cfRule>
  </conditionalFormatting>
  <conditionalFormatting sqref="K358:K362 K372:K379">
    <cfRule type="containsText" dxfId="222" priority="52" operator="containsText" text="FUERA DE TIEMPO">
      <formula>NOT(ISERROR(SEARCH("FUERA DE TIEMPO",K358)))</formula>
    </cfRule>
  </conditionalFormatting>
  <conditionalFormatting sqref="K363:K371">
    <cfRule type="containsText" dxfId="221" priority="51" operator="containsText" text="FUERA DE TIEMPO">
      <formula>NOT(ISERROR(SEARCH("FUERA DE TIEMPO",K363)))</formula>
    </cfRule>
  </conditionalFormatting>
  <conditionalFormatting sqref="K363:K371">
    <cfRule type="cellIs" dxfId="220" priority="50" operator="greaterThanOrEqual">
      <formula>$H$13</formula>
    </cfRule>
  </conditionalFormatting>
  <conditionalFormatting sqref="K397:K401">
    <cfRule type="cellIs" dxfId="219" priority="49" operator="equal">
      <formula>"NO CUMPLE"</formula>
    </cfRule>
  </conditionalFormatting>
  <conditionalFormatting sqref="K381:K385 K395:K402">
    <cfRule type="containsText" dxfId="218" priority="48" operator="containsText" text="FUERA DE TIEMPO">
      <formula>NOT(ISERROR(SEARCH("FUERA DE TIEMPO",K381)))</formula>
    </cfRule>
  </conditionalFormatting>
  <conditionalFormatting sqref="K386:K394">
    <cfRule type="containsText" dxfId="217" priority="47" operator="containsText" text="FUERA DE TIEMPO">
      <formula>NOT(ISERROR(SEARCH("FUERA DE TIEMPO",K386)))</formula>
    </cfRule>
  </conditionalFormatting>
  <conditionalFormatting sqref="K386:K394">
    <cfRule type="cellIs" dxfId="216" priority="46" operator="greaterThanOrEqual">
      <formula>$H$13</formula>
    </cfRule>
  </conditionalFormatting>
  <conditionalFormatting sqref="K422:K426">
    <cfRule type="cellIs" dxfId="215" priority="45" operator="equal">
      <formula>"NO CUMPLE"</formula>
    </cfRule>
  </conditionalFormatting>
  <conditionalFormatting sqref="K406:K410 K420:K427">
    <cfRule type="containsText" dxfId="214" priority="44" operator="containsText" text="FUERA DE TIEMPO">
      <formula>NOT(ISERROR(SEARCH("FUERA DE TIEMPO",K406)))</formula>
    </cfRule>
  </conditionalFormatting>
  <conditionalFormatting sqref="K411:K419">
    <cfRule type="containsText" dxfId="213" priority="43" operator="containsText" text="FUERA DE TIEMPO">
      <formula>NOT(ISERROR(SEARCH("FUERA DE TIEMPO",K411)))</formula>
    </cfRule>
  </conditionalFormatting>
  <conditionalFormatting sqref="K411:K419">
    <cfRule type="cellIs" dxfId="212" priority="42" operator="greaterThanOrEqual">
      <formula>$H$13</formula>
    </cfRule>
  </conditionalFormatting>
  <conditionalFormatting sqref="K445:K449">
    <cfRule type="cellIs" dxfId="211" priority="41" operator="equal">
      <formula>"NO CUMPLE"</formula>
    </cfRule>
  </conditionalFormatting>
  <conditionalFormatting sqref="K429:K433 K443:K450">
    <cfRule type="containsText" dxfId="210" priority="40" operator="containsText" text="FUERA DE TIEMPO">
      <formula>NOT(ISERROR(SEARCH("FUERA DE TIEMPO",K429)))</formula>
    </cfRule>
  </conditionalFormatting>
  <conditionalFormatting sqref="K434:K442">
    <cfRule type="containsText" dxfId="209" priority="39" operator="containsText" text="FUERA DE TIEMPO">
      <formula>NOT(ISERROR(SEARCH("FUERA DE TIEMPO",K434)))</formula>
    </cfRule>
  </conditionalFormatting>
  <conditionalFormatting sqref="K434:K442">
    <cfRule type="cellIs" dxfId="208" priority="38" operator="greaterThanOrEqual">
      <formula>$H$13</formula>
    </cfRule>
  </conditionalFormatting>
  <conditionalFormatting sqref="K468:K472">
    <cfRule type="cellIs" dxfId="207" priority="37" operator="equal">
      <formula>"NO CUMPLE"</formula>
    </cfRule>
  </conditionalFormatting>
  <conditionalFormatting sqref="K452:K456 K466:K473">
    <cfRule type="containsText" dxfId="206" priority="36" operator="containsText" text="FUERA DE TIEMPO">
      <formula>NOT(ISERROR(SEARCH("FUERA DE TIEMPO",K452)))</formula>
    </cfRule>
  </conditionalFormatting>
  <conditionalFormatting sqref="K457:K465">
    <cfRule type="containsText" dxfId="205" priority="35" operator="containsText" text="FUERA DE TIEMPO">
      <formula>NOT(ISERROR(SEARCH("FUERA DE TIEMPO",K457)))</formula>
    </cfRule>
  </conditionalFormatting>
  <conditionalFormatting sqref="K457:K465">
    <cfRule type="cellIs" dxfId="204" priority="34" operator="greaterThanOrEqual">
      <formula>$H$13</formula>
    </cfRule>
  </conditionalFormatting>
  <conditionalFormatting sqref="K90">
    <cfRule type="cellIs" dxfId="203" priority="31" operator="equal">
      <formula>"NO CUMPLE"</formula>
    </cfRule>
  </conditionalFormatting>
  <conditionalFormatting sqref="J61">
    <cfRule type="expression" dxfId="202" priority="18" stopIfTrue="1">
      <formula>MAX(J61:J65)=J61</formula>
    </cfRule>
  </conditionalFormatting>
  <conditionalFormatting sqref="J62">
    <cfRule type="expression" dxfId="201" priority="19" stopIfTrue="1">
      <formula>MAX(J61:J65)=J62</formula>
    </cfRule>
  </conditionalFormatting>
  <conditionalFormatting sqref="J63">
    <cfRule type="expression" dxfId="200" priority="20" stopIfTrue="1">
      <formula>MAX(J61:J65)=J63</formula>
    </cfRule>
  </conditionalFormatting>
  <conditionalFormatting sqref="J64">
    <cfRule type="expression" dxfId="199" priority="21" stopIfTrue="1">
      <formula>MAX(J61:J65)=J64</formula>
    </cfRule>
  </conditionalFormatting>
  <conditionalFormatting sqref="J65">
    <cfRule type="expression" dxfId="198" priority="22" stopIfTrue="1">
      <formula>MAX(J61:J65)=J65</formula>
    </cfRule>
  </conditionalFormatting>
  <conditionalFormatting sqref="K63:K65">
    <cfRule type="cellIs" dxfId="197" priority="17" operator="equal">
      <formula>"NO CUMPLE"</formula>
    </cfRule>
  </conditionalFormatting>
  <conditionalFormatting sqref="K63:K66 K47:K60">
    <cfRule type="containsText" dxfId="196" priority="16" operator="containsText" text="FUERA DE TIEMPO">
      <formula>NOT(ISERROR(SEARCH("FUERA DE TIEMPO",K47)))</formula>
    </cfRule>
  </conditionalFormatting>
  <conditionalFormatting sqref="K49:K58">
    <cfRule type="cellIs" dxfId="195" priority="15" operator="greaterThanOrEqual">
      <formula>#REF!</formula>
    </cfRule>
  </conditionalFormatting>
  <conditionalFormatting sqref="K61:K62">
    <cfRule type="cellIs" dxfId="194" priority="14" operator="equal">
      <formula>"NO CUMPLE"</formula>
    </cfRule>
  </conditionalFormatting>
  <conditionalFormatting sqref="K61:K62">
    <cfRule type="containsText" dxfId="193" priority="13" operator="containsText" text="FUERA DE TIEMPO">
      <formula>NOT(ISERROR(SEARCH("FUERA DE TIEMPO",K61)))</formula>
    </cfRule>
  </conditionalFormatting>
  <conditionalFormatting sqref="J88:J90">
    <cfRule type="expression" dxfId="192" priority="4356" stopIfTrue="1">
      <formula>MAX(J88:J94)=J88</formula>
    </cfRule>
  </conditionalFormatting>
  <conditionalFormatting sqref="K495:K499">
    <cfRule type="cellIs" dxfId="191" priority="12" operator="equal">
      <formula>"NO CUMPLE"</formula>
    </cfRule>
  </conditionalFormatting>
  <conditionalFormatting sqref="K476:K480 K493:K500">
    <cfRule type="containsText" dxfId="190" priority="11" operator="containsText" text="FUERA DE TIEMPO">
      <formula>NOT(ISERROR(SEARCH("FUERA DE TIEMPO",K476)))</formula>
    </cfRule>
  </conditionalFormatting>
  <conditionalFormatting sqref="K481:K492">
    <cfRule type="containsText" dxfId="189" priority="10" operator="containsText" text="FUERA DE TIEMPO">
      <formula>NOT(ISERROR(SEARCH("FUERA DE TIEMPO",K481)))</formula>
    </cfRule>
  </conditionalFormatting>
  <conditionalFormatting sqref="K481:K492">
    <cfRule type="cellIs" dxfId="188" priority="9" operator="greaterThanOrEqual">
      <formula>$H$13</formula>
    </cfRule>
  </conditionalFormatting>
  <conditionalFormatting sqref="K85">
    <cfRule type="cellIs" dxfId="187" priority="6" operator="equal">
      <formula>"NO CUMPLE"</formula>
    </cfRule>
  </conditionalFormatting>
  <conditionalFormatting sqref="K85">
    <cfRule type="containsText" dxfId="186" priority="5" operator="containsText" text="FUERA DE TIEMPO">
      <formula>NOT(ISERROR(SEARCH("FUERA DE TIEMPO",K85)))</formula>
    </cfRule>
  </conditionalFormatting>
  <conditionalFormatting sqref="K103">
    <cfRule type="cellIs" dxfId="185" priority="4" operator="greaterThanOrEqual">
      <formula>$H$13</formula>
    </cfRule>
  </conditionalFormatting>
  <conditionalFormatting sqref="K122:K130">
    <cfRule type="cellIs" dxfId="184" priority="3" operator="greaterThanOrEqual">
      <formula>$H$13</formula>
    </cfRule>
  </conditionalFormatting>
  <conditionalFormatting sqref="K145:K153">
    <cfRule type="containsText" dxfId="183" priority="2" operator="containsText" text="FUERA DE TIEMPO">
      <formula>NOT(ISERROR(SEARCH("FUERA DE TIEMPO",K145)))</formula>
    </cfRule>
  </conditionalFormatting>
  <conditionalFormatting sqref="K145:K153">
    <cfRule type="cellIs" dxfId="182" priority="1" operator="greaterThanOrEqual">
      <formula>$H$13</formula>
    </cfRule>
  </conditionalFormatting>
  <dataValidations count="24">
    <dataValidation type="list" allowBlank="1" showInputMessage="1" showErrorMessage="1" sqref="D130">
      <formula1>H133:H137</formula1>
    </dataValidation>
    <dataValidation type="list" allowBlank="1" showInputMessage="1" showErrorMessage="1" sqref="D129">
      <formula1>H133:H137</formula1>
    </dataValidation>
    <dataValidation type="list" allowBlank="1" showInputMessage="1" showErrorMessage="1" sqref="D99">
      <formula1>H110:H114</formula1>
    </dataValidation>
    <dataValidation type="list" allowBlank="1" showInputMessage="1" showErrorMessage="1" sqref="D128">
      <formula1>H139:H141</formula1>
    </dataValidation>
    <dataValidation type="list" allowBlank="1" showInputMessage="1" showErrorMessage="1" sqref="D23:D33">
      <formula1>$H$36:$H$40</formula1>
    </dataValidation>
    <dataValidation type="list" allowBlank="1" showInputMessage="1" showErrorMessage="1" sqref="D74:D82">
      <formula1>$H$85:$H$89</formula1>
    </dataValidation>
    <dataValidation type="list" allowBlank="1" showInputMessage="1" showErrorMessage="1" sqref="D122:D127">
      <formula1>$H$133:$H$137</formula1>
    </dataValidation>
    <dataValidation type="list" allowBlank="1" showInputMessage="1" showErrorMessage="1" sqref="D147:D153">
      <formula1>$H$156:$H$160</formula1>
    </dataValidation>
    <dataValidation type="list" allowBlank="1" showInputMessage="1" showErrorMessage="1" sqref="D168:D176">
      <formula1>$H$179:$H$183</formula1>
    </dataValidation>
    <dataValidation type="list" allowBlank="1" showInputMessage="1" showErrorMessage="1" sqref="D145:D146">
      <formula1>$H$156:$H$157</formula1>
    </dataValidation>
    <dataValidation type="list" allowBlank="1" showInputMessage="1" showErrorMessage="1" sqref="D192:D200">
      <formula1>$H$203:$H$207</formula1>
    </dataValidation>
    <dataValidation type="list" allowBlank="1" showInputMessage="1" showErrorMessage="1" sqref="D216:D224 D246:D249">
      <formula1>$H$227:$H$231</formula1>
    </dataValidation>
    <dataValidation type="list" allowBlank="1" showInputMessage="1" showErrorMessage="1" sqref="D241:D245">
      <formula1>$H$252:$H$256</formula1>
    </dataValidation>
    <dataValidation type="list" allowBlank="1" showInputMessage="1" showErrorMessage="1" sqref="D266:D274">
      <formula1>$H$277:$H$281</formula1>
    </dataValidation>
    <dataValidation type="list" allowBlank="1" showInputMessage="1" showErrorMessage="1" sqref="D289:D297">
      <formula1>$H$300:$H$304</formula1>
    </dataValidation>
    <dataValidation type="list" allowBlank="1" showInputMessage="1" showErrorMessage="1" sqref="D314:D325 D481:D492">
      <formula1>$H$328:$H$332</formula1>
    </dataValidation>
    <dataValidation type="list" allowBlank="1" showInputMessage="1" showErrorMessage="1" sqref="D340:D348">
      <formula1>$H$351:$H$355</formula1>
    </dataValidation>
    <dataValidation type="list" allowBlank="1" showInputMessage="1" showErrorMessage="1" sqref="D363:D371">
      <formula1>$H$374:$H$378</formula1>
    </dataValidation>
    <dataValidation type="list" allowBlank="1" showInputMessage="1" showErrorMessage="1" sqref="D386:D394">
      <formula1>$H$397:$H$401</formula1>
    </dataValidation>
    <dataValidation type="list" allowBlank="1" showInputMessage="1" showErrorMessage="1" sqref="D411:D419">
      <formula1>$H$422:$H$426</formula1>
    </dataValidation>
    <dataValidation type="list" allowBlank="1" showInputMessage="1" showErrorMessage="1" sqref="D434:D442">
      <formula1>$H$445:$H$449</formula1>
    </dataValidation>
    <dataValidation type="list" allowBlank="1" showInputMessage="1" showErrorMessage="1" sqref="D457:D465">
      <formula1>$H$468:$H$472</formula1>
    </dataValidation>
    <dataValidation type="list" allowBlank="1" showInputMessage="1" showErrorMessage="1" sqref="D100:D107">
      <formula1>$H$110:$H$114</formula1>
    </dataValidation>
    <dataValidation type="list" allowBlank="1" showInputMessage="1" showErrorMessage="1" sqref="D49:D58">
      <formula1>$H$61:$H$65</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topLeftCell="A13" workbookViewId="0">
      <selection activeCell="H13" sqref="H13:H15"/>
    </sheetView>
  </sheetViews>
  <sheetFormatPr baseColWidth="10" defaultRowHeight="14.3"/>
  <cols>
    <col min="1" max="1" width="3.375" style="494" customWidth="1"/>
    <col min="2" max="2" width="13.75" style="494" customWidth="1"/>
    <col min="3" max="3" width="51" style="494" customWidth="1"/>
    <col min="4" max="5" width="22.25" style="494" customWidth="1"/>
    <col min="6" max="6" width="14" style="494" customWidth="1"/>
    <col min="7" max="8" width="13.375" style="494" customWidth="1"/>
    <col min="9" max="9" width="14.25" style="494" customWidth="1"/>
    <col min="10" max="16384" width="11" style="494"/>
  </cols>
  <sheetData>
    <row r="1" spans="1:11">
      <c r="A1" s="574" t="s">
        <v>257</v>
      </c>
      <c r="B1" s="575"/>
      <c r="C1" s="575"/>
      <c r="D1" s="575"/>
      <c r="E1" s="575"/>
      <c r="F1" s="575"/>
      <c r="G1" s="575"/>
      <c r="H1" s="576"/>
      <c r="I1" s="577"/>
      <c r="J1" s="493"/>
      <c r="K1" s="493"/>
    </row>
    <row r="2" spans="1:11" ht="14.95" thickBot="1">
      <c r="A2" s="578"/>
      <c r="B2" s="579"/>
      <c r="C2" s="579"/>
      <c r="D2" s="579"/>
      <c r="E2" s="579"/>
      <c r="F2" s="579"/>
      <c r="G2" s="579"/>
      <c r="H2" s="580"/>
      <c r="I2" s="581"/>
      <c r="J2" s="493"/>
      <c r="K2" s="493"/>
    </row>
    <row r="3" spans="1:11">
      <c r="A3" s="499" t="s">
        <v>7</v>
      </c>
      <c r="B3" s="500" t="s">
        <v>75</v>
      </c>
      <c r="C3" s="500" t="s">
        <v>263</v>
      </c>
      <c r="D3" s="500" t="s">
        <v>258</v>
      </c>
      <c r="E3" s="500" t="s">
        <v>264</v>
      </c>
      <c r="F3" s="500" t="s">
        <v>259</v>
      </c>
      <c r="G3" s="500" t="s">
        <v>260</v>
      </c>
      <c r="H3" s="500" t="s">
        <v>265</v>
      </c>
      <c r="I3" s="501" t="s">
        <v>261</v>
      </c>
    </row>
    <row r="4" spans="1:11" ht="70" customHeight="1">
      <c r="A4" s="568">
        <v>1</v>
      </c>
      <c r="B4" s="572" t="str">
        <f>Conformación!B5</f>
        <v>BPENNOVA CONSULTORÍA S.A.S.</v>
      </c>
      <c r="C4" s="497" t="s">
        <v>254</v>
      </c>
      <c r="D4" s="496">
        <v>97000</v>
      </c>
      <c r="E4" s="570">
        <f>SUM(D4:D6)</f>
        <v>254000</v>
      </c>
      <c r="F4" s="566" t="s">
        <v>262</v>
      </c>
      <c r="G4" s="566"/>
      <c r="H4" s="566"/>
      <c r="I4" s="564"/>
    </row>
    <row r="5" spans="1:11" ht="70" customHeight="1">
      <c r="A5" s="568"/>
      <c r="B5" s="572"/>
      <c r="C5" s="498" t="str">
        <f>'Oferta Económica'!$D$4</f>
        <v>EXAMEN CLÍNICO GENERAL CON ÉNFASIS OSTEO MUSCULAR, AUDIOMETRÍA Y OPTOMETRÍA</v>
      </c>
      <c r="D5" s="496">
        <v>56000</v>
      </c>
      <c r="E5" s="570"/>
      <c r="F5" s="566"/>
      <c r="G5" s="566"/>
      <c r="H5" s="566"/>
      <c r="I5" s="564"/>
    </row>
    <row r="6" spans="1:11" ht="70" customHeight="1">
      <c r="A6" s="568"/>
      <c r="B6" s="572"/>
      <c r="C6" s="498" t="str">
        <f>'Oferta Económica'!$D$5</f>
        <v>EXAMEN CLÍNICO GENERAL: INCLUYE EVALUACIÓN CARDIOVASCULAR, RESPIRATORIA Y NEUROLÓGICAS BÁSICAS, ÉNFASIS OSTEO MUSCULAR, ÉNFASIS EN PIEL Y FANERAS, AUDIOMETRÍA, OPTOMETRÍA, PERFIL LIPÍCO CT, CLDL, CHDL, TG Y GLUCEMIA</v>
      </c>
      <c r="D6" s="496">
        <v>101000</v>
      </c>
      <c r="E6" s="570"/>
      <c r="F6" s="566"/>
      <c r="G6" s="566"/>
      <c r="H6" s="566"/>
      <c r="I6" s="564"/>
    </row>
    <row r="7" spans="1:11" ht="70" customHeight="1">
      <c r="A7" s="568">
        <v>2</v>
      </c>
      <c r="B7" s="572">
        <f>Conformación!B6</f>
        <v>0</v>
      </c>
      <c r="C7" s="497" t="s">
        <v>254</v>
      </c>
      <c r="D7" s="496">
        <v>98000</v>
      </c>
      <c r="E7" s="570">
        <f>SUM(D7:D9)</f>
        <v>254000</v>
      </c>
      <c r="F7" s="566" t="s">
        <v>262</v>
      </c>
      <c r="G7" s="566"/>
      <c r="H7" s="566"/>
      <c r="I7" s="564"/>
    </row>
    <row r="8" spans="1:11" ht="70" customHeight="1">
      <c r="A8" s="568"/>
      <c r="B8" s="572"/>
      <c r="C8" s="498" t="str">
        <f>'Oferta Económica'!$D$4</f>
        <v>EXAMEN CLÍNICO GENERAL CON ÉNFASIS OSTEO MUSCULAR, AUDIOMETRÍA Y OPTOMETRÍA</v>
      </c>
      <c r="D8" s="496">
        <v>58000</v>
      </c>
      <c r="E8" s="570"/>
      <c r="F8" s="566"/>
      <c r="G8" s="566"/>
      <c r="H8" s="566"/>
      <c r="I8" s="564"/>
    </row>
    <row r="9" spans="1:11" ht="70" customHeight="1">
      <c r="A9" s="568"/>
      <c r="B9" s="572"/>
      <c r="C9" s="498" t="str">
        <f>'Oferta Económica'!$D$5</f>
        <v>EXAMEN CLÍNICO GENERAL: INCLUYE EVALUACIÓN CARDIOVASCULAR, RESPIRATORIA Y NEUROLÓGICAS BÁSICAS, ÉNFASIS OSTEO MUSCULAR, ÉNFASIS EN PIEL Y FANERAS, AUDIOMETRÍA, OPTOMETRÍA, PERFIL LIPÍCO CT, CLDL, CHDL, TG Y GLUCEMIA</v>
      </c>
      <c r="D9" s="496">
        <v>98000</v>
      </c>
      <c r="E9" s="570"/>
      <c r="F9" s="566"/>
      <c r="G9" s="566"/>
      <c r="H9" s="566"/>
      <c r="I9" s="564"/>
    </row>
    <row r="10" spans="1:11" ht="70" customHeight="1">
      <c r="A10" s="568">
        <v>3</v>
      </c>
      <c r="B10" s="572">
        <f>Conformación!B7</f>
        <v>0</v>
      </c>
      <c r="C10" s="497" t="s">
        <v>254</v>
      </c>
      <c r="D10" s="496">
        <v>90000</v>
      </c>
      <c r="E10" s="570">
        <f>SUM(D10:D12)</f>
        <v>240000</v>
      </c>
      <c r="F10" s="566" t="s">
        <v>262</v>
      </c>
      <c r="G10" s="566"/>
      <c r="H10" s="566"/>
      <c r="I10" s="564"/>
    </row>
    <row r="11" spans="1:11" ht="70" customHeight="1">
      <c r="A11" s="568"/>
      <c r="B11" s="572"/>
      <c r="C11" s="498" t="str">
        <f>'Oferta Económica'!$D$4</f>
        <v>EXAMEN CLÍNICO GENERAL CON ÉNFASIS OSTEO MUSCULAR, AUDIOMETRÍA Y OPTOMETRÍA</v>
      </c>
      <c r="D11" s="496">
        <v>55000</v>
      </c>
      <c r="E11" s="570"/>
      <c r="F11" s="566"/>
      <c r="G11" s="566"/>
      <c r="H11" s="566"/>
      <c r="I11" s="564"/>
    </row>
    <row r="12" spans="1:11" ht="70" customHeight="1">
      <c r="A12" s="568"/>
      <c r="B12" s="572"/>
      <c r="C12" s="498" t="str">
        <f>'Oferta Económica'!$D$5</f>
        <v>EXAMEN CLÍNICO GENERAL: INCLUYE EVALUACIÓN CARDIOVASCULAR, RESPIRATORIA Y NEUROLÓGICAS BÁSICAS, ÉNFASIS OSTEO MUSCULAR, ÉNFASIS EN PIEL Y FANERAS, AUDIOMETRÍA, OPTOMETRÍA, PERFIL LIPÍCO CT, CLDL, CHDL, TG Y GLUCEMIA</v>
      </c>
      <c r="D12" s="496">
        <v>95000</v>
      </c>
      <c r="E12" s="570"/>
      <c r="F12" s="566"/>
      <c r="G12" s="566"/>
      <c r="H12" s="566"/>
      <c r="I12" s="564"/>
    </row>
    <row r="13" spans="1:11" ht="70" customHeight="1">
      <c r="A13" s="568">
        <v>4</v>
      </c>
      <c r="B13" s="572">
        <f>Conformación!B8</f>
        <v>0</v>
      </c>
      <c r="C13" s="497" t="s">
        <v>254</v>
      </c>
      <c r="D13" s="496">
        <v>83198</v>
      </c>
      <c r="E13" s="570">
        <f>SUM(D13:D15)</f>
        <v>204282</v>
      </c>
      <c r="F13" s="566" t="s">
        <v>262</v>
      </c>
      <c r="G13" s="566"/>
      <c r="H13" s="582" t="s">
        <v>266</v>
      </c>
      <c r="I13" s="564"/>
    </row>
    <row r="14" spans="1:11" ht="70" customHeight="1">
      <c r="A14" s="568"/>
      <c r="B14" s="572"/>
      <c r="C14" s="498" t="str">
        <f>'Oferta Económica'!$D$4</f>
        <v>EXAMEN CLÍNICO GENERAL CON ÉNFASIS OSTEO MUSCULAR, AUDIOMETRÍA Y OPTOMETRÍA</v>
      </c>
      <c r="D14" s="496">
        <v>36886</v>
      </c>
      <c r="E14" s="570"/>
      <c r="F14" s="566"/>
      <c r="G14" s="566"/>
      <c r="H14" s="582"/>
      <c r="I14" s="564"/>
    </row>
    <row r="15" spans="1:11" ht="70" customHeight="1">
      <c r="A15" s="568"/>
      <c r="B15" s="572"/>
      <c r="C15" s="498" t="str">
        <f>'Oferta Económica'!$D$5</f>
        <v>EXAMEN CLÍNICO GENERAL: INCLUYE EVALUACIÓN CARDIOVASCULAR, RESPIRATORIA Y NEUROLÓGICAS BÁSICAS, ÉNFASIS OSTEO MUSCULAR, ÉNFASIS EN PIEL Y FANERAS, AUDIOMETRÍA, OPTOMETRÍA, PERFIL LIPÍCO CT, CLDL, CHDL, TG Y GLUCEMIA</v>
      </c>
      <c r="D15" s="496">
        <v>84198</v>
      </c>
      <c r="E15" s="570"/>
      <c r="F15" s="566"/>
      <c r="G15" s="566"/>
      <c r="H15" s="582"/>
      <c r="I15" s="564"/>
    </row>
    <row r="16" spans="1:11" ht="70" customHeight="1">
      <c r="A16" s="568">
        <v>5</v>
      </c>
      <c r="B16" s="572">
        <f>Conformación!B9</f>
        <v>0</v>
      </c>
      <c r="C16" s="497" t="s">
        <v>254</v>
      </c>
      <c r="D16" s="496">
        <v>138333</v>
      </c>
      <c r="E16" s="570">
        <f>SUM(D16:D18)</f>
        <v>347994</v>
      </c>
      <c r="F16" s="566" t="s">
        <v>262</v>
      </c>
      <c r="G16" s="566"/>
      <c r="H16" s="566"/>
      <c r="I16" s="564"/>
    </row>
    <row r="17" spans="1:9" ht="70" customHeight="1">
      <c r="A17" s="568"/>
      <c r="B17" s="572"/>
      <c r="C17" s="498" t="str">
        <f>'Oferta Económica'!$D$4</f>
        <v>EXAMEN CLÍNICO GENERAL CON ÉNFASIS OSTEO MUSCULAR, AUDIOMETRÍA Y OPTOMETRÍA</v>
      </c>
      <c r="D17" s="496">
        <v>70133</v>
      </c>
      <c r="E17" s="570"/>
      <c r="F17" s="566"/>
      <c r="G17" s="566"/>
      <c r="H17" s="566"/>
      <c r="I17" s="564"/>
    </row>
    <row r="18" spans="1:9" ht="70" customHeight="1" thickBot="1">
      <c r="A18" s="569"/>
      <c r="B18" s="573"/>
      <c r="C18" s="502" t="str">
        <f>'Oferta Económica'!$D$5</f>
        <v>EXAMEN CLÍNICO GENERAL: INCLUYE EVALUACIÓN CARDIOVASCULAR, RESPIRATORIA Y NEUROLÓGICAS BÁSICAS, ÉNFASIS OSTEO MUSCULAR, ÉNFASIS EN PIEL Y FANERAS, AUDIOMETRÍA, OPTOMETRÍA, PERFIL LIPÍCO CT, CLDL, CHDL, TG Y GLUCEMIA</v>
      </c>
      <c r="D18" s="503">
        <v>139528</v>
      </c>
      <c r="E18" s="571"/>
      <c r="F18" s="567"/>
      <c r="G18" s="567"/>
      <c r="H18" s="567"/>
      <c r="I18" s="565"/>
    </row>
    <row r="19" spans="1:9">
      <c r="A19" s="495"/>
      <c r="B19" s="495"/>
      <c r="C19" s="495"/>
      <c r="D19" s="495"/>
      <c r="E19" s="495"/>
      <c r="F19" s="495"/>
      <c r="G19" s="495"/>
      <c r="H19" s="495"/>
      <c r="I19" s="495"/>
    </row>
  </sheetData>
  <mergeCells count="36">
    <mergeCell ref="A1:I2"/>
    <mergeCell ref="B4:B6"/>
    <mergeCell ref="B7:B9"/>
    <mergeCell ref="B10:B12"/>
    <mergeCell ref="B13:B15"/>
    <mergeCell ref="A4:A6"/>
    <mergeCell ref="E4:E6"/>
    <mergeCell ref="A7:A9"/>
    <mergeCell ref="A10:A12"/>
    <mergeCell ref="A13:A15"/>
    <mergeCell ref="H13:H15"/>
    <mergeCell ref="H10:H12"/>
    <mergeCell ref="H4:H6"/>
    <mergeCell ref="H7:H9"/>
    <mergeCell ref="I4:I6"/>
    <mergeCell ref="I7:I9"/>
    <mergeCell ref="A16:A18"/>
    <mergeCell ref="E7:E9"/>
    <mergeCell ref="E10:E12"/>
    <mergeCell ref="E13:E15"/>
    <mergeCell ref="E16:E18"/>
    <mergeCell ref="B16:B18"/>
    <mergeCell ref="F4:F6"/>
    <mergeCell ref="F7:F9"/>
    <mergeCell ref="G16:G18"/>
    <mergeCell ref="G13:G15"/>
    <mergeCell ref="G10:G12"/>
    <mergeCell ref="G7:G9"/>
    <mergeCell ref="G4:G6"/>
    <mergeCell ref="I10:I12"/>
    <mergeCell ref="I13:I15"/>
    <mergeCell ref="I16:I18"/>
    <mergeCell ref="H16:H18"/>
    <mergeCell ref="F16:F18"/>
    <mergeCell ref="F13:F15"/>
    <mergeCell ref="F10:F1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
  <sheetViews>
    <sheetView zoomScaleNormal="100" workbookViewId="0">
      <selection activeCell="D3" sqref="D3"/>
    </sheetView>
  </sheetViews>
  <sheetFormatPr baseColWidth="10" defaultColWidth="9.125" defaultRowHeight="12.9"/>
  <cols>
    <col min="1" max="1" width="7" style="443" customWidth="1"/>
    <col min="2" max="2" width="14.375" style="443" customWidth="1"/>
    <col min="3" max="3" width="17.75" style="443" customWidth="1"/>
    <col min="4" max="4" width="53" style="443" customWidth="1"/>
    <col min="5" max="5" width="10.625" style="443" customWidth="1"/>
    <col min="6" max="6" width="9" style="443" customWidth="1"/>
    <col min="7" max="7" width="27" style="444" customWidth="1"/>
    <col min="8" max="8" width="28.75" style="445" customWidth="1"/>
    <col min="9" max="9" width="23.75" style="444" customWidth="1"/>
    <col min="10" max="10" width="25.125" style="446" bestFit="1" customWidth="1"/>
    <col min="11" max="11" width="35.125" hidden="1" customWidth="1"/>
    <col min="12" max="12" width="65.375" hidden="1" customWidth="1"/>
    <col min="13" max="13" width="18.875" customWidth="1"/>
    <col min="14" max="14" width="19.875" customWidth="1"/>
    <col min="15" max="15" width="16" customWidth="1"/>
    <col min="16" max="16" width="18.375" customWidth="1"/>
    <col min="256" max="256" width="7" customWidth="1"/>
    <col min="257" max="257" width="0" hidden="1" customWidth="1"/>
    <col min="258" max="258" width="14.375" customWidth="1"/>
    <col min="259" max="259" width="0" hidden="1" customWidth="1"/>
    <col min="260" max="260" width="88.75" customWidth="1"/>
    <col min="261" max="261" width="11.125" customWidth="1"/>
    <col min="262" max="262" width="9" customWidth="1"/>
    <col min="263" max="263" width="28.625" bestFit="1" customWidth="1"/>
    <col min="264" max="264" width="21.125" bestFit="1" customWidth="1"/>
    <col min="265" max="265" width="24.875" bestFit="1" customWidth="1"/>
    <col min="266" max="266" width="25.125" bestFit="1" customWidth="1"/>
    <col min="267" max="268" width="0" hidden="1" customWidth="1"/>
    <col min="269" max="269" width="23.75" customWidth="1"/>
    <col min="270" max="270" width="24.25" customWidth="1"/>
    <col min="271" max="271" width="16" customWidth="1"/>
    <col min="272" max="272" width="18.375" customWidth="1"/>
    <col min="512" max="512" width="7" customWidth="1"/>
    <col min="513" max="513" width="0" hidden="1" customWidth="1"/>
    <col min="514" max="514" width="14.375" customWidth="1"/>
    <col min="515" max="515" width="0" hidden="1" customWidth="1"/>
    <col min="516" max="516" width="88.75" customWidth="1"/>
    <col min="517" max="517" width="11.125" customWidth="1"/>
    <col min="518" max="518" width="9" customWidth="1"/>
    <col min="519" max="519" width="28.625" bestFit="1" customWidth="1"/>
    <col min="520" max="520" width="21.125" bestFit="1" customWidth="1"/>
    <col min="521" max="521" width="24.875" bestFit="1" customWidth="1"/>
    <col min="522" max="522" width="25.125" bestFit="1" customWidth="1"/>
    <col min="523" max="524" width="0" hidden="1" customWidth="1"/>
    <col min="525" max="525" width="23.75" customWidth="1"/>
    <col min="526" max="526" width="24.25" customWidth="1"/>
    <col min="527" max="527" width="16" customWidth="1"/>
    <col min="528" max="528" width="18.375" customWidth="1"/>
    <col min="768" max="768" width="7" customWidth="1"/>
    <col min="769" max="769" width="0" hidden="1" customWidth="1"/>
    <col min="770" max="770" width="14.375" customWidth="1"/>
    <col min="771" max="771" width="0" hidden="1" customWidth="1"/>
    <col min="772" max="772" width="88.75" customWidth="1"/>
    <col min="773" max="773" width="11.125" customWidth="1"/>
    <col min="774" max="774" width="9" customWidth="1"/>
    <col min="775" max="775" width="28.625" bestFit="1" customWidth="1"/>
    <col min="776" max="776" width="21.125" bestFit="1" customWidth="1"/>
    <col min="777" max="777" width="24.875" bestFit="1" customWidth="1"/>
    <col min="778" max="778" width="25.125" bestFit="1" customWidth="1"/>
    <col min="779" max="780" width="0" hidden="1" customWidth="1"/>
    <col min="781" max="781" width="23.75" customWidth="1"/>
    <col min="782" max="782" width="24.25" customWidth="1"/>
    <col min="783" max="783" width="16" customWidth="1"/>
    <col min="784" max="784" width="18.375" customWidth="1"/>
    <col min="1024" max="1024" width="7" customWidth="1"/>
    <col min="1025" max="1025" width="0" hidden="1" customWidth="1"/>
    <col min="1026" max="1026" width="14.375" customWidth="1"/>
    <col min="1027" max="1027" width="0" hidden="1" customWidth="1"/>
    <col min="1028" max="1028" width="88.75" customWidth="1"/>
    <col min="1029" max="1029" width="11.125" customWidth="1"/>
    <col min="1030" max="1030" width="9" customWidth="1"/>
    <col min="1031" max="1031" width="28.625" bestFit="1" customWidth="1"/>
    <col min="1032" max="1032" width="21.125" bestFit="1" customWidth="1"/>
    <col min="1033" max="1033" width="24.875" bestFit="1" customWidth="1"/>
    <col min="1034" max="1034" width="25.125" bestFit="1" customWidth="1"/>
    <col min="1035" max="1036" width="0" hidden="1" customWidth="1"/>
    <col min="1037" max="1037" width="23.75" customWidth="1"/>
    <col min="1038" max="1038" width="24.25" customWidth="1"/>
    <col min="1039" max="1039" width="16" customWidth="1"/>
    <col min="1040" max="1040" width="18.375" customWidth="1"/>
    <col min="1280" max="1280" width="7" customWidth="1"/>
    <col min="1281" max="1281" width="0" hidden="1" customWidth="1"/>
    <col min="1282" max="1282" width="14.375" customWidth="1"/>
    <col min="1283" max="1283" width="0" hidden="1" customWidth="1"/>
    <col min="1284" max="1284" width="88.75" customWidth="1"/>
    <col min="1285" max="1285" width="11.125" customWidth="1"/>
    <col min="1286" max="1286" width="9" customWidth="1"/>
    <col min="1287" max="1287" width="28.625" bestFit="1" customWidth="1"/>
    <col min="1288" max="1288" width="21.125" bestFit="1" customWidth="1"/>
    <col min="1289" max="1289" width="24.875" bestFit="1" customWidth="1"/>
    <col min="1290" max="1290" width="25.125" bestFit="1" customWidth="1"/>
    <col min="1291" max="1292" width="0" hidden="1" customWidth="1"/>
    <col min="1293" max="1293" width="23.75" customWidth="1"/>
    <col min="1294" max="1294" width="24.25" customWidth="1"/>
    <col min="1295" max="1295" width="16" customWidth="1"/>
    <col min="1296" max="1296" width="18.375" customWidth="1"/>
    <col min="1536" max="1536" width="7" customWidth="1"/>
    <col min="1537" max="1537" width="0" hidden="1" customWidth="1"/>
    <col min="1538" max="1538" width="14.375" customWidth="1"/>
    <col min="1539" max="1539" width="0" hidden="1" customWidth="1"/>
    <col min="1540" max="1540" width="88.75" customWidth="1"/>
    <col min="1541" max="1541" width="11.125" customWidth="1"/>
    <col min="1542" max="1542" width="9" customWidth="1"/>
    <col min="1543" max="1543" width="28.625" bestFit="1" customWidth="1"/>
    <col min="1544" max="1544" width="21.125" bestFit="1" customWidth="1"/>
    <col min="1545" max="1545" width="24.875" bestFit="1" customWidth="1"/>
    <col min="1546" max="1546" width="25.125" bestFit="1" customWidth="1"/>
    <col min="1547" max="1548" width="0" hidden="1" customWidth="1"/>
    <col min="1549" max="1549" width="23.75" customWidth="1"/>
    <col min="1550" max="1550" width="24.25" customWidth="1"/>
    <col min="1551" max="1551" width="16" customWidth="1"/>
    <col min="1552" max="1552" width="18.375" customWidth="1"/>
    <col min="1792" max="1792" width="7" customWidth="1"/>
    <col min="1793" max="1793" width="0" hidden="1" customWidth="1"/>
    <col min="1794" max="1794" width="14.375" customWidth="1"/>
    <col min="1795" max="1795" width="0" hidden="1" customWidth="1"/>
    <col min="1796" max="1796" width="88.75" customWidth="1"/>
    <col min="1797" max="1797" width="11.125" customWidth="1"/>
    <col min="1798" max="1798" width="9" customWidth="1"/>
    <col min="1799" max="1799" width="28.625" bestFit="1" customWidth="1"/>
    <col min="1800" max="1800" width="21.125" bestFit="1" customWidth="1"/>
    <col min="1801" max="1801" width="24.875" bestFit="1" customWidth="1"/>
    <col min="1802" max="1802" width="25.125" bestFit="1" customWidth="1"/>
    <col min="1803" max="1804" width="0" hidden="1" customWidth="1"/>
    <col min="1805" max="1805" width="23.75" customWidth="1"/>
    <col min="1806" max="1806" width="24.25" customWidth="1"/>
    <col min="1807" max="1807" width="16" customWidth="1"/>
    <col min="1808" max="1808" width="18.375" customWidth="1"/>
    <col min="2048" max="2048" width="7" customWidth="1"/>
    <col min="2049" max="2049" width="0" hidden="1" customWidth="1"/>
    <col min="2050" max="2050" width="14.375" customWidth="1"/>
    <col min="2051" max="2051" width="0" hidden="1" customWidth="1"/>
    <col min="2052" max="2052" width="88.75" customWidth="1"/>
    <col min="2053" max="2053" width="11.125" customWidth="1"/>
    <col min="2054" max="2054" width="9" customWidth="1"/>
    <col min="2055" max="2055" width="28.625" bestFit="1" customWidth="1"/>
    <col min="2056" max="2056" width="21.125" bestFit="1" customWidth="1"/>
    <col min="2057" max="2057" width="24.875" bestFit="1" customWidth="1"/>
    <col min="2058" max="2058" width="25.125" bestFit="1" customWidth="1"/>
    <col min="2059" max="2060" width="0" hidden="1" customWidth="1"/>
    <col min="2061" max="2061" width="23.75" customWidth="1"/>
    <col min="2062" max="2062" width="24.25" customWidth="1"/>
    <col min="2063" max="2063" width="16" customWidth="1"/>
    <col min="2064" max="2064" width="18.375" customWidth="1"/>
    <col min="2304" max="2304" width="7" customWidth="1"/>
    <col min="2305" max="2305" width="0" hidden="1" customWidth="1"/>
    <col min="2306" max="2306" width="14.375" customWidth="1"/>
    <col min="2307" max="2307" width="0" hidden="1" customWidth="1"/>
    <col min="2308" max="2308" width="88.75" customWidth="1"/>
    <col min="2309" max="2309" width="11.125" customWidth="1"/>
    <col min="2310" max="2310" width="9" customWidth="1"/>
    <col min="2311" max="2311" width="28.625" bestFit="1" customWidth="1"/>
    <col min="2312" max="2312" width="21.125" bestFit="1" customWidth="1"/>
    <col min="2313" max="2313" width="24.875" bestFit="1" customWidth="1"/>
    <col min="2314" max="2314" width="25.125" bestFit="1" customWidth="1"/>
    <col min="2315" max="2316" width="0" hidden="1" customWidth="1"/>
    <col min="2317" max="2317" width="23.75" customWidth="1"/>
    <col min="2318" max="2318" width="24.25" customWidth="1"/>
    <col min="2319" max="2319" width="16" customWidth="1"/>
    <col min="2320" max="2320" width="18.375" customWidth="1"/>
    <col min="2560" max="2560" width="7" customWidth="1"/>
    <col min="2561" max="2561" width="0" hidden="1" customWidth="1"/>
    <col min="2562" max="2562" width="14.375" customWidth="1"/>
    <col min="2563" max="2563" width="0" hidden="1" customWidth="1"/>
    <col min="2564" max="2564" width="88.75" customWidth="1"/>
    <col min="2565" max="2565" width="11.125" customWidth="1"/>
    <col min="2566" max="2566" width="9" customWidth="1"/>
    <col min="2567" max="2567" width="28.625" bestFit="1" customWidth="1"/>
    <col min="2568" max="2568" width="21.125" bestFit="1" customWidth="1"/>
    <col min="2569" max="2569" width="24.875" bestFit="1" customWidth="1"/>
    <col min="2570" max="2570" width="25.125" bestFit="1" customWidth="1"/>
    <col min="2571" max="2572" width="0" hidden="1" customWidth="1"/>
    <col min="2573" max="2573" width="23.75" customWidth="1"/>
    <col min="2574" max="2574" width="24.25" customWidth="1"/>
    <col min="2575" max="2575" width="16" customWidth="1"/>
    <col min="2576" max="2576" width="18.375" customWidth="1"/>
    <col min="2816" max="2816" width="7" customWidth="1"/>
    <col min="2817" max="2817" width="0" hidden="1" customWidth="1"/>
    <col min="2818" max="2818" width="14.375" customWidth="1"/>
    <col min="2819" max="2819" width="0" hidden="1" customWidth="1"/>
    <col min="2820" max="2820" width="88.75" customWidth="1"/>
    <col min="2821" max="2821" width="11.125" customWidth="1"/>
    <col min="2822" max="2822" width="9" customWidth="1"/>
    <col min="2823" max="2823" width="28.625" bestFit="1" customWidth="1"/>
    <col min="2824" max="2824" width="21.125" bestFit="1" customWidth="1"/>
    <col min="2825" max="2825" width="24.875" bestFit="1" customWidth="1"/>
    <col min="2826" max="2826" width="25.125" bestFit="1" customWidth="1"/>
    <col min="2827" max="2828" width="0" hidden="1" customWidth="1"/>
    <col min="2829" max="2829" width="23.75" customWidth="1"/>
    <col min="2830" max="2830" width="24.25" customWidth="1"/>
    <col min="2831" max="2831" width="16" customWidth="1"/>
    <col min="2832" max="2832" width="18.375" customWidth="1"/>
    <col min="3072" max="3072" width="7" customWidth="1"/>
    <col min="3073" max="3073" width="0" hidden="1" customWidth="1"/>
    <col min="3074" max="3074" width="14.375" customWidth="1"/>
    <col min="3075" max="3075" width="0" hidden="1" customWidth="1"/>
    <col min="3076" max="3076" width="88.75" customWidth="1"/>
    <col min="3077" max="3077" width="11.125" customWidth="1"/>
    <col min="3078" max="3078" width="9" customWidth="1"/>
    <col min="3079" max="3079" width="28.625" bestFit="1" customWidth="1"/>
    <col min="3080" max="3080" width="21.125" bestFit="1" customWidth="1"/>
    <col min="3081" max="3081" width="24.875" bestFit="1" customWidth="1"/>
    <col min="3082" max="3082" width="25.125" bestFit="1" customWidth="1"/>
    <col min="3083" max="3084" width="0" hidden="1" customWidth="1"/>
    <col min="3085" max="3085" width="23.75" customWidth="1"/>
    <col min="3086" max="3086" width="24.25" customWidth="1"/>
    <col min="3087" max="3087" width="16" customWidth="1"/>
    <col min="3088" max="3088" width="18.375" customWidth="1"/>
    <col min="3328" max="3328" width="7" customWidth="1"/>
    <col min="3329" max="3329" width="0" hidden="1" customWidth="1"/>
    <col min="3330" max="3330" width="14.375" customWidth="1"/>
    <col min="3331" max="3331" width="0" hidden="1" customWidth="1"/>
    <col min="3332" max="3332" width="88.75" customWidth="1"/>
    <col min="3333" max="3333" width="11.125" customWidth="1"/>
    <col min="3334" max="3334" width="9" customWidth="1"/>
    <col min="3335" max="3335" width="28.625" bestFit="1" customWidth="1"/>
    <col min="3336" max="3336" width="21.125" bestFit="1" customWidth="1"/>
    <col min="3337" max="3337" width="24.875" bestFit="1" customWidth="1"/>
    <col min="3338" max="3338" width="25.125" bestFit="1" customWidth="1"/>
    <col min="3339" max="3340" width="0" hidden="1" customWidth="1"/>
    <col min="3341" max="3341" width="23.75" customWidth="1"/>
    <col min="3342" max="3342" width="24.25" customWidth="1"/>
    <col min="3343" max="3343" width="16" customWidth="1"/>
    <col min="3344" max="3344" width="18.375" customWidth="1"/>
    <col min="3584" max="3584" width="7" customWidth="1"/>
    <col min="3585" max="3585" width="0" hidden="1" customWidth="1"/>
    <col min="3586" max="3586" width="14.375" customWidth="1"/>
    <col min="3587" max="3587" width="0" hidden="1" customWidth="1"/>
    <col min="3588" max="3588" width="88.75" customWidth="1"/>
    <col min="3589" max="3589" width="11.125" customWidth="1"/>
    <col min="3590" max="3590" width="9" customWidth="1"/>
    <col min="3591" max="3591" width="28.625" bestFit="1" customWidth="1"/>
    <col min="3592" max="3592" width="21.125" bestFit="1" customWidth="1"/>
    <col min="3593" max="3593" width="24.875" bestFit="1" customWidth="1"/>
    <col min="3594" max="3594" width="25.125" bestFit="1" customWidth="1"/>
    <col min="3595" max="3596" width="0" hidden="1" customWidth="1"/>
    <col min="3597" max="3597" width="23.75" customWidth="1"/>
    <col min="3598" max="3598" width="24.25" customWidth="1"/>
    <col min="3599" max="3599" width="16" customWidth="1"/>
    <col min="3600" max="3600" width="18.375" customWidth="1"/>
    <col min="3840" max="3840" width="7" customWidth="1"/>
    <col min="3841" max="3841" width="0" hidden="1" customWidth="1"/>
    <col min="3842" max="3842" width="14.375" customWidth="1"/>
    <col min="3843" max="3843" width="0" hidden="1" customWidth="1"/>
    <col min="3844" max="3844" width="88.75" customWidth="1"/>
    <col min="3845" max="3845" width="11.125" customWidth="1"/>
    <col min="3846" max="3846" width="9" customWidth="1"/>
    <col min="3847" max="3847" width="28.625" bestFit="1" customWidth="1"/>
    <col min="3848" max="3848" width="21.125" bestFit="1" customWidth="1"/>
    <col min="3849" max="3849" width="24.875" bestFit="1" customWidth="1"/>
    <col min="3850" max="3850" width="25.125" bestFit="1" customWidth="1"/>
    <col min="3851" max="3852" width="0" hidden="1" customWidth="1"/>
    <col min="3853" max="3853" width="23.75" customWidth="1"/>
    <col min="3854" max="3854" width="24.25" customWidth="1"/>
    <col min="3855" max="3855" width="16" customWidth="1"/>
    <col min="3856" max="3856" width="18.375" customWidth="1"/>
    <col min="4096" max="4096" width="7" customWidth="1"/>
    <col min="4097" max="4097" width="0" hidden="1" customWidth="1"/>
    <col min="4098" max="4098" width="14.375" customWidth="1"/>
    <col min="4099" max="4099" width="0" hidden="1" customWidth="1"/>
    <col min="4100" max="4100" width="88.75" customWidth="1"/>
    <col min="4101" max="4101" width="11.125" customWidth="1"/>
    <col min="4102" max="4102" width="9" customWidth="1"/>
    <col min="4103" max="4103" width="28.625" bestFit="1" customWidth="1"/>
    <col min="4104" max="4104" width="21.125" bestFit="1" customWidth="1"/>
    <col min="4105" max="4105" width="24.875" bestFit="1" customWidth="1"/>
    <col min="4106" max="4106" width="25.125" bestFit="1" customWidth="1"/>
    <col min="4107" max="4108" width="0" hidden="1" customWidth="1"/>
    <col min="4109" max="4109" width="23.75" customWidth="1"/>
    <col min="4110" max="4110" width="24.25" customWidth="1"/>
    <col min="4111" max="4111" width="16" customWidth="1"/>
    <col min="4112" max="4112" width="18.375" customWidth="1"/>
    <col min="4352" max="4352" width="7" customWidth="1"/>
    <col min="4353" max="4353" width="0" hidden="1" customWidth="1"/>
    <col min="4354" max="4354" width="14.375" customWidth="1"/>
    <col min="4355" max="4355" width="0" hidden="1" customWidth="1"/>
    <col min="4356" max="4356" width="88.75" customWidth="1"/>
    <col min="4357" max="4357" width="11.125" customWidth="1"/>
    <col min="4358" max="4358" width="9" customWidth="1"/>
    <col min="4359" max="4359" width="28.625" bestFit="1" customWidth="1"/>
    <col min="4360" max="4360" width="21.125" bestFit="1" customWidth="1"/>
    <col min="4361" max="4361" width="24.875" bestFit="1" customWidth="1"/>
    <col min="4362" max="4362" width="25.125" bestFit="1" customWidth="1"/>
    <col min="4363" max="4364" width="0" hidden="1" customWidth="1"/>
    <col min="4365" max="4365" width="23.75" customWidth="1"/>
    <col min="4366" max="4366" width="24.25" customWidth="1"/>
    <col min="4367" max="4367" width="16" customWidth="1"/>
    <col min="4368" max="4368" width="18.375" customWidth="1"/>
    <col min="4608" max="4608" width="7" customWidth="1"/>
    <col min="4609" max="4609" width="0" hidden="1" customWidth="1"/>
    <col min="4610" max="4610" width="14.375" customWidth="1"/>
    <col min="4611" max="4611" width="0" hidden="1" customWidth="1"/>
    <col min="4612" max="4612" width="88.75" customWidth="1"/>
    <col min="4613" max="4613" width="11.125" customWidth="1"/>
    <col min="4614" max="4614" width="9" customWidth="1"/>
    <col min="4615" max="4615" width="28.625" bestFit="1" customWidth="1"/>
    <col min="4616" max="4616" width="21.125" bestFit="1" customWidth="1"/>
    <col min="4617" max="4617" width="24.875" bestFit="1" customWidth="1"/>
    <col min="4618" max="4618" width="25.125" bestFit="1" customWidth="1"/>
    <col min="4619" max="4620" width="0" hidden="1" customWidth="1"/>
    <col min="4621" max="4621" width="23.75" customWidth="1"/>
    <col min="4622" max="4622" width="24.25" customWidth="1"/>
    <col min="4623" max="4623" width="16" customWidth="1"/>
    <col min="4624" max="4624" width="18.375" customWidth="1"/>
    <col min="4864" max="4864" width="7" customWidth="1"/>
    <col min="4865" max="4865" width="0" hidden="1" customWidth="1"/>
    <col min="4866" max="4866" width="14.375" customWidth="1"/>
    <col min="4867" max="4867" width="0" hidden="1" customWidth="1"/>
    <col min="4868" max="4868" width="88.75" customWidth="1"/>
    <col min="4869" max="4869" width="11.125" customWidth="1"/>
    <col min="4870" max="4870" width="9" customWidth="1"/>
    <col min="4871" max="4871" width="28.625" bestFit="1" customWidth="1"/>
    <col min="4872" max="4872" width="21.125" bestFit="1" customWidth="1"/>
    <col min="4873" max="4873" width="24.875" bestFit="1" customWidth="1"/>
    <col min="4874" max="4874" width="25.125" bestFit="1" customWidth="1"/>
    <col min="4875" max="4876" width="0" hidden="1" customWidth="1"/>
    <col min="4877" max="4877" width="23.75" customWidth="1"/>
    <col min="4878" max="4878" width="24.25" customWidth="1"/>
    <col min="4879" max="4879" width="16" customWidth="1"/>
    <col min="4880" max="4880" width="18.375" customWidth="1"/>
    <col min="5120" max="5120" width="7" customWidth="1"/>
    <col min="5121" max="5121" width="0" hidden="1" customWidth="1"/>
    <col min="5122" max="5122" width="14.375" customWidth="1"/>
    <col min="5123" max="5123" width="0" hidden="1" customWidth="1"/>
    <col min="5124" max="5124" width="88.75" customWidth="1"/>
    <col min="5125" max="5125" width="11.125" customWidth="1"/>
    <col min="5126" max="5126" width="9" customWidth="1"/>
    <col min="5127" max="5127" width="28.625" bestFit="1" customWidth="1"/>
    <col min="5128" max="5128" width="21.125" bestFit="1" customWidth="1"/>
    <col min="5129" max="5129" width="24.875" bestFit="1" customWidth="1"/>
    <col min="5130" max="5130" width="25.125" bestFit="1" customWidth="1"/>
    <col min="5131" max="5132" width="0" hidden="1" customWidth="1"/>
    <col min="5133" max="5133" width="23.75" customWidth="1"/>
    <col min="5134" max="5134" width="24.25" customWidth="1"/>
    <col min="5135" max="5135" width="16" customWidth="1"/>
    <col min="5136" max="5136" width="18.375" customWidth="1"/>
    <col min="5376" max="5376" width="7" customWidth="1"/>
    <col min="5377" max="5377" width="0" hidden="1" customWidth="1"/>
    <col min="5378" max="5378" width="14.375" customWidth="1"/>
    <col min="5379" max="5379" width="0" hidden="1" customWidth="1"/>
    <col min="5380" max="5380" width="88.75" customWidth="1"/>
    <col min="5381" max="5381" width="11.125" customWidth="1"/>
    <col min="5382" max="5382" width="9" customWidth="1"/>
    <col min="5383" max="5383" width="28.625" bestFit="1" customWidth="1"/>
    <col min="5384" max="5384" width="21.125" bestFit="1" customWidth="1"/>
    <col min="5385" max="5385" width="24.875" bestFit="1" customWidth="1"/>
    <col min="5386" max="5386" width="25.125" bestFit="1" customWidth="1"/>
    <col min="5387" max="5388" width="0" hidden="1" customWidth="1"/>
    <col min="5389" max="5389" width="23.75" customWidth="1"/>
    <col min="5390" max="5390" width="24.25" customWidth="1"/>
    <col min="5391" max="5391" width="16" customWidth="1"/>
    <col min="5392" max="5392" width="18.375" customWidth="1"/>
    <col min="5632" max="5632" width="7" customWidth="1"/>
    <col min="5633" max="5633" width="0" hidden="1" customWidth="1"/>
    <col min="5634" max="5634" width="14.375" customWidth="1"/>
    <col min="5635" max="5635" width="0" hidden="1" customWidth="1"/>
    <col min="5636" max="5636" width="88.75" customWidth="1"/>
    <col min="5637" max="5637" width="11.125" customWidth="1"/>
    <col min="5638" max="5638" width="9" customWidth="1"/>
    <col min="5639" max="5639" width="28.625" bestFit="1" customWidth="1"/>
    <col min="5640" max="5640" width="21.125" bestFit="1" customWidth="1"/>
    <col min="5641" max="5641" width="24.875" bestFit="1" customWidth="1"/>
    <col min="5642" max="5642" width="25.125" bestFit="1" customWidth="1"/>
    <col min="5643" max="5644" width="0" hidden="1" customWidth="1"/>
    <col min="5645" max="5645" width="23.75" customWidth="1"/>
    <col min="5646" max="5646" width="24.25" customWidth="1"/>
    <col min="5647" max="5647" width="16" customWidth="1"/>
    <col min="5648" max="5648" width="18.375" customWidth="1"/>
    <col min="5888" max="5888" width="7" customWidth="1"/>
    <col min="5889" max="5889" width="0" hidden="1" customWidth="1"/>
    <col min="5890" max="5890" width="14.375" customWidth="1"/>
    <col min="5891" max="5891" width="0" hidden="1" customWidth="1"/>
    <col min="5892" max="5892" width="88.75" customWidth="1"/>
    <col min="5893" max="5893" width="11.125" customWidth="1"/>
    <col min="5894" max="5894" width="9" customWidth="1"/>
    <col min="5895" max="5895" width="28.625" bestFit="1" customWidth="1"/>
    <col min="5896" max="5896" width="21.125" bestFit="1" customWidth="1"/>
    <col min="5897" max="5897" width="24.875" bestFit="1" customWidth="1"/>
    <col min="5898" max="5898" width="25.125" bestFit="1" customWidth="1"/>
    <col min="5899" max="5900" width="0" hidden="1" customWidth="1"/>
    <col min="5901" max="5901" width="23.75" customWidth="1"/>
    <col min="5902" max="5902" width="24.25" customWidth="1"/>
    <col min="5903" max="5903" width="16" customWidth="1"/>
    <col min="5904" max="5904" width="18.375" customWidth="1"/>
    <col min="6144" max="6144" width="7" customWidth="1"/>
    <col min="6145" max="6145" width="0" hidden="1" customWidth="1"/>
    <col min="6146" max="6146" width="14.375" customWidth="1"/>
    <col min="6147" max="6147" width="0" hidden="1" customWidth="1"/>
    <col min="6148" max="6148" width="88.75" customWidth="1"/>
    <col min="6149" max="6149" width="11.125" customWidth="1"/>
    <col min="6150" max="6150" width="9" customWidth="1"/>
    <col min="6151" max="6151" width="28.625" bestFit="1" customWidth="1"/>
    <col min="6152" max="6152" width="21.125" bestFit="1" customWidth="1"/>
    <col min="6153" max="6153" width="24.875" bestFit="1" customWidth="1"/>
    <col min="6154" max="6154" width="25.125" bestFit="1" customWidth="1"/>
    <col min="6155" max="6156" width="0" hidden="1" customWidth="1"/>
    <col min="6157" max="6157" width="23.75" customWidth="1"/>
    <col min="6158" max="6158" width="24.25" customWidth="1"/>
    <col min="6159" max="6159" width="16" customWidth="1"/>
    <col min="6160" max="6160" width="18.375" customWidth="1"/>
    <col min="6400" max="6400" width="7" customWidth="1"/>
    <col min="6401" max="6401" width="0" hidden="1" customWidth="1"/>
    <col min="6402" max="6402" width="14.375" customWidth="1"/>
    <col min="6403" max="6403" width="0" hidden="1" customWidth="1"/>
    <col min="6404" max="6404" width="88.75" customWidth="1"/>
    <col min="6405" max="6405" width="11.125" customWidth="1"/>
    <col min="6406" max="6406" width="9" customWidth="1"/>
    <col min="6407" max="6407" width="28.625" bestFit="1" customWidth="1"/>
    <col min="6408" max="6408" width="21.125" bestFit="1" customWidth="1"/>
    <col min="6409" max="6409" width="24.875" bestFit="1" customWidth="1"/>
    <col min="6410" max="6410" width="25.125" bestFit="1" customWidth="1"/>
    <col min="6411" max="6412" width="0" hidden="1" customWidth="1"/>
    <col min="6413" max="6413" width="23.75" customWidth="1"/>
    <col min="6414" max="6414" width="24.25" customWidth="1"/>
    <col min="6415" max="6415" width="16" customWidth="1"/>
    <col min="6416" max="6416" width="18.375" customWidth="1"/>
    <col min="6656" max="6656" width="7" customWidth="1"/>
    <col min="6657" max="6657" width="0" hidden="1" customWidth="1"/>
    <col min="6658" max="6658" width="14.375" customWidth="1"/>
    <col min="6659" max="6659" width="0" hidden="1" customWidth="1"/>
    <col min="6660" max="6660" width="88.75" customWidth="1"/>
    <col min="6661" max="6661" width="11.125" customWidth="1"/>
    <col min="6662" max="6662" width="9" customWidth="1"/>
    <col min="6663" max="6663" width="28.625" bestFit="1" customWidth="1"/>
    <col min="6664" max="6664" width="21.125" bestFit="1" customWidth="1"/>
    <col min="6665" max="6665" width="24.875" bestFit="1" customWidth="1"/>
    <col min="6666" max="6666" width="25.125" bestFit="1" customWidth="1"/>
    <col min="6667" max="6668" width="0" hidden="1" customWidth="1"/>
    <col min="6669" max="6669" width="23.75" customWidth="1"/>
    <col min="6670" max="6670" width="24.25" customWidth="1"/>
    <col min="6671" max="6671" width="16" customWidth="1"/>
    <col min="6672" max="6672" width="18.375" customWidth="1"/>
    <col min="6912" max="6912" width="7" customWidth="1"/>
    <col min="6913" max="6913" width="0" hidden="1" customWidth="1"/>
    <col min="6914" max="6914" width="14.375" customWidth="1"/>
    <col min="6915" max="6915" width="0" hidden="1" customWidth="1"/>
    <col min="6916" max="6916" width="88.75" customWidth="1"/>
    <col min="6917" max="6917" width="11.125" customWidth="1"/>
    <col min="6918" max="6918" width="9" customWidth="1"/>
    <col min="6919" max="6919" width="28.625" bestFit="1" customWidth="1"/>
    <col min="6920" max="6920" width="21.125" bestFit="1" customWidth="1"/>
    <col min="6921" max="6921" width="24.875" bestFit="1" customWidth="1"/>
    <col min="6922" max="6922" width="25.125" bestFit="1" customWidth="1"/>
    <col min="6923" max="6924" width="0" hidden="1" customWidth="1"/>
    <col min="6925" max="6925" width="23.75" customWidth="1"/>
    <col min="6926" max="6926" width="24.25" customWidth="1"/>
    <col min="6927" max="6927" width="16" customWidth="1"/>
    <col min="6928" max="6928" width="18.375" customWidth="1"/>
    <col min="7168" max="7168" width="7" customWidth="1"/>
    <col min="7169" max="7169" width="0" hidden="1" customWidth="1"/>
    <col min="7170" max="7170" width="14.375" customWidth="1"/>
    <col min="7171" max="7171" width="0" hidden="1" customWidth="1"/>
    <col min="7172" max="7172" width="88.75" customWidth="1"/>
    <col min="7173" max="7173" width="11.125" customWidth="1"/>
    <col min="7174" max="7174" width="9" customWidth="1"/>
    <col min="7175" max="7175" width="28.625" bestFit="1" customWidth="1"/>
    <col min="7176" max="7176" width="21.125" bestFit="1" customWidth="1"/>
    <col min="7177" max="7177" width="24.875" bestFit="1" customWidth="1"/>
    <col min="7178" max="7178" width="25.125" bestFit="1" customWidth="1"/>
    <col min="7179" max="7180" width="0" hidden="1" customWidth="1"/>
    <col min="7181" max="7181" width="23.75" customWidth="1"/>
    <col min="7182" max="7182" width="24.25" customWidth="1"/>
    <col min="7183" max="7183" width="16" customWidth="1"/>
    <col min="7184" max="7184" width="18.375" customWidth="1"/>
    <col min="7424" max="7424" width="7" customWidth="1"/>
    <col min="7425" max="7425" width="0" hidden="1" customWidth="1"/>
    <col min="7426" max="7426" width="14.375" customWidth="1"/>
    <col min="7427" max="7427" width="0" hidden="1" customWidth="1"/>
    <col min="7428" max="7428" width="88.75" customWidth="1"/>
    <col min="7429" max="7429" width="11.125" customWidth="1"/>
    <col min="7430" max="7430" width="9" customWidth="1"/>
    <col min="7431" max="7431" width="28.625" bestFit="1" customWidth="1"/>
    <col min="7432" max="7432" width="21.125" bestFit="1" customWidth="1"/>
    <col min="7433" max="7433" width="24.875" bestFit="1" customWidth="1"/>
    <col min="7434" max="7434" width="25.125" bestFit="1" customWidth="1"/>
    <col min="7435" max="7436" width="0" hidden="1" customWidth="1"/>
    <col min="7437" max="7437" width="23.75" customWidth="1"/>
    <col min="7438" max="7438" width="24.25" customWidth="1"/>
    <col min="7439" max="7439" width="16" customWidth="1"/>
    <col min="7440" max="7440" width="18.375" customWidth="1"/>
    <col min="7680" max="7680" width="7" customWidth="1"/>
    <col min="7681" max="7681" width="0" hidden="1" customWidth="1"/>
    <col min="7682" max="7682" width="14.375" customWidth="1"/>
    <col min="7683" max="7683" width="0" hidden="1" customWidth="1"/>
    <col min="7684" max="7684" width="88.75" customWidth="1"/>
    <col min="7685" max="7685" width="11.125" customWidth="1"/>
    <col min="7686" max="7686" width="9" customWidth="1"/>
    <col min="7687" max="7687" width="28.625" bestFit="1" customWidth="1"/>
    <col min="7688" max="7688" width="21.125" bestFit="1" customWidth="1"/>
    <col min="7689" max="7689" width="24.875" bestFit="1" customWidth="1"/>
    <col min="7690" max="7690" width="25.125" bestFit="1" customWidth="1"/>
    <col min="7691" max="7692" width="0" hidden="1" customWidth="1"/>
    <col min="7693" max="7693" width="23.75" customWidth="1"/>
    <col min="7694" max="7694" width="24.25" customWidth="1"/>
    <col min="7695" max="7695" width="16" customWidth="1"/>
    <col min="7696" max="7696" width="18.375" customWidth="1"/>
    <col min="7936" max="7936" width="7" customWidth="1"/>
    <col min="7937" max="7937" width="0" hidden="1" customWidth="1"/>
    <col min="7938" max="7938" width="14.375" customWidth="1"/>
    <col min="7939" max="7939" width="0" hidden="1" customWidth="1"/>
    <col min="7940" max="7940" width="88.75" customWidth="1"/>
    <col min="7941" max="7941" width="11.125" customWidth="1"/>
    <col min="7942" max="7942" width="9" customWidth="1"/>
    <col min="7943" max="7943" width="28.625" bestFit="1" customWidth="1"/>
    <col min="7944" max="7944" width="21.125" bestFit="1" customWidth="1"/>
    <col min="7945" max="7945" width="24.875" bestFit="1" customWidth="1"/>
    <col min="7946" max="7946" width="25.125" bestFit="1" customWidth="1"/>
    <col min="7947" max="7948" width="0" hidden="1" customWidth="1"/>
    <col min="7949" max="7949" width="23.75" customWidth="1"/>
    <col min="7950" max="7950" width="24.25" customWidth="1"/>
    <col min="7951" max="7951" width="16" customWidth="1"/>
    <col min="7952" max="7952" width="18.375" customWidth="1"/>
    <col min="8192" max="8192" width="7" customWidth="1"/>
    <col min="8193" max="8193" width="0" hidden="1" customWidth="1"/>
    <col min="8194" max="8194" width="14.375" customWidth="1"/>
    <col min="8195" max="8195" width="0" hidden="1" customWidth="1"/>
    <col min="8196" max="8196" width="88.75" customWidth="1"/>
    <col min="8197" max="8197" width="11.125" customWidth="1"/>
    <col min="8198" max="8198" width="9" customWidth="1"/>
    <col min="8199" max="8199" width="28.625" bestFit="1" customWidth="1"/>
    <col min="8200" max="8200" width="21.125" bestFit="1" customWidth="1"/>
    <col min="8201" max="8201" width="24.875" bestFit="1" customWidth="1"/>
    <col min="8202" max="8202" width="25.125" bestFit="1" customWidth="1"/>
    <col min="8203" max="8204" width="0" hidden="1" customWidth="1"/>
    <col min="8205" max="8205" width="23.75" customWidth="1"/>
    <col min="8206" max="8206" width="24.25" customWidth="1"/>
    <col min="8207" max="8207" width="16" customWidth="1"/>
    <col min="8208" max="8208" width="18.375" customWidth="1"/>
    <col min="8448" max="8448" width="7" customWidth="1"/>
    <col min="8449" max="8449" width="0" hidden="1" customWidth="1"/>
    <col min="8450" max="8450" width="14.375" customWidth="1"/>
    <col min="8451" max="8451" width="0" hidden="1" customWidth="1"/>
    <col min="8452" max="8452" width="88.75" customWidth="1"/>
    <col min="8453" max="8453" width="11.125" customWidth="1"/>
    <col min="8454" max="8454" width="9" customWidth="1"/>
    <col min="8455" max="8455" width="28.625" bestFit="1" customWidth="1"/>
    <col min="8456" max="8456" width="21.125" bestFit="1" customWidth="1"/>
    <col min="8457" max="8457" width="24.875" bestFit="1" customWidth="1"/>
    <col min="8458" max="8458" width="25.125" bestFit="1" customWidth="1"/>
    <col min="8459" max="8460" width="0" hidden="1" customWidth="1"/>
    <col min="8461" max="8461" width="23.75" customWidth="1"/>
    <col min="8462" max="8462" width="24.25" customWidth="1"/>
    <col min="8463" max="8463" width="16" customWidth="1"/>
    <col min="8464" max="8464" width="18.375" customWidth="1"/>
    <col min="8704" max="8704" width="7" customWidth="1"/>
    <col min="8705" max="8705" width="0" hidden="1" customWidth="1"/>
    <col min="8706" max="8706" width="14.375" customWidth="1"/>
    <col min="8707" max="8707" width="0" hidden="1" customWidth="1"/>
    <col min="8708" max="8708" width="88.75" customWidth="1"/>
    <col min="8709" max="8709" width="11.125" customWidth="1"/>
    <col min="8710" max="8710" width="9" customWidth="1"/>
    <col min="8711" max="8711" width="28.625" bestFit="1" customWidth="1"/>
    <col min="8712" max="8712" width="21.125" bestFit="1" customWidth="1"/>
    <col min="8713" max="8713" width="24.875" bestFit="1" customWidth="1"/>
    <col min="8714" max="8714" width="25.125" bestFit="1" customWidth="1"/>
    <col min="8715" max="8716" width="0" hidden="1" customWidth="1"/>
    <col min="8717" max="8717" width="23.75" customWidth="1"/>
    <col min="8718" max="8718" width="24.25" customWidth="1"/>
    <col min="8719" max="8719" width="16" customWidth="1"/>
    <col min="8720" max="8720" width="18.375" customWidth="1"/>
    <col min="8960" max="8960" width="7" customWidth="1"/>
    <col min="8961" max="8961" width="0" hidden="1" customWidth="1"/>
    <col min="8962" max="8962" width="14.375" customWidth="1"/>
    <col min="8963" max="8963" width="0" hidden="1" customWidth="1"/>
    <col min="8964" max="8964" width="88.75" customWidth="1"/>
    <col min="8965" max="8965" width="11.125" customWidth="1"/>
    <col min="8966" max="8966" width="9" customWidth="1"/>
    <col min="8967" max="8967" width="28.625" bestFit="1" customWidth="1"/>
    <col min="8968" max="8968" width="21.125" bestFit="1" customWidth="1"/>
    <col min="8969" max="8969" width="24.875" bestFit="1" customWidth="1"/>
    <col min="8970" max="8970" width="25.125" bestFit="1" customWidth="1"/>
    <col min="8971" max="8972" width="0" hidden="1" customWidth="1"/>
    <col min="8973" max="8973" width="23.75" customWidth="1"/>
    <col min="8974" max="8974" width="24.25" customWidth="1"/>
    <col min="8975" max="8975" width="16" customWidth="1"/>
    <col min="8976" max="8976" width="18.375" customWidth="1"/>
    <col min="9216" max="9216" width="7" customWidth="1"/>
    <col min="9217" max="9217" width="0" hidden="1" customWidth="1"/>
    <col min="9218" max="9218" width="14.375" customWidth="1"/>
    <col min="9219" max="9219" width="0" hidden="1" customWidth="1"/>
    <col min="9220" max="9220" width="88.75" customWidth="1"/>
    <col min="9221" max="9221" width="11.125" customWidth="1"/>
    <col min="9222" max="9222" width="9" customWidth="1"/>
    <col min="9223" max="9223" width="28.625" bestFit="1" customWidth="1"/>
    <col min="9224" max="9224" width="21.125" bestFit="1" customWidth="1"/>
    <col min="9225" max="9225" width="24.875" bestFit="1" customWidth="1"/>
    <col min="9226" max="9226" width="25.125" bestFit="1" customWidth="1"/>
    <col min="9227" max="9228" width="0" hidden="1" customWidth="1"/>
    <col min="9229" max="9229" width="23.75" customWidth="1"/>
    <col min="9230" max="9230" width="24.25" customWidth="1"/>
    <col min="9231" max="9231" width="16" customWidth="1"/>
    <col min="9232" max="9232" width="18.375" customWidth="1"/>
    <col min="9472" max="9472" width="7" customWidth="1"/>
    <col min="9473" max="9473" width="0" hidden="1" customWidth="1"/>
    <col min="9474" max="9474" width="14.375" customWidth="1"/>
    <col min="9475" max="9475" width="0" hidden="1" customWidth="1"/>
    <col min="9476" max="9476" width="88.75" customWidth="1"/>
    <col min="9477" max="9477" width="11.125" customWidth="1"/>
    <col min="9478" max="9478" width="9" customWidth="1"/>
    <col min="9479" max="9479" width="28.625" bestFit="1" customWidth="1"/>
    <col min="9480" max="9480" width="21.125" bestFit="1" customWidth="1"/>
    <col min="9481" max="9481" width="24.875" bestFit="1" customWidth="1"/>
    <col min="9482" max="9482" width="25.125" bestFit="1" customWidth="1"/>
    <col min="9483" max="9484" width="0" hidden="1" customWidth="1"/>
    <col min="9485" max="9485" width="23.75" customWidth="1"/>
    <col min="9486" max="9486" width="24.25" customWidth="1"/>
    <col min="9487" max="9487" width="16" customWidth="1"/>
    <col min="9488" max="9488" width="18.375" customWidth="1"/>
    <col min="9728" max="9728" width="7" customWidth="1"/>
    <col min="9729" max="9729" width="0" hidden="1" customWidth="1"/>
    <col min="9730" max="9730" width="14.375" customWidth="1"/>
    <col min="9731" max="9731" width="0" hidden="1" customWidth="1"/>
    <col min="9732" max="9732" width="88.75" customWidth="1"/>
    <col min="9733" max="9733" width="11.125" customWidth="1"/>
    <col min="9734" max="9734" width="9" customWidth="1"/>
    <col min="9735" max="9735" width="28.625" bestFit="1" customWidth="1"/>
    <col min="9736" max="9736" width="21.125" bestFit="1" customWidth="1"/>
    <col min="9737" max="9737" width="24.875" bestFit="1" customWidth="1"/>
    <col min="9738" max="9738" width="25.125" bestFit="1" customWidth="1"/>
    <col min="9739" max="9740" width="0" hidden="1" customWidth="1"/>
    <col min="9741" max="9741" width="23.75" customWidth="1"/>
    <col min="9742" max="9742" width="24.25" customWidth="1"/>
    <col min="9743" max="9743" width="16" customWidth="1"/>
    <col min="9744" max="9744" width="18.375" customWidth="1"/>
    <col min="9984" max="9984" width="7" customWidth="1"/>
    <col min="9985" max="9985" width="0" hidden="1" customWidth="1"/>
    <col min="9986" max="9986" width="14.375" customWidth="1"/>
    <col min="9987" max="9987" width="0" hidden="1" customWidth="1"/>
    <col min="9988" max="9988" width="88.75" customWidth="1"/>
    <col min="9989" max="9989" width="11.125" customWidth="1"/>
    <col min="9990" max="9990" width="9" customWidth="1"/>
    <col min="9991" max="9991" width="28.625" bestFit="1" customWidth="1"/>
    <col min="9992" max="9992" width="21.125" bestFit="1" customWidth="1"/>
    <col min="9993" max="9993" width="24.875" bestFit="1" customWidth="1"/>
    <col min="9994" max="9994" width="25.125" bestFit="1" customWidth="1"/>
    <col min="9995" max="9996" width="0" hidden="1" customWidth="1"/>
    <col min="9997" max="9997" width="23.75" customWidth="1"/>
    <col min="9998" max="9998" width="24.25" customWidth="1"/>
    <col min="9999" max="9999" width="16" customWidth="1"/>
    <col min="10000" max="10000" width="18.375" customWidth="1"/>
    <col min="10240" max="10240" width="7" customWidth="1"/>
    <col min="10241" max="10241" width="0" hidden="1" customWidth="1"/>
    <col min="10242" max="10242" width="14.375" customWidth="1"/>
    <col min="10243" max="10243" width="0" hidden="1" customWidth="1"/>
    <col min="10244" max="10244" width="88.75" customWidth="1"/>
    <col min="10245" max="10245" width="11.125" customWidth="1"/>
    <col min="10246" max="10246" width="9" customWidth="1"/>
    <col min="10247" max="10247" width="28.625" bestFit="1" customWidth="1"/>
    <col min="10248" max="10248" width="21.125" bestFit="1" customWidth="1"/>
    <col min="10249" max="10249" width="24.875" bestFit="1" customWidth="1"/>
    <col min="10250" max="10250" width="25.125" bestFit="1" customWidth="1"/>
    <col min="10251" max="10252" width="0" hidden="1" customWidth="1"/>
    <col min="10253" max="10253" width="23.75" customWidth="1"/>
    <col min="10254" max="10254" width="24.25" customWidth="1"/>
    <col min="10255" max="10255" width="16" customWidth="1"/>
    <col min="10256" max="10256" width="18.375" customWidth="1"/>
    <col min="10496" max="10496" width="7" customWidth="1"/>
    <col min="10497" max="10497" width="0" hidden="1" customWidth="1"/>
    <col min="10498" max="10498" width="14.375" customWidth="1"/>
    <col min="10499" max="10499" width="0" hidden="1" customWidth="1"/>
    <col min="10500" max="10500" width="88.75" customWidth="1"/>
    <col min="10501" max="10501" width="11.125" customWidth="1"/>
    <col min="10502" max="10502" width="9" customWidth="1"/>
    <col min="10503" max="10503" width="28.625" bestFit="1" customWidth="1"/>
    <col min="10504" max="10504" width="21.125" bestFit="1" customWidth="1"/>
    <col min="10505" max="10505" width="24.875" bestFit="1" customWidth="1"/>
    <col min="10506" max="10506" width="25.125" bestFit="1" customWidth="1"/>
    <col min="10507" max="10508" width="0" hidden="1" customWidth="1"/>
    <col min="10509" max="10509" width="23.75" customWidth="1"/>
    <col min="10510" max="10510" width="24.25" customWidth="1"/>
    <col min="10511" max="10511" width="16" customWidth="1"/>
    <col min="10512" max="10512" width="18.375" customWidth="1"/>
    <col min="10752" max="10752" width="7" customWidth="1"/>
    <col min="10753" max="10753" width="0" hidden="1" customWidth="1"/>
    <col min="10754" max="10754" width="14.375" customWidth="1"/>
    <col min="10755" max="10755" width="0" hidden="1" customWidth="1"/>
    <col min="10756" max="10756" width="88.75" customWidth="1"/>
    <col min="10757" max="10757" width="11.125" customWidth="1"/>
    <col min="10758" max="10758" width="9" customWidth="1"/>
    <col min="10759" max="10759" width="28.625" bestFit="1" customWidth="1"/>
    <col min="10760" max="10760" width="21.125" bestFit="1" customWidth="1"/>
    <col min="10761" max="10761" width="24.875" bestFit="1" customWidth="1"/>
    <col min="10762" max="10762" width="25.125" bestFit="1" customWidth="1"/>
    <col min="10763" max="10764" width="0" hidden="1" customWidth="1"/>
    <col min="10765" max="10765" width="23.75" customWidth="1"/>
    <col min="10766" max="10766" width="24.25" customWidth="1"/>
    <col min="10767" max="10767" width="16" customWidth="1"/>
    <col min="10768" max="10768" width="18.375" customWidth="1"/>
    <col min="11008" max="11008" width="7" customWidth="1"/>
    <col min="11009" max="11009" width="0" hidden="1" customWidth="1"/>
    <col min="11010" max="11010" width="14.375" customWidth="1"/>
    <col min="11011" max="11011" width="0" hidden="1" customWidth="1"/>
    <col min="11012" max="11012" width="88.75" customWidth="1"/>
    <col min="11013" max="11013" width="11.125" customWidth="1"/>
    <col min="11014" max="11014" width="9" customWidth="1"/>
    <col min="11015" max="11015" width="28.625" bestFit="1" customWidth="1"/>
    <col min="11016" max="11016" width="21.125" bestFit="1" customWidth="1"/>
    <col min="11017" max="11017" width="24.875" bestFit="1" customWidth="1"/>
    <col min="11018" max="11018" width="25.125" bestFit="1" customWidth="1"/>
    <col min="11019" max="11020" width="0" hidden="1" customWidth="1"/>
    <col min="11021" max="11021" width="23.75" customWidth="1"/>
    <col min="11022" max="11022" width="24.25" customWidth="1"/>
    <col min="11023" max="11023" width="16" customWidth="1"/>
    <col min="11024" max="11024" width="18.375" customWidth="1"/>
    <col min="11264" max="11264" width="7" customWidth="1"/>
    <col min="11265" max="11265" width="0" hidden="1" customWidth="1"/>
    <col min="11266" max="11266" width="14.375" customWidth="1"/>
    <col min="11267" max="11267" width="0" hidden="1" customWidth="1"/>
    <col min="11268" max="11268" width="88.75" customWidth="1"/>
    <col min="11269" max="11269" width="11.125" customWidth="1"/>
    <col min="11270" max="11270" width="9" customWidth="1"/>
    <col min="11271" max="11271" width="28.625" bestFit="1" customWidth="1"/>
    <col min="11272" max="11272" width="21.125" bestFit="1" customWidth="1"/>
    <col min="11273" max="11273" width="24.875" bestFit="1" customWidth="1"/>
    <col min="11274" max="11274" width="25.125" bestFit="1" customWidth="1"/>
    <col min="11275" max="11276" width="0" hidden="1" customWidth="1"/>
    <col min="11277" max="11277" width="23.75" customWidth="1"/>
    <col min="11278" max="11278" width="24.25" customWidth="1"/>
    <col min="11279" max="11279" width="16" customWidth="1"/>
    <col min="11280" max="11280" width="18.375" customWidth="1"/>
    <col min="11520" max="11520" width="7" customWidth="1"/>
    <col min="11521" max="11521" width="0" hidden="1" customWidth="1"/>
    <col min="11522" max="11522" width="14.375" customWidth="1"/>
    <col min="11523" max="11523" width="0" hidden="1" customWidth="1"/>
    <col min="11524" max="11524" width="88.75" customWidth="1"/>
    <col min="11525" max="11525" width="11.125" customWidth="1"/>
    <col min="11526" max="11526" width="9" customWidth="1"/>
    <col min="11527" max="11527" width="28.625" bestFit="1" customWidth="1"/>
    <col min="11528" max="11528" width="21.125" bestFit="1" customWidth="1"/>
    <col min="11529" max="11529" width="24.875" bestFit="1" customWidth="1"/>
    <col min="11530" max="11530" width="25.125" bestFit="1" customWidth="1"/>
    <col min="11531" max="11532" width="0" hidden="1" customWidth="1"/>
    <col min="11533" max="11533" width="23.75" customWidth="1"/>
    <col min="11534" max="11534" width="24.25" customWidth="1"/>
    <col min="11535" max="11535" width="16" customWidth="1"/>
    <col min="11536" max="11536" width="18.375" customWidth="1"/>
    <col min="11776" max="11776" width="7" customWidth="1"/>
    <col min="11777" max="11777" width="0" hidden="1" customWidth="1"/>
    <col min="11778" max="11778" width="14.375" customWidth="1"/>
    <col min="11779" max="11779" width="0" hidden="1" customWidth="1"/>
    <col min="11780" max="11780" width="88.75" customWidth="1"/>
    <col min="11781" max="11781" width="11.125" customWidth="1"/>
    <col min="11782" max="11782" width="9" customWidth="1"/>
    <col min="11783" max="11783" width="28.625" bestFit="1" customWidth="1"/>
    <col min="11784" max="11784" width="21.125" bestFit="1" customWidth="1"/>
    <col min="11785" max="11785" width="24.875" bestFit="1" customWidth="1"/>
    <col min="11786" max="11786" width="25.125" bestFit="1" customWidth="1"/>
    <col min="11787" max="11788" width="0" hidden="1" customWidth="1"/>
    <col min="11789" max="11789" width="23.75" customWidth="1"/>
    <col min="11790" max="11790" width="24.25" customWidth="1"/>
    <col min="11791" max="11791" width="16" customWidth="1"/>
    <col min="11792" max="11792" width="18.375" customWidth="1"/>
    <col min="12032" max="12032" width="7" customWidth="1"/>
    <col min="12033" max="12033" width="0" hidden="1" customWidth="1"/>
    <col min="12034" max="12034" width="14.375" customWidth="1"/>
    <col min="12035" max="12035" width="0" hidden="1" customWidth="1"/>
    <col min="12036" max="12036" width="88.75" customWidth="1"/>
    <col min="12037" max="12037" width="11.125" customWidth="1"/>
    <col min="12038" max="12038" width="9" customWidth="1"/>
    <col min="12039" max="12039" width="28.625" bestFit="1" customWidth="1"/>
    <col min="12040" max="12040" width="21.125" bestFit="1" customWidth="1"/>
    <col min="12041" max="12041" width="24.875" bestFit="1" customWidth="1"/>
    <col min="12042" max="12042" width="25.125" bestFit="1" customWidth="1"/>
    <col min="12043" max="12044" width="0" hidden="1" customWidth="1"/>
    <col min="12045" max="12045" width="23.75" customWidth="1"/>
    <col min="12046" max="12046" width="24.25" customWidth="1"/>
    <col min="12047" max="12047" width="16" customWidth="1"/>
    <col min="12048" max="12048" width="18.375" customWidth="1"/>
    <col min="12288" max="12288" width="7" customWidth="1"/>
    <col min="12289" max="12289" width="0" hidden="1" customWidth="1"/>
    <col min="12290" max="12290" width="14.375" customWidth="1"/>
    <col min="12291" max="12291" width="0" hidden="1" customWidth="1"/>
    <col min="12292" max="12292" width="88.75" customWidth="1"/>
    <col min="12293" max="12293" width="11.125" customWidth="1"/>
    <col min="12294" max="12294" width="9" customWidth="1"/>
    <col min="12295" max="12295" width="28.625" bestFit="1" customWidth="1"/>
    <col min="12296" max="12296" width="21.125" bestFit="1" customWidth="1"/>
    <col min="12297" max="12297" width="24.875" bestFit="1" customWidth="1"/>
    <col min="12298" max="12298" width="25.125" bestFit="1" customWidth="1"/>
    <col min="12299" max="12300" width="0" hidden="1" customWidth="1"/>
    <col min="12301" max="12301" width="23.75" customWidth="1"/>
    <col min="12302" max="12302" width="24.25" customWidth="1"/>
    <col min="12303" max="12303" width="16" customWidth="1"/>
    <col min="12304" max="12304" width="18.375" customWidth="1"/>
    <col min="12544" max="12544" width="7" customWidth="1"/>
    <col min="12545" max="12545" width="0" hidden="1" customWidth="1"/>
    <col min="12546" max="12546" width="14.375" customWidth="1"/>
    <col min="12547" max="12547" width="0" hidden="1" customWidth="1"/>
    <col min="12548" max="12548" width="88.75" customWidth="1"/>
    <col min="12549" max="12549" width="11.125" customWidth="1"/>
    <col min="12550" max="12550" width="9" customWidth="1"/>
    <col min="12551" max="12551" width="28.625" bestFit="1" customWidth="1"/>
    <col min="12552" max="12552" width="21.125" bestFit="1" customWidth="1"/>
    <col min="12553" max="12553" width="24.875" bestFit="1" customWidth="1"/>
    <col min="12554" max="12554" width="25.125" bestFit="1" customWidth="1"/>
    <col min="12555" max="12556" width="0" hidden="1" customWidth="1"/>
    <col min="12557" max="12557" width="23.75" customWidth="1"/>
    <col min="12558" max="12558" width="24.25" customWidth="1"/>
    <col min="12559" max="12559" width="16" customWidth="1"/>
    <col min="12560" max="12560" width="18.375" customWidth="1"/>
    <col min="12800" max="12800" width="7" customWidth="1"/>
    <col min="12801" max="12801" width="0" hidden="1" customWidth="1"/>
    <col min="12802" max="12802" width="14.375" customWidth="1"/>
    <col min="12803" max="12803" width="0" hidden="1" customWidth="1"/>
    <col min="12804" max="12804" width="88.75" customWidth="1"/>
    <col min="12805" max="12805" width="11.125" customWidth="1"/>
    <col min="12806" max="12806" width="9" customWidth="1"/>
    <col min="12807" max="12807" width="28.625" bestFit="1" customWidth="1"/>
    <col min="12808" max="12808" width="21.125" bestFit="1" customWidth="1"/>
    <col min="12809" max="12809" width="24.875" bestFit="1" customWidth="1"/>
    <col min="12810" max="12810" width="25.125" bestFit="1" customWidth="1"/>
    <col min="12811" max="12812" width="0" hidden="1" customWidth="1"/>
    <col min="12813" max="12813" width="23.75" customWidth="1"/>
    <col min="12814" max="12814" width="24.25" customWidth="1"/>
    <col min="12815" max="12815" width="16" customWidth="1"/>
    <col min="12816" max="12816" width="18.375" customWidth="1"/>
    <col min="13056" max="13056" width="7" customWidth="1"/>
    <col min="13057" max="13057" width="0" hidden="1" customWidth="1"/>
    <col min="13058" max="13058" width="14.375" customWidth="1"/>
    <col min="13059" max="13059" width="0" hidden="1" customWidth="1"/>
    <col min="13060" max="13060" width="88.75" customWidth="1"/>
    <col min="13061" max="13061" width="11.125" customWidth="1"/>
    <col min="13062" max="13062" width="9" customWidth="1"/>
    <col min="13063" max="13063" width="28.625" bestFit="1" customWidth="1"/>
    <col min="13064" max="13064" width="21.125" bestFit="1" customWidth="1"/>
    <col min="13065" max="13065" width="24.875" bestFit="1" customWidth="1"/>
    <col min="13066" max="13066" width="25.125" bestFit="1" customWidth="1"/>
    <col min="13067" max="13068" width="0" hidden="1" customWidth="1"/>
    <col min="13069" max="13069" width="23.75" customWidth="1"/>
    <col min="13070" max="13070" width="24.25" customWidth="1"/>
    <col min="13071" max="13071" width="16" customWidth="1"/>
    <col min="13072" max="13072" width="18.375" customWidth="1"/>
    <col min="13312" max="13312" width="7" customWidth="1"/>
    <col min="13313" max="13313" width="0" hidden="1" customWidth="1"/>
    <col min="13314" max="13314" width="14.375" customWidth="1"/>
    <col min="13315" max="13315" width="0" hidden="1" customWidth="1"/>
    <col min="13316" max="13316" width="88.75" customWidth="1"/>
    <col min="13317" max="13317" width="11.125" customWidth="1"/>
    <col min="13318" max="13318" width="9" customWidth="1"/>
    <col min="13319" max="13319" width="28.625" bestFit="1" customWidth="1"/>
    <col min="13320" max="13320" width="21.125" bestFit="1" customWidth="1"/>
    <col min="13321" max="13321" width="24.875" bestFit="1" customWidth="1"/>
    <col min="13322" max="13322" width="25.125" bestFit="1" customWidth="1"/>
    <col min="13323" max="13324" width="0" hidden="1" customWidth="1"/>
    <col min="13325" max="13325" width="23.75" customWidth="1"/>
    <col min="13326" max="13326" width="24.25" customWidth="1"/>
    <col min="13327" max="13327" width="16" customWidth="1"/>
    <col min="13328" max="13328" width="18.375" customWidth="1"/>
    <col min="13568" max="13568" width="7" customWidth="1"/>
    <col min="13569" max="13569" width="0" hidden="1" customWidth="1"/>
    <col min="13570" max="13570" width="14.375" customWidth="1"/>
    <col min="13571" max="13571" width="0" hidden="1" customWidth="1"/>
    <col min="13572" max="13572" width="88.75" customWidth="1"/>
    <col min="13573" max="13573" width="11.125" customWidth="1"/>
    <col min="13574" max="13574" width="9" customWidth="1"/>
    <col min="13575" max="13575" width="28.625" bestFit="1" customWidth="1"/>
    <col min="13576" max="13576" width="21.125" bestFit="1" customWidth="1"/>
    <col min="13577" max="13577" width="24.875" bestFit="1" customWidth="1"/>
    <col min="13578" max="13578" width="25.125" bestFit="1" customWidth="1"/>
    <col min="13579" max="13580" width="0" hidden="1" customWidth="1"/>
    <col min="13581" max="13581" width="23.75" customWidth="1"/>
    <col min="13582" max="13582" width="24.25" customWidth="1"/>
    <col min="13583" max="13583" width="16" customWidth="1"/>
    <col min="13584" max="13584" width="18.375" customWidth="1"/>
    <col min="13824" max="13824" width="7" customWidth="1"/>
    <col min="13825" max="13825" width="0" hidden="1" customWidth="1"/>
    <col min="13826" max="13826" width="14.375" customWidth="1"/>
    <col min="13827" max="13827" width="0" hidden="1" customWidth="1"/>
    <col min="13828" max="13828" width="88.75" customWidth="1"/>
    <col min="13829" max="13829" width="11.125" customWidth="1"/>
    <col min="13830" max="13830" width="9" customWidth="1"/>
    <col min="13831" max="13831" width="28.625" bestFit="1" customWidth="1"/>
    <col min="13832" max="13832" width="21.125" bestFit="1" customWidth="1"/>
    <col min="13833" max="13833" width="24.875" bestFit="1" customWidth="1"/>
    <col min="13834" max="13834" width="25.125" bestFit="1" customWidth="1"/>
    <col min="13835" max="13836" width="0" hidden="1" customWidth="1"/>
    <col min="13837" max="13837" width="23.75" customWidth="1"/>
    <col min="13838" max="13838" width="24.25" customWidth="1"/>
    <col min="13839" max="13839" width="16" customWidth="1"/>
    <col min="13840" max="13840" width="18.375" customWidth="1"/>
    <col min="14080" max="14080" width="7" customWidth="1"/>
    <col min="14081" max="14081" width="0" hidden="1" customWidth="1"/>
    <col min="14082" max="14082" width="14.375" customWidth="1"/>
    <col min="14083" max="14083" width="0" hidden="1" customWidth="1"/>
    <col min="14084" max="14084" width="88.75" customWidth="1"/>
    <col min="14085" max="14085" width="11.125" customWidth="1"/>
    <col min="14086" max="14086" width="9" customWidth="1"/>
    <col min="14087" max="14087" width="28.625" bestFit="1" customWidth="1"/>
    <col min="14088" max="14088" width="21.125" bestFit="1" customWidth="1"/>
    <col min="14089" max="14089" width="24.875" bestFit="1" customWidth="1"/>
    <col min="14090" max="14090" width="25.125" bestFit="1" customWidth="1"/>
    <col min="14091" max="14092" width="0" hidden="1" customWidth="1"/>
    <col min="14093" max="14093" width="23.75" customWidth="1"/>
    <col min="14094" max="14094" width="24.25" customWidth="1"/>
    <col min="14095" max="14095" width="16" customWidth="1"/>
    <col min="14096" max="14096" width="18.375" customWidth="1"/>
    <col min="14336" max="14336" width="7" customWidth="1"/>
    <col min="14337" max="14337" width="0" hidden="1" customWidth="1"/>
    <col min="14338" max="14338" width="14.375" customWidth="1"/>
    <col min="14339" max="14339" width="0" hidden="1" customWidth="1"/>
    <col min="14340" max="14340" width="88.75" customWidth="1"/>
    <col min="14341" max="14341" width="11.125" customWidth="1"/>
    <col min="14342" max="14342" width="9" customWidth="1"/>
    <col min="14343" max="14343" width="28.625" bestFit="1" customWidth="1"/>
    <col min="14344" max="14344" width="21.125" bestFit="1" customWidth="1"/>
    <col min="14345" max="14345" width="24.875" bestFit="1" customWidth="1"/>
    <col min="14346" max="14346" width="25.125" bestFit="1" customWidth="1"/>
    <col min="14347" max="14348" width="0" hidden="1" customWidth="1"/>
    <col min="14349" max="14349" width="23.75" customWidth="1"/>
    <col min="14350" max="14350" width="24.25" customWidth="1"/>
    <col min="14351" max="14351" width="16" customWidth="1"/>
    <col min="14352" max="14352" width="18.375" customWidth="1"/>
    <col min="14592" max="14592" width="7" customWidth="1"/>
    <col min="14593" max="14593" width="0" hidden="1" customWidth="1"/>
    <col min="14594" max="14594" width="14.375" customWidth="1"/>
    <col min="14595" max="14595" width="0" hidden="1" customWidth="1"/>
    <col min="14596" max="14596" width="88.75" customWidth="1"/>
    <col min="14597" max="14597" width="11.125" customWidth="1"/>
    <col min="14598" max="14598" width="9" customWidth="1"/>
    <col min="14599" max="14599" width="28.625" bestFit="1" customWidth="1"/>
    <col min="14600" max="14600" width="21.125" bestFit="1" customWidth="1"/>
    <col min="14601" max="14601" width="24.875" bestFit="1" customWidth="1"/>
    <col min="14602" max="14602" width="25.125" bestFit="1" customWidth="1"/>
    <col min="14603" max="14604" width="0" hidden="1" customWidth="1"/>
    <col min="14605" max="14605" width="23.75" customWidth="1"/>
    <col min="14606" max="14606" width="24.25" customWidth="1"/>
    <col min="14607" max="14607" width="16" customWidth="1"/>
    <col min="14608" max="14608" width="18.375" customWidth="1"/>
    <col min="14848" max="14848" width="7" customWidth="1"/>
    <col min="14849" max="14849" width="0" hidden="1" customWidth="1"/>
    <col min="14850" max="14850" width="14.375" customWidth="1"/>
    <col min="14851" max="14851" width="0" hidden="1" customWidth="1"/>
    <col min="14852" max="14852" width="88.75" customWidth="1"/>
    <col min="14853" max="14853" width="11.125" customWidth="1"/>
    <col min="14854" max="14854" width="9" customWidth="1"/>
    <col min="14855" max="14855" width="28.625" bestFit="1" customWidth="1"/>
    <col min="14856" max="14856" width="21.125" bestFit="1" customWidth="1"/>
    <col min="14857" max="14857" width="24.875" bestFit="1" customWidth="1"/>
    <col min="14858" max="14858" width="25.125" bestFit="1" customWidth="1"/>
    <col min="14859" max="14860" width="0" hidden="1" customWidth="1"/>
    <col min="14861" max="14861" width="23.75" customWidth="1"/>
    <col min="14862" max="14862" width="24.25" customWidth="1"/>
    <col min="14863" max="14863" width="16" customWidth="1"/>
    <col min="14864" max="14864" width="18.375" customWidth="1"/>
    <col min="15104" max="15104" width="7" customWidth="1"/>
    <col min="15105" max="15105" width="0" hidden="1" customWidth="1"/>
    <col min="15106" max="15106" width="14.375" customWidth="1"/>
    <col min="15107" max="15107" width="0" hidden="1" customWidth="1"/>
    <col min="15108" max="15108" width="88.75" customWidth="1"/>
    <col min="15109" max="15109" width="11.125" customWidth="1"/>
    <col min="15110" max="15110" width="9" customWidth="1"/>
    <col min="15111" max="15111" width="28.625" bestFit="1" customWidth="1"/>
    <col min="15112" max="15112" width="21.125" bestFit="1" customWidth="1"/>
    <col min="15113" max="15113" width="24.875" bestFit="1" customWidth="1"/>
    <col min="15114" max="15114" width="25.125" bestFit="1" customWidth="1"/>
    <col min="15115" max="15116" width="0" hidden="1" customWidth="1"/>
    <col min="15117" max="15117" width="23.75" customWidth="1"/>
    <col min="15118" max="15118" width="24.25" customWidth="1"/>
    <col min="15119" max="15119" width="16" customWidth="1"/>
    <col min="15120" max="15120" width="18.375" customWidth="1"/>
    <col min="15360" max="15360" width="7" customWidth="1"/>
    <col min="15361" max="15361" width="0" hidden="1" customWidth="1"/>
    <col min="15362" max="15362" width="14.375" customWidth="1"/>
    <col min="15363" max="15363" width="0" hidden="1" customWidth="1"/>
    <col min="15364" max="15364" width="88.75" customWidth="1"/>
    <col min="15365" max="15365" width="11.125" customWidth="1"/>
    <col min="15366" max="15366" width="9" customWidth="1"/>
    <col min="15367" max="15367" width="28.625" bestFit="1" customWidth="1"/>
    <col min="15368" max="15368" width="21.125" bestFit="1" customWidth="1"/>
    <col min="15369" max="15369" width="24.875" bestFit="1" customWidth="1"/>
    <col min="15370" max="15370" width="25.125" bestFit="1" customWidth="1"/>
    <col min="15371" max="15372" width="0" hidden="1" customWidth="1"/>
    <col min="15373" max="15373" width="23.75" customWidth="1"/>
    <col min="15374" max="15374" width="24.25" customWidth="1"/>
    <col min="15375" max="15375" width="16" customWidth="1"/>
    <col min="15376" max="15376" width="18.375" customWidth="1"/>
    <col min="15616" max="15616" width="7" customWidth="1"/>
    <col min="15617" max="15617" width="0" hidden="1" customWidth="1"/>
    <col min="15618" max="15618" width="14.375" customWidth="1"/>
    <col min="15619" max="15619" width="0" hidden="1" customWidth="1"/>
    <col min="15620" max="15620" width="88.75" customWidth="1"/>
    <col min="15621" max="15621" width="11.125" customWidth="1"/>
    <col min="15622" max="15622" width="9" customWidth="1"/>
    <col min="15623" max="15623" width="28.625" bestFit="1" customWidth="1"/>
    <col min="15624" max="15624" width="21.125" bestFit="1" customWidth="1"/>
    <col min="15625" max="15625" width="24.875" bestFit="1" customWidth="1"/>
    <col min="15626" max="15626" width="25.125" bestFit="1" customWidth="1"/>
    <col min="15627" max="15628" width="0" hidden="1" customWidth="1"/>
    <col min="15629" max="15629" width="23.75" customWidth="1"/>
    <col min="15630" max="15630" width="24.25" customWidth="1"/>
    <col min="15631" max="15631" width="16" customWidth="1"/>
    <col min="15632" max="15632" width="18.375" customWidth="1"/>
    <col min="15872" max="15872" width="7" customWidth="1"/>
    <col min="15873" max="15873" width="0" hidden="1" customWidth="1"/>
    <col min="15874" max="15874" width="14.375" customWidth="1"/>
    <col min="15875" max="15875" width="0" hidden="1" customWidth="1"/>
    <col min="15876" max="15876" width="88.75" customWidth="1"/>
    <col min="15877" max="15877" width="11.125" customWidth="1"/>
    <col min="15878" max="15878" width="9" customWidth="1"/>
    <col min="15879" max="15879" width="28.625" bestFit="1" customWidth="1"/>
    <col min="15880" max="15880" width="21.125" bestFit="1" customWidth="1"/>
    <col min="15881" max="15881" width="24.875" bestFit="1" customWidth="1"/>
    <col min="15882" max="15882" width="25.125" bestFit="1" customWidth="1"/>
    <col min="15883" max="15884" width="0" hidden="1" customWidth="1"/>
    <col min="15885" max="15885" width="23.75" customWidth="1"/>
    <col min="15886" max="15886" width="24.25" customWidth="1"/>
    <col min="15887" max="15887" width="16" customWidth="1"/>
    <col min="15888" max="15888" width="18.375" customWidth="1"/>
    <col min="16128" max="16128" width="7" customWidth="1"/>
    <col min="16129" max="16129" width="0" hidden="1" customWidth="1"/>
    <col min="16130" max="16130" width="14.375" customWidth="1"/>
    <col min="16131" max="16131" width="0" hidden="1" customWidth="1"/>
    <col min="16132" max="16132" width="88.75" customWidth="1"/>
    <col min="16133" max="16133" width="11.125" customWidth="1"/>
    <col min="16134" max="16134" width="9" customWidth="1"/>
    <col min="16135" max="16135" width="28.625" bestFit="1" customWidth="1"/>
    <col min="16136" max="16136" width="21.125" bestFit="1" customWidth="1"/>
    <col min="16137" max="16137" width="24.875" bestFit="1" customWidth="1"/>
    <col min="16138" max="16138" width="25.125" bestFit="1" customWidth="1"/>
    <col min="16139" max="16140" width="0" hidden="1" customWidth="1"/>
    <col min="16141" max="16141" width="23.75" customWidth="1"/>
    <col min="16142" max="16142" width="24.25" customWidth="1"/>
    <col min="16143" max="16143" width="16" customWidth="1"/>
    <col min="16144" max="16144" width="18.375" customWidth="1"/>
  </cols>
  <sheetData>
    <row r="1" spans="1:14" ht="17.7">
      <c r="A1" s="583" t="s">
        <v>232</v>
      </c>
      <c r="B1" s="584"/>
      <c r="C1" s="584"/>
      <c r="D1" s="584"/>
      <c r="E1" s="584"/>
      <c r="F1" s="584"/>
      <c r="G1" s="584"/>
      <c r="H1" s="584"/>
      <c r="I1" s="584"/>
      <c r="J1" s="585"/>
      <c r="K1" s="585"/>
      <c r="L1" s="585"/>
      <c r="M1" s="585"/>
      <c r="N1" s="585"/>
    </row>
    <row r="2" spans="1:14" ht="38.75">
      <c r="A2" s="436" t="s">
        <v>233</v>
      </c>
      <c r="B2" s="437" t="s">
        <v>234</v>
      </c>
      <c r="C2" s="437" t="s">
        <v>235</v>
      </c>
      <c r="D2" s="437" t="s">
        <v>236</v>
      </c>
      <c r="E2" s="437" t="s">
        <v>231</v>
      </c>
      <c r="F2" s="437" t="s">
        <v>237</v>
      </c>
      <c r="G2" s="438" t="s">
        <v>238</v>
      </c>
      <c r="H2" s="439" t="s">
        <v>239</v>
      </c>
      <c r="I2" s="438" t="s">
        <v>240</v>
      </c>
      <c r="J2" s="440" t="s">
        <v>241</v>
      </c>
      <c r="K2" s="437" t="s">
        <v>242</v>
      </c>
      <c r="L2" s="437" t="s">
        <v>243</v>
      </c>
      <c r="M2" s="441" t="s">
        <v>244</v>
      </c>
      <c r="N2" s="441" t="s">
        <v>245</v>
      </c>
    </row>
    <row r="3" spans="1:14" s="466" customFormat="1" ht="100.05" customHeight="1">
      <c r="A3" s="489">
        <v>0</v>
      </c>
      <c r="B3" s="486" t="s">
        <v>253</v>
      </c>
      <c r="C3" s="486" t="s">
        <v>133</v>
      </c>
      <c r="D3" s="485" t="s">
        <v>254</v>
      </c>
      <c r="E3" s="490" t="s">
        <v>248</v>
      </c>
      <c r="F3" s="486" t="s">
        <v>246</v>
      </c>
      <c r="G3" s="464">
        <v>138333</v>
      </c>
      <c r="H3" s="491">
        <f>G3</f>
        <v>138333</v>
      </c>
      <c r="I3" s="464">
        <v>12000000</v>
      </c>
      <c r="J3" s="465">
        <v>12000000</v>
      </c>
      <c r="K3" s="463"/>
      <c r="L3" s="463"/>
      <c r="M3" s="442" t="str">
        <f>+IF(J3&lt;=0,"REVISAR","OK")</f>
        <v>OK</v>
      </c>
      <c r="N3" s="442" t="str">
        <f>+IF(OR(H3&gt;(G3*1.1),H3&lt;(G3*0.9)),"NO CUMPLE","CUMPLE")</f>
        <v>CUMPLE</v>
      </c>
    </row>
    <row r="4" spans="1:14" ht="100.05" customHeight="1">
      <c r="A4" s="487">
        <v>0</v>
      </c>
      <c r="B4" s="487">
        <v>2</v>
      </c>
      <c r="C4" s="488" t="s">
        <v>133</v>
      </c>
      <c r="D4" s="484" t="s">
        <v>255</v>
      </c>
      <c r="E4" s="490">
        <v>1</v>
      </c>
      <c r="F4" s="488" t="s">
        <v>246</v>
      </c>
      <c r="G4" s="464">
        <v>70133</v>
      </c>
      <c r="H4" s="492">
        <f>G4</f>
        <v>70133</v>
      </c>
      <c r="K4" s="452"/>
      <c r="L4" s="452"/>
      <c r="M4" s="452"/>
    </row>
    <row r="5" spans="1:14" ht="100.05" customHeight="1" thickBot="1">
      <c r="A5" s="487">
        <v>0</v>
      </c>
      <c r="B5" s="487">
        <v>3</v>
      </c>
      <c r="C5" s="488" t="s">
        <v>133</v>
      </c>
      <c r="D5" s="484" t="s">
        <v>256</v>
      </c>
      <c r="E5" s="490">
        <v>1</v>
      </c>
      <c r="F5" s="488" t="s">
        <v>246</v>
      </c>
      <c r="G5" s="464">
        <v>139528</v>
      </c>
      <c r="H5" s="492">
        <f>G5</f>
        <v>139528</v>
      </c>
    </row>
    <row r="6" spans="1:14" ht="12.75" customHeight="1" thickBot="1">
      <c r="D6" s="469"/>
      <c r="H6" s="447" t="s">
        <v>247</v>
      </c>
      <c r="I6" s="448">
        <f>SUM(I3:I3)</f>
        <v>12000000</v>
      </c>
      <c r="J6" s="449">
        <f>SUM(J3:J3)</f>
        <v>12000000</v>
      </c>
      <c r="M6" s="450" t="s">
        <v>251</v>
      </c>
    </row>
    <row r="7" spans="1:14" ht="12.75" customHeight="1" thickBot="1">
      <c r="D7" s="483"/>
      <c r="J7" s="451"/>
    </row>
    <row r="8" spans="1:14" ht="12.75" customHeight="1" thickBot="1">
      <c r="D8" s="469"/>
      <c r="H8" s="458"/>
      <c r="I8" s="459" t="s">
        <v>250</v>
      </c>
      <c r="J8" s="460">
        <f>J6</f>
        <v>12000000</v>
      </c>
      <c r="K8" s="461"/>
      <c r="L8" s="461"/>
      <c r="M8" s="462" t="s">
        <v>249</v>
      </c>
    </row>
    <row r="9" spans="1:14" ht="12.75" customHeight="1">
      <c r="D9" s="469"/>
      <c r="H9" s="455"/>
      <c r="J9" s="454"/>
    </row>
    <row r="10" spans="1:14" ht="12.75" customHeight="1">
      <c r="J10" s="453"/>
    </row>
    <row r="11" spans="1:14" ht="12.75" customHeight="1">
      <c r="J11" s="453"/>
    </row>
    <row r="12" spans="1:14" ht="12.75" customHeight="1"/>
    <row r="13" spans="1:14" ht="12.75" customHeight="1"/>
    <row r="14" spans="1:14" ht="12.75" customHeight="1"/>
    <row r="15" spans="1:14" ht="12.75" customHeight="1"/>
    <row r="16" spans="1:14"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sheetData>
  <sheetProtection selectLockedCells="1" selectUnlockedCells="1"/>
  <mergeCells count="1">
    <mergeCell ref="A1:N1"/>
  </mergeCells>
  <conditionalFormatting sqref="M3">
    <cfRule type="cellIs" dxfId="181" priority="3" operator="equal">
      <formula>"REVISAR"</formula>
    </cfRule>
  </conditionalFormatting>
  <conditionalFormatting sqref="N3">
    <cfRule type="cellIs" dxfId="180" priority="1" stopIfTrue="1" operator="equal">
      <formula>"NO CUMPLE"</formula>
    </cfRule>
    <cfRule type="cellIs" dxfId="179" priority="2" operator="equal">
      <formula>"NO CUMPLE"</formula>
    </cfRule>
  </conditionalFormatting>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92"/>
  <sheetViews>
    <sheetView showGridLines="0" tabSelected="1" showWhiteSpace="0" view="pageBreakPreview" zoomScale="115" zoomScaleNormal="115" zoomScaleSheetLayoutView="115" workbookViewId="0">
      <selection activeCell="F41" sqref="F41"/>
    </sheetView>
  </sheetViews>
  <sheetFormatPr baseColWidth="10" defaultRowHeight="12.25"/>
  <cols>
    <col min="1" max="1" width="6.875" style="69" customWidth="1"/>
    <col min="2" max="2" width="51.625" style="69" customWidth="1"/>
    <col min="3" max="3" width="2.25" style="69" customWidth="1"/>
    <col min="4" max="4" width="3" style="69" customWidth="1"/>
    <col min="5" max="5" width="12.375" style="69" customWidth="1"/>
    <col min="6" max="6" width="24.25" style="69" customWidth="1"/>
    <col min="7" max="7" width="6.875" style="69" customWidth="1"/>
    <col min="8" max="8" width="51.625" style="69" customWidth="1"/>
    <col min="9" max="9" width="2.25" style="69" customWidth="1"/>
    <col min="10" max="10" width="3.75" style="69" customWidth="1"/>
    <col min="11" max="11" width="13.125" style="69" customWidth="1"/>
    <col min="12" max="12" width="28.25" style="69" customWidth="1"/>
    <col min="13" max="13" width="6.875" style="69" customWidth="1"/>
    <col min="14" max="14" width="51.625" style="69" customWidth="1"/>
    <col min="15" max="15" width="2.75" style="69" customWidth="1"/>
    <col min="16" max="16" width="3.75" style="69" customWidth="1"/>
    <col min="17" max="17" width="13.125" style="69" customWidth="1"/>
    <col min="18" max="18" width="28.25" style="69" customWidth="1"/>
    <col min="19" max="19" width="6.875" style="69" customWidth="1"/>
    <col min="20" max="20" width="51.625" style="69" customWidth="1"/>
    <col min="21" max="21" width="2.75" style="69" customWidth="1"/>
    <col min="22" max="22" width="3.75" style="69" customWidth="1"/>
    <col min="23" max="23" width="13.125" style="69" customWidth="1"/>
    <col min="24" max="24" width="28.25" style="69" customWidth="1"/>
    <col min="25" max="25" width="6.875" style="69" customWidth="1"/>
    <col min="26" max="26" width="51.625" style="69" customWidth="1"/>
    <col min="27" max="27" width="2.75" style="69" customWidth="1"/>
    <col min="28" max="28" width="3.75" style="69" customWidth="1"/>
    <col min="29" max="29" width="13.125" style="69" customWidth="1"/>
    <col min="30" max="30" width="28.25" style="69" customWidth="1"/>
    <col min="31" max="31" width="6.875" style="69" customWidth="1"/>
    <col min="32" max="32" width="51.625" style="69" customWidth="1"/>
    <col min="33" max="34" width="2.75" style="69" customWidth="1"/>
    <col min="35" max="35" width="13.125" style="69" customWidth="1"/>
    <col min="36" max="36" width="28.25" style="69" customWidth="1"/>
    <col min="37" max="168" width="11" style="69" customWidth="1"/>
    <col min="169" max="204" width="11.375" style="69"/>
    <col min="205" max="205" width="6.875" style="69" customWidth="1"/>
    <col min="206" max="206" width="51.625" style="69" customWidth="1"/>
    <col min="207" max="207" width="2.25" style="69" customWidth="1"/>
    <col min="208" max="208" width="3" style="69" customWidth="1"/>
    <col min="209" max="209" width="12.375" style="69" customWidth="1"/>
    <col min="210" max="210" width="24.25" style="69" customWidth="1"/>
    <col min="211" max="211" width="2.25" style="69" customWidth="1"/>
    <col min="212" max="212" width="3.75" style="69" customWidth="1"/>
    <col min="213" max="213" width="13.125" style="69" customWidth="1"/>
    <col min="214" max="214" width="28.25" style="69" customWidth="1"/>
    <col min="215" max="215" width="2.25" style="69" customWidth="1"/>
    <col min="216" max="216" width="3.75" style="69" customWidth="1"/>
    <col min="217" max="217" width="13.125" style="69" customWidth="1"/>
    <col min="218" max="218" width="28.25" style="69" customWidth="1"/>
    <col min="219" max="219" width="2.25" style="69" customWidth="1"/>
    <col min="220" max="220" width="3.75" style="69" customWidth="1"/>
    <col min="221" max="221" width="13.125" style="69" customWidth="1"/>
    <col min="222" max="222" width="28.25" style="69" customWidth="1"/>
    <col min="223" max="223" width="2.25" style="69" customWidth="1"/>
    <col min="224" max="224" width="3.75" style="69" customWidth="1"/>
    <col min="225" max="225" width="13.125" style="69" customWidth="1"/>
    <col min="226" max="226" width="28.25" style="69" customWidth="1"/>
    <col min="227" max="227" width="2.25" style="69" customWidth="1"/>
    <col min="228" max="228" width="3.75" style="69" customWidth="1"/>
    <col min="229" max="229" width="13.125" style="69" customWidth="1"/>
    <col min="230" max="230" width="28.25" style="69" customWidth="1"/>
    <col min="231" max="231" width="2.25" style="69" customWidth="1"/>
    <col min="232" max="232" width="3.75" style="69" customWidth="1"/>
    <col min="233" max="233" width="13.125" style="69" customWidth="1"/>
    <col min="234" max="234" width="28.25" style="69" customWidth="1"/>
    <col min="235" max="235" width="2.25" style="69" customWidth="1"/>
    <col min="236" max="236" width="3.75" style="69" customWidth="1"/>
    <col min="237" max="237" width="13.125" style="69" customWidth="1"/>
    <col min="238" max="238" width="28.25" style="69" customWidth="1"/>
    <col min="239" max="286" width="0" style="69" hidden="1" customWidth="1"/>
    <col min="287" max="424" width="11" style="69" customWidth="1"/>
    <col min="425" max="460" width="11.375" style="69"/>
    <col min="461" max="461" width="6.875" style="69" customWidth="1"/>
    <col min="462" max="462" width="51.625" style="69" customWidth="1"/>
    <col min="463" max="463" width="2.25" style="69" customWidth="1"/>
    <col min="464" max="464" width="3" style="69" customWidth="1"/>
    <col min="465" max="465" width="12.375" style="69" customWidth="1"/>
    <col min="466" max="466" width="24.25" style="69" customWidth="1"/>
    <col min="467" max="467" width="2.25" style="69" customWidth="1"/>
    <col min="468" max="468" width="3.75" style="69" customWidth="1"/>
    <col min="469" max="469" width="13.125" style="69" customWidth="1"/>
    <col min="470" max="470" width="28.25" style="69" customWidth="1"/>
    <col min="471" max="471" width="2.25" style="69" customWidth="1"/>
    <col min="472" max="472" width="3.75" style="69" customWidth="1"/>
    <col min="473" max="473" width="13.125" style="69" customWidth="1"/>
    <col min="474" max="474" width="28.25" style="69" customWidth="1"/>
    <col min="475" max="475" width="2.25" style="69" customWidth="1"/>
    <col min="476" max="476" width="3.75" style="69" customWidth="1"/>
    <col min="477" max="477" width="13.125" style="69" customWidth="1"/>
    <col min="478" max="478" width="28.25" style="69" customWidth="1"/>
    <col min="479" max="479" width="2.25" style="69" customWidth="1"/>
    <col min="480" max="480" width="3.75" style="69" customWidth="1"/>
    <col min="481" max="481" width="13.125" style="69" customWidth="1"/>
    <col min="482" max="482" width="28.25" style="69" customWidth="1"/>
    <col min="483" max="483" width="2.25" style="69" customWidth="1"/>
    <col min="484" max="484" width="3.75" style="69" customWidth="1"/>
    <col min="485" max="485" width="13.125" style="69" customWidth="1"/>
    <col min="486" max="486" width="28.25" style="69" customWidth="1"/>
    <col min="487" max="487" width="2.25" style="69" customWidth="1"/>
    <col min="488" max="488" width="3.75" style="69" customWidth="1"/>
    <col min="489" max="489" width="13.125" style="69" customWidth="1"/>
    <col min="490" max="490" width="28.25" style="69" customWidth="1"/>
    <col min="491" max="491" width="2.25" style="69" customWidth="1"/>
    <col min="492" max="492" width="3.75" style="69" customWidth="1"/>
    <col min="493" max="493" width="13.125" style="69" customWidth="1"/>
    <col min="494" max="494" width="28.25" style="69" customWidth="1"/>
    <col min="495" max="542" width="0" style="69" hidden="1" customWidth="1"/>
    <col min="543" max="680" width="11" style="69" customWidth="1"/>
    <col min="681" max="716" width="11.375" style="69"/>
    <col min="717" max="717" width="6.875" style="69" customWidth="1"/>
    <col min="718" max="718" width="51.625" style="69" customWidth="1"/>
    <col min="719" max="719" width="2.25" style="69" customWidth="1"/>
    <col min="720" max="720" width="3" style="69" customWidth="1"/>
    <col min="721" max="721" width="12.375" style="69" customWidth="1"/>
    <col min="722" max="722" width="24.25" style="69" customWidth="1"/>
    <col min="723" max="723" width="2.25" style="69" customWidth="1"/>
    <col min="724" max="724" width="3.75" style="69" customWidth="1"/>
    <col min="725" max="725" width="13.125" style="69" customWidth="1"/>
    <col min="726" max="726" width="28.25" style="69" customWidth="1"/>
    <col min="727" max="727" width="2.25" style="69" customWidth="1"/>
    <col min="728" max="728" width="3.75" style="69" customWidth="1"/>
    <col min="729" max="729" width="13.125" style="69" customWidth="1"/>
    <col min="730" max="730" width="28.25" style="69" customWidth="1"/>
    <col min="731" max="731" width="2.25" style="69" customWidth="1"/>
    <col min="732" max="732" width="3.75" style="69" customWidth="1"/>
    <col min="733" max="733" width="13.125" style="69" customWidth="1"/>
    <col min="734" max="734" width="28.25" style="69" customWidth="1"/>
    <col min="735" max="735" width="2.25" style="69" customWidth="1"/>
    <col min="736" max="736" width="3.75" style="69" customWidth="1"/>
    <col min="737" max="737" width="13.125" style="69" customWidth="1"/>
    <col min="738" max="738" width="28.25" style="69" customWidth="1"/>
    <col min="739" max="739" width="2.25" style="69" customWidth="1"/>
    <col min="740" max="740" width="3.75" style="69" customWidth="1"/>
    <col min="741" max="741" width="13.125" style="69" customWidth="1"/>
    <col min="742" max="742" width="28.25" style="69" customWidth="1"/>
    <col min="743" max="743" width="2.25" style="69" customWidth="1"/>
    <col min="744" max="744" width="3.75" style="69" customWidth="1"/>
    <col min="745" max="745" width="13.125" style="69" customWidth="1"/>
    <col min="746" max="746" width="28.25" style="69" customWidth="1"/>
    <col min="747" max="747" width="2.25" style="69" customWidth="1"/>
    <col min="748" max="748" width="3.75" style="69" customWidth="1"/>
    <col min="749" max="749" width="13.125" style="69" customWidth="1"/>
    <col min="750" max="750" width="28.25" style="69" customWidth="1"/>
    <col min="751" max="798" width="0" style="69" hidden="1" customWidth="1"/>
    <col min="799" max="936" width="11" style="69" customWidth="1"/>
    <col min="937" max="972" width="11.375" style="69"/>
    <col min="973" max="973" width="6.875" style="69" customWidth="1"/>
    <col min="974" max="974" width="51.625" style="69" customWidth="1"/>
    <col min="975" max="975" width="2.25" style="69" customWidth="1"/>
    <col min="976" max="976" width="3" style="69" customWidth="1"/>
    <col min="977" max="977" width="12.375" style="69" customWidth="1"/>
    <col min="978" max="978" width="24.25" style="69" customWidth="1"/>
    <col min="979" max="979" width="2.25" style="69" customWidth="1"/>
    <col min="980" max="980" width="3.75" style="69" customWidth="1"/>
    <col min="981" max="981" width="13.125" style="69" customWidth="1"/>
    <col min="982" max="982" width="28.25" style="69" customWidth="1"/>
    <col min="983" max="983" width="2.25" style="69" customWidth="1"/>
    <col min="984" max="984" width="3.75" style="69" customWidth="1"/>
    <col min="985" max="985" width="13.125" style="69" customWidth="1"/>
    <col min="986" max="986" width="28.25" style="69" customWidth="1"/>
    <col min="987" max="987" width="2.25" style="69" customWidth="1"/>
    <col min="988" max="988" width="3.75" style="69" customWidth="1"/>
    <col min="989" max="989" width="13.125" style="69" customWidth="1"/>
    <col min="990" max="990" width="28.25" style="69" customWidth="1"/>
    <col min="991" max="991" width="2.25" style="69" customWidth="1"/>
    <col min="992" max="992" width="3.75" style="69" customWidth="1"/>
    <col min="993" max="993" width="13.125" style="69" customWidth="1"/>
    <col min="994" max="994" width="28.25" style="69" customWidth="1"/>
    <col min="995" max="995" width="2.25" style="69" customWidth="1"/>
    <col min="996" max="996" width="3.75" style="69" customWidth="1"/>
    <col min="997" max="997" width="13.125" style="69" customWidth="1"/>
    <col min="998" max="998" width="28.25" style="69" customWidth="1"/>
    <col min="999" max="999" width="2.25" style="69" customWidth="1"/>
    <col min="1000" max="1000" width="3.75" style="69" customWidth="1"/>
    <col min="1001" max="1001" width="13.125" style="69" customWidth="1"/>
    <col min="1002" max="1002" width="28.25" style="69" customWidth="1"/>
    <col min="1003" max="1003" width="2.25" style="69" customWidth="1"/>
    <col min="1004" max="1004" width="3.75" style="69" customWidth="1"/>
    <col min="1005" max="1005" width="13.125" style="69" customWidth="1"/>
    <col min="1006" max="1006" width="28.25" style="69" customWidth="1"/>
    <col min="1007" max="1054" width="0" style="69" hidden="1" customWidth="1"/>
    <col min="1055" max="1192" width="11" style="69" customWidth="1"/>
    <col min="1193" max="1228" width="11.375" style="69"/>
    <col min="1229" max="1229" width="6.875" style="69" customWidth="1"/>
    <col min="1230" max="1230" width="51.625" style="69" customWidth="1"/>
    <col min="1231" max="1231" width="2.25" style="69" customWidth="1"/>
    <col min="1232" max="1232" width="3" style="69" customWidth="1"/>
    <col min="1233" max="1233" width="12.375" style="69" customWidth="1"/>
    <col min="1234" max="1234" width="24.25" style="69" customWidth="1"/>
    <col min="1235" max="1235" width="2.25" style="69" customWidth="1"/>
    <col min="1236" max="1236" width="3.75" style="69" customWidth="1"/>
    <col min="1237" max="1237" width="13.125" style="69" customWidth="1"/>
    <col min="1238" max="1238" width="28.25" style="69" customWidth="1"/>
    <col min="1239" max="1239" width="2.25" style="69" customWidth="1"/>
    <col min="1240" max="1240" width="3.75" style="69" customWidth="1"/>
    <col min="1241" max="1241" width="13.125" style="69" customWidth="1"/>
    <col min="1242" max="1242" width="28.25" style="69" customWidth="1"/>
    <col min="1243" max="1243" width="2.25" style="69" customWidth="1"/>
    <col min="1244" max="1244" width="3.75" style="69" customWidth="1"/>
    <col min="1245" max="1245" width="13.125" style="69" customWidth="1"/>
    <col min="1246" max="1246" width="28.25" style="69" customWidth="1"/>
    <col min="1247" max="1247" width="2.25" style="69" customWidth="1"/>
    <col min="1248" max="1248" width="3.75" style="69" customWidth="1"/>
    <col min="1249" max="1249" width="13.125" style="69" customWidth="1"/>
    <col min="1250" max="1250" width="28.25" style="69" customWidth="1"/>
    <col min="1251" max="1251" width="2.25" style="69" customWidth="1"/>
    <col min="1252" max="1252" width="3.75" style="69" customWidth="1"/>
    <col min="1253" max="1253" width="13.125" style="69" customWidth="1"/>
    <col min="1254" max="1254" width="28.25" style="69" customWidth="1"/>
    <col min="1255" max="1255" width="2.25" style="69" customWidth="1"/>
    <col min="1256" max="1256" width="3.75" style="69" customWidth="1"/>
    <col min="1257" max="1257" width="13.125" style="69" customWidth="1"/>
    <col min="1258" max="1258" width="28.25" style="69" customWidth="1"/>
    <col min="1259" max="1259" width="2.25" style="69" customWidth="1"/>
    <col min="1260" max="1260" width="3.75" style="69" customWidth="1"/>
    <col min="1261" max="1261" width="13.125" style="69" customWidth="1"/>
    <col min="1262" max="1262" width="28.25" style="69" customWidth="1"/>
    <col min="1263" max="1310" width="0" style="69" hidden="1" customWidth="1"/>
    <col min="1311" max="1448" width="11" style="69" customWidth="1"/>
    <col min="1449" max="1484" width="11.375" style="69"/>
    <col min="1485" max="1485" width="6.875" style="69" customWidth="1"/>
    <col min="1486" max="1486" width="51.625" style="69" customWidth="1"/>
    <col min="1487" max="1487" width="2.25" style="69" customWidth="1"/>
    <col min="1488" max="1488" width="3" style="69" customWidth="1"/>
    <col min="1489" max="1489" width="12.375" style="69" customWidth="1"/>
    <col min="1490" max="1490" width="24.25" style="69" customWidth="1"/>
    <col min="1491" max="1491" width="2.25" style="69" customWidth="1"/>
    <col min="1492" max="1492" width="3.75" style="69" customWidth="1"/>
    <col min="1493" max="1493" width="13.125" style="69" customWidth="1"/>
    <col min="1494" max="1494" width="28.25" style="69" customWidth="1"/>
    <col min="1495" max="1495" width="2.25" style="69" customWidth="1"/>
    <col min="1496" max="1496" width="3.75" style="69" customWidth="1"/>
    <col min="1497" max="1497" width="13.125" style="69" customWidth="1"/>
    <col min="1498" max="1498" width="28.25" style="69" customWidth="1"/>
    <col min="1499" max="1499" width="2.25" style="69" customWidth="1"/>
    <col min="1500" max="1500" width="3.75" style="69" customWidth="1"/>
    <col min="1501" max="1501" width="13.125" style="69" customWidth="1"/>
    <col min="1502" max="1502" width="28.25" style="69" customWidth="1"/>
    <col min="1503" max="1503" width="2.25" style="69" customWidth="1"/>
    <col min="1504" max="1504" width="3.75" style="69" customWidth="1"/>
    <col min="1505" max="1505" width="13.125" style="69" customWidth="1"/>
    <col min="1506" max="1506" width="28.25" style="69" customWidth="1"/>
    <col min="1507" max="1507" width="2.25" style="69" customWidth="1"/>
    <col min="1508" max="1508" width="3.75" style="69" customWidth="1"/>
    <col min="1509" max="1509" width="13.125" style="69" customWidth="1"/>
    <col min="1510" max="1510" width="28.25" style="69" customWidth="1"/>
    <col min="1511" max="1511" width="2.25" style="69" customWidth="1"/>
    <col min="1512" max="1512" width="3.75" style="69" customWidth="1"/>
    <col min="1513" max="1513" width="13.125" style="69" customWidth="1"/>
    <col min="1514" max="1514" width="28.25" style="69" customWidth="1"/>
    <col min="1515" max="1515" width="2.25" style="69" customWidth="1"/>
    <col min="1516" max="1516" width="3.75" style="69" customWidth="1"/>
    <col min="1517" max="1517" width="13.125" style="69" customWidth="1"/>
    <col min="1518" max="1518" width="28.25" style="69" customWidth="1"/>
    <col min="1519" max="1566" width="0" style="69" hidden="1" customWidth="1"/>
    <col min="1567" max="1704" width="11" style="69" customWidth="1"/>
    <col min="1705" max="1740" width="11.375" style="69"/>
    <col min="1741" max="1741" width="6.875" style="69" customWidth="1"/>
    <col min="1742" max="1742" width="51.625" style="69" customWidth="1"/>
    <col min="1743" max="1743" width="2.25" style="69" customWidth="1"/>
    <col min="1744" max="1744" width="3" style="69" customWidth="1"/>
    <col min="1745" max="1745" width="12.375" style="69" customWidth="1"/>
    <col min="1746" max="1746" width="24.25" style="69" customWidth="1"/>
    <col min="1747" max="1747" width="2.25" style="69" customWidth="1"/>
    <col min="1748" max="1748" width="3.75" style="69" customWidth="1"/>
    <col min="1749" max="1749" width="13.125" style="69" customWidth="1"/>
    <col min="1750" max="1750" width="28.25" style="69" customWidth="1"/>
    <col min="1751" max="1751" width="2.25" style="69" customWidth="1"/>
    <col min="1752" max="1752" width="3.75" style="69" customWidth="1"/>
    <col min="1753" max="1753" width="13.125" style="69" customWidth="1"/>
    <col min="1754" max="1754" width="28.25" style="69" customWidth="1"/>
    <col min="1755" max="1755" width="2.25" style="69" customWidth="1"/>
    <col min="1756" max="1756" width="3.75" style="69" customWidth="1"/>
    <col min="1757" max="1757" width="13.125" style="69" customWidth="1"/>
    <col min="1758" max="1758" width="28.25" style="69" customWidth="1"/>
    <col min="1759" max="1759" width="2.25" style="69" customWidth="1"/>
    <col min="1760" max="1760" width="3.75" style="69" customWidth="1"/>
    <col min="1761" max="1761" width="13.125" style="69" customWidth="1"/>
    <col min="1762" max="1762" width="28.25" style="69" customWidth="1"/>
    <col min="1763" max="1763" width="2.25" style="69" customWidth="1"/>
    <col min="1764" max="1764" width="3.75" style="69" customWidth="1"/>
    <col min="1765" max="1765" width="13.125" style="69" customWidth="1"/>
    <col min="1766" max="1766" width="28.25" style="69" customWidth="1"/>
    <col min="1767" max="1767" width="2.25" style="69" customWidth="1"/>
    <col min="1768" max="1768" width="3.75" style="69" customWidth="1"/>
    <col min="1769" max="1769" width="13.125" style="69" customWidth="1"/>
    <col min="1770" max="1770" width="28.25" style="69" customWidth="1"/>
    <col min="1771" max="1771" width="2.25" style="69" customWidth="1"/>
    <col min="1772" max="1772" width="3.75" style="69" customWidth="1"/>
    <col min="1773" max="1773" width="13.125" style="69" customWidth="1"/>
    <col min="1774" max="1774" width="28.25" style="69" customWidth="1"/>
    <col min="1775" max="1822" width="0" style="69" hidden="1" customWidth="1"/>
    <col min="1823" max="1960" width="11" style="69" customWidth="1"/>
    <col min="1961" max="1996" width="11.375" style="69"/>
    <col min="1997" max="1997" width="6.875" style="69" customWidth="1"/>
    <col min="1998" max="1998" width="51.625" style="69" customWidth="1"/>
    <col min="1999" max="1999" width="2.25" style="69" customWidth="1"/>
    <col min="2000" max="2000" width="3" style="69" customWidth="1"/>
    <col min="2001" max="2001" width="12.375" style="69" customWidth="1"/>
    <col min="2002" max="2002" width="24.25" style="69" customWidth="1"/>
    <col min="2003" max="2003" width="2.25" style="69" customWidth="1"/>
    <col min="2004" max="2004" width="3.75" style="69" customWidth="1"/>
    <col min="2005" max="2005" width="13.125" style="69" customWidth="1"/>
    <col min="2006" max="2006" width="28.25" style="69" customWidth="1"/>
    <col min="2007" max="2007" width="2.25" style="69" customWidth="1"/>
    <col min="2008" max="2008" width="3.75" style="69" customWidth="1"/>
    <col min="2009" max="2009" width="13.125" style="69" customWidth="1"/>
    <col min="2010" max="2010" width="28.25" style="69" customWidth="1"/>
    <col min="2011" max="2011" width="2.25" style="69" customWidth="1"/>
    <col min="2012" max="2012" width="3.75" style="69" customWidth="1"/>
    <col min="2013" max="2013" width="13.125" style="69" customWidth="1"/>
    <col min="2014" max="2014" width="28.25" style="69" customWidth="1"/>
    <col min="2015" max="2015" width="2.25" style="69" customWidth="1"/>
    <col min="2016" max="2016" width="3.75" style="69" customWidth="1"/>
    <col min="2017" max="2017" width="13.125" style="69" customWidth="1"/>
    <col min="2018" max="2018" width="28.25" style="69" customWidth="1"/>
    <col min="2019" max="2019" width="2.25" style="69" customWidth="1"/>
    <col min="2020" max="2020" width="3.75" style="69" customWidth="1"/>
    <col min="2021" max="2021" width="13.125" style="69" customWidth="1"/>
    <col min="2022" max="2022" width="28.25" style="69" customWidth="1"/>
    <col min="2023" max="2023" width="2.25" style="69" customWidth="1"/>
    <col min="2024" max="2024" width="3.75" style="69" customWidth="1"/>
    <col min="2025" max="2025" width="13.125" style="69" customWidth="1"/>
    <col min="2026" max="2026" width="28.25" style="69" customWidth="1"/>
    <col min="2027" max="2027" width="2.25" style="69" customWidth="1"/>
    <col min="2028" max="2028" width="3.75" style="69" customWidth="1"/>
    <col min="2029" max="2029" width="13.125" style="69" customWidth="1"/>
    <col min="2030" max="2030" width="28.25" style="69" customWidth="1"/>
    <col min="2031" max="2078" width="0" style="69" hidden="1" customWidth="1"/>
    <col min="2079" max="2216" width="11" style="69" customWidth="1"/>
    <col min="2217" max="2252" width="11.375" style="69"/>
    <col min="2253" max="2253" width="6.875" style="69" customWidth="1"/>
    <col min="2254" max="2254" width="51.625" style="69" customWidth="1"/>
    <col min="2255" max="2255" width="2.25" style="69" customWidth="1"/>
    <col min="2256" max="2256" width="3" style="69" customWidth="1"/>
    <col min="2257" max="2257" width="12.375" style="69" customWidth="1"/>
    <col min="2258" max="2258" width="24.25" style="69" customWidth="1"/>
    <col min="2259" max="2259" width="2.25" style="69" customWidth="1"/>
    <col min="2260" max="2260" width="3.75" style="69" customWidth="1"/>
    <col min="2261" max="2261" width="13.125" style="69" customWidth="1"/>
    <col min="2262" max="2262" width="28.25" style="69" customWidth="1"/>
    <col min="2263" max="2263" width="2.25" style="69" customWidth="1"/>
    <col min="2264" max="2264" width="3.75" style="69" customWidth="1"/>
    <col min="2265" max="2265" width="13.125" style="69" customWidth="1"/>
    <col min="2266" max="2266" width="28.25" style="69" customWidth="1"/>
    <col min="2267" max="2267" width="2.25" style="69" customWidth="1"/>
    <col min="2268" max="2268" width="3.75" style="69" customWidth="1"/>
    <col min="2269" max="2269" width="13.125" style="69" customWidth="1"/>
    <col min="2270" max="2270" width="28.25" style="69" customWidth="1"/>
    <col min="2271" max="2271" width="2.25" style="69" customWidth="1"/>
    <col min="2272" max="2272" width="3.75" style="69" customWidth="1"/>
    <col min="2273" max="2273" width="13.125" style="69" customWidth="1"/>
    <col min="2274" max="2274" width="28.25" style="69" customWidth="1"/>
    <col min="2275" max="2275" width="2.25" style="69" customWidth="1"/>
    <col min="2276" max="2276" width="3.75" style="69" customWidth="1"/>
    <col min="2277" max="2277" width="13.125" style="69" customWidth="1"/>
    <col min="2278" max="2278" width="28.25" style="69" customWidth="1"/>
    <col min="2279" max="2279" width="2.25" style="69" customWidth="1"/>
    <col min="2280" max="2280" width="3.75" style="69" customWidth="1"/>
    <col min="2281" max="2281" width="13.125" style="69" customWidth="1"/>
    <col min="2282" max="2282" width="28.25" style="69" customWidth="1"/>
    <col min="2283" max="2283" width="2.25" style="69" customWidth="1"/>
    <col min="2284" max="2284" width="3.75" style="69" customWidth="1"/>
    <col min="2285" max="2285" width="13.125" style="69" customWidth="1"/>
    <col min="2286" max="2286" width="28.25" style="69" customWidth="1"/>
    <col min="2287" max="2334" width="0" style="69" hidden="1" customWidth="1"/>
    <col min="2335" max="2472" width="11" style="69" customWidth="1"/>
    <col min="2473" max="2508" width="11.375" style="69"/>
    <col min="2509" max="2509" width="6.875" style="69" customWidth="1"/>
    <col min="2510" max="2510" width="51.625" style="69" customWidth="1"/>
    <col min="2511" max="2511" width="2.25" style="69" customWidth="1"/>
    <col min="2512" max="2512" width="3" style="69" customWidth="1"/>
    <col min="2513" max="2513" width="12.375" style="69" customWidth="1"/>
    <col min="2514" max="2514" width="24.25" style="69" customWidth="1"/>
    <col min="2515" max="2515" width="2.25" style="69" customWidth="1"/>
    <col min="2516" max="2516" width="3.75" style="69" customWidth="1"/>
    <col min="2517" max="2517" width="13.125" style="69" customWidth="1"/>
    <col min="2518" max="2518" width="28.25" style="69" customWidth="1"/>
    <col min="2519" max="2519" width="2.25" style="69" customWidth="1"/>
    <col min="2520" max="2520" width="3.75" style="69" customWidth="1"/>
    <col min="2521" max="2521" width="13.125" style="69" customWidth="1"/>
    <col min="2522" max="2522" width="28.25" style="69" customWidth="1"/>
    <col min="2523" max="2523" width="2.25" style="69" customWidth="1"/>
    <col min="2524" max="2524" width="3.75" style="69" customWidth="1"/>
    <col min="2525" max="2525" width="13.125" style="69" customWidth="1"/>
    <col min="2526" max="2526" width="28.25" style="69" customWidth="1"/>
    <col min="2527" max="2527" width="2.25" style="69" customWidth="1"/>
    <col min="2528" max="2528" width="3.75" style="69" customWidth="1"/>
    <col min="2529" max="2529" width="13.125" style="69" customWidth="1"/>
    <col min="2530" max="2530" width="28.25" style="69" customWidth="1"/>
    <col min="2531" max="2531" width="2.25" style="69" customWidth="1"/>
    <col min="2532" max="2532" width="3.75" style="69" customWidth="1"/>
    <col min="2533" max="2533" width="13.125" style="69" customWidth="1"/>
    <col min="2534" max="2534" width="28.25" style="69" customWidth="1"/>
    <col min="2535" max="2535" width="2.25" style="69" customWidth="1"/>
    <col min="2536" max="2536" width="3.75" style="69" customWidth="1"/>
    <col min="2537" max="2537" width="13.125" style="69" customWidth="1"/>
    <col min="2538" max="2538" width="28.25" style="69" customWidth="1"/>
    <col min="2539" max="2539" width="2.25" style="69" customWidth="1"/>
    <col min="2540" max="2540" width="3.75" style="69" customWidth="1"/>
    <col min="2541" max="2541" width="13.125" style="69" customWidth="1"/>
    <col min="2542" max="2542" width="28.25" style="69" customWidth="1"/>
    <col min="2543" max="2590" width="0" style="69" hidden="1" customWidth="1"/>
    <col min="2591" max="2728" width="11" style="69" customWidth="1"/>
    <col min="2729" max="2764" width="11.375" style="69"/>
    <col min="2765" max="2765" width="6.875" style="69" customWidth="1"/>
    <col min="2766" max="2766" width="51.625" style="69" customWidth="1"/>
    <col min="2767" max="2767" width="2.25" style="69" customWidth="1"/>
    <col min="2768" max="2768" width="3" style="69" customWidth="1"/>
    <col min="2769" max="2769" width="12.375" style="69" customWidth="1"/>
    <col min="2770" max="2770" width="24.25" style="69" customWidth="1"/>
    <col min="2771" max="2771" width="2.25" style="69" customWidth="1"/>
    <col min="2772" max="2772" width="3.75" style="69" customWidth="1"/>
    <col min="2773" max="2773" width="13.125" style="69" customWidth="1"/>
    <col min="2774" max="2774" width="28.25" style="69" customWidth="1"/>
    <col min="2775" max="2775" width="2.25" style="69" customWidth="1"/>
    <col min="2776" max="2776" width="3.75" style="69" customWidth="1"/>
    <col min="2777" max="2777" width="13.125" style="69" customWidth="1"/>
    <col min="2778" max="2778" width="28.25" style="69" customWidth="1"/>
    <col min="2779" max="2779" width="2.25" style="69" customWidth="1"/>
    <col min="2780" max="2780" width="3.75" style="69" customWidth="1"/>
    <col min="2781" max="2781" width="13.125" style="69" customWidth="1"/>
    <col min="2782" max="2782" width="28.25" style="69" customWidth="1"/>
    <col min="2783" max="2783" width="2.25" style="69" customWidth="1"/>
    <col min="2784" max="2784" width="3.75" style="69" customWidth="1"/>
    <col min="2785" max="2785" width="13.125" style="69" customWidth="1"/>
    <col min="2786" max="2786" width="28.25" style="69" customWidth="1"/>
    <col min="2787" max="2787" width="2.25" style="69" customWidth="1"/>
    <col min="2788" max="2788" width="3.75" style="69" customWidth="1"/>
    <col min="2789" max="2789" width="13.125" style="69" customWidth="1"/>
    <col min="2790" max="2790" width="28.25" style="69" customWidth="1"/>
    <col min="2791" max="2791" width="2.25" style="69" customWidth="1"/>
    <col min="2792" max="2792" width="3.75" style="69" customWidth="1"/>
    <col min="2793" max="2793" width="13.125" style="69" customWidth="1"/>
    <col min="2794" max="2794" width="28.25" style="69" customWidth="1"/>
    <col min="2795" max="2795" width="2.25" style="69" customWidth="1"/>
    <col min="2796" max="2796" width="3.75" style="69" customWidth="1"/>
    <col min="2797" max="2797" width="13.125" style="69" customWidth="1"/>
    <col min="2798" max="2798" width="28.25" style="69" customWidth="1"/>
    <col min="2799" max="2846" width="0" style="69" hidden="1" customWidth="1"/>
    <col min="2847" max="2984" width="11" style="69" customWidth="1"/>
    <col min="2985" max="3020" width="11.375" style="69"/>
    <col min="3021" max="3021" width="6.875" style="69" customWidth="1"/>
    <col min="3022" max="3022" width="51.625" style="69" customWidth="1"/>
    <col min="3023" max="3023" width="2.25" style="69" customWidth="1"/>
    <col min="3024" max="3024" width="3" style="69" customWidth="1"/>
    <col min="3025" max="3025" width="12.375" style="69" customWidth="1"/>
    <col min="3026" max="3026" width="24.25" style="69" customWidth="1"/>
    <col min="3027" max="3027" width="2.25" style="69" customWidth="1"/>
    <col min="3028" max="3028" width="3.75" style="69" customWidth="1"/>
    <col min="3029" max="3029" width="13.125" style="69" customWidth="1"/>
    <col min="3030" max="3030" width="28.25" style="69" customWidth="1"/>
    <col min="3031" max="3031" width="2.25" style="69" customWidth="1"/>
    <col min="3032" max="3032" width="3.75" style="69" customWidth="1"/>
    <col min="3033" max="3033" width="13.125" style="69" customWidth="1"/>
    <col min="3034" max="3034" width="28.25" style="69" customWidth="1"/>
    <col min="3035" max="3035" width="2.25" style="69" customWidth="1"/>
    <col min="3036" max="3036" width="3.75" style="69" customWidth="1"/>
    <col min="3037" max="3037" width="13.125" style="69" customWidth="1"/>
    <col min="3038" max="3038" width="28.25" style="69" customWidth="1"/>
    <col min="3039" max="3039" width="2.25" style="69" customWidth="1"/>
    <col min="3040" max="3040" width="3.75" style="69" customWidth="1"/>
    <col min="3041" max="3041" width="13.125" style="69" customWidth="1"/>
    <col min="3042" max="3042" width="28.25" style="69" customWidth="1"/>
    <col min="3043" max="3043" width="2.25" style="69" customWidth="1"/>
    <col min="3044" max="3044" width="3.75" style="69" customWidth="1"/>
    <col min="3045" max="3045" width="13.125" style="69" customWidth="1"/>
    <col min="3046" max="3046" width="28.25" style="69" customWidth="1"/>
    <col min="3047" max="3047" width="2.25" style="69" customWidth="1"/>
    <col min="3048" max="3048" width="3.75" style="69" customWidth="1"/>
    <col min="3049" max="3049" width="13.125" style="69" customWidth="1"/>
    <col min="3050" max="3050" width="28.25" style="69" customWidth="1"/>
    <col min="3051" max="3051" width="2.25" style="69" customWidth="1"/>
    <col min="3052" max="3052" width="3.75" style="69" customWidth="1"/>
    <col min="3053" max="3053" width="13.125" style="69" customWidth="1"/>
    <col min="3054" max="3054" width="28.25" style="69" customWidth="1"/>
    <col min="3055" max="3102" width="0" style="69" hidden="1" customWidth="1"/>
    <col min="3103" max="3240" width="11" style="69" customWidth="1"/>
    <col min="3241" max="3276" width="11.375" style="69"/>
    <col min="3277" max="3277" width="6.875" style="69" customWidth="1"/>
    <col min="3278" max="3278" width="51.625" style="69" customWidth="1"/>
    <col min="3279" max="3279" width="2.25" style="69" customWidth="1"/>
    <col min="3280" max="3280" width="3" style="69" customWidth="1"/>
    <col min="3281" max="3281" width="12.375" style="69" customWidth="1"/>
    <col min="3282" max="3282" width="24.25" style="69" customWidth="1"/>
    <col min="3283" max="3283" width="2.25" style="69" customWidth="1"/>
    <col min="3284" max="3284" width="3.75" style="69" customWidth="1"/>
    <col min="3285" max="3285" width="13.125" style="69" customWidth="1"/>
    <col min="3286" max="3286" width="28.25" style="69" customWidth="1"/>
    <col min="3287" max="3287" width="2.25" style="69" customWidth="1"/>
    <col min="3288" max="3288" width="3.75" style="69" customWidth="1"/>
    <col min="3289" max="3289" width="13.125" style="69" customWidth="1"/>
    <col min="3290" max="3290" width="28.25" style="69" customWidth="1"/>
    <col min="3291" max="3291" width="2.25" style="69" customWidth="1"/>
    <col min="3292" max="3292" width="3.75" style="69" customWidth="1"/>
    <col min="3293" max="3293" width="13.125" style="69" customWidth="1"/>
    <col min="3294" max="3294" width="28.25" style="69" customWidth="1"/>
    <col min="3295" max="3295" width="2.25" style="69" customWidth="1"/>
    <col min="3296" max="3296" width="3.75" style="69" customWidth="1"/>
    <col min="3297" max="3297" width="13.125" style="69" customWidth="1"/>
    <col min="3298" max="3298" width="28.25" style="69" customWidth="1"/>
    <col min="3299" max="3299" width="2.25" style="69" customWidth="1"/>
    <col min="3300" max="3300" width="3.75" style="69" customWidth="1"/>
    <col min="3301" max="3301" width="13.125" style="69" customWidth="1"/>
    <col min="3302" max="3302" width="28.25" style="69" customWidth="1"/>
    <col min="3303" max="3303" width="2.25" style="69" customWidth="1"/>
    <col min="3304" max="3304" width="3.75" style="69" customWidth="1"/>
    <col min="3305" max="3305" width="13.125" style="69" customWidth="1"/>
    <col min="3306" max="3306" width="28.25" style="69" customWidth="1"/>
    <col min="3307" max="3307" width="2.25" style="69" customWidth="1"/>
    <col min="3308" max="3308" width="3.75" style="69" customWidth="1"/>
    <col min="3309" max="3309" width="13.125" style="69" customWidth="1"/>
    <col min="3310" max="3310" width="28.25" style="69" customWidth="1"/>
    <col min="3311" max="3358" width="0" style="69" hidden="1" customWidth="1"/>
    <col min="3359" max="3496" width="11" style="69" customWidth="1"/>
    <col min="3497" max="3532" width="11.375" style="69"/>
    <col min="3533" max="3533" width="6.875" style="69" customWidth="1"/>
    <col min="3534" max="3534" width="51.625" style="69" customWidth="1"/>
    <col min="3535" max="3535" width="2.25" style="69" customWidth="1"/>
    <col min="3536" max="3536" width="3" style="69" customWidth="1"/>
    <col min="3537" max="3537" width="12.375" style="69" customWidth="1"/>
    <col min="3538" max="3538" width="24.25" style="69" customWidth="1"/>
    <col min="3539" max="3539" width="2.25" style="69" customWidth="1"/>
    <col min="3540" max="3540" width="3.75" style="69" customWidth="1"/>
    <col min="3541" max="3541" width="13.125" style="69" customWidth="1"/>
    <col min="3542" max="3542" width="28.25" style="69" customWidth="1"/>
    <col min="3543" max="3543" width="2.25" style="69" customWidth="1"/>
    <col min="3544" max="3544" width="3.75" style="69" customWidth="1"/>
    <col min="3545" max="3545" width="13.125" style="69" customWidth="1"/>
    <col min="3546" max="3546" width="28.25" style="69" customWidth="1"/>
    <col min="3547" max="3547" width="2.25" style="69" customWidth="1"/>
    <col min="3548" max="3548" width="3.75" style="69" customWidth="1"/>
    <col min="3549" max="3549" width="13.125" style="69" customWidth="1"/>
    <col min="3550" max="3550" width="28.25" style="69" customWidth="1"/>
    <col min="3551" max="3551" width="2.25" style="69" customWidth="1"/>
    <col min="3552" max="3552" width="3.75" style="69" customWidth="1"/>
    <col min="3553" max="3553" width="13.125" style="69" customWidth="1"/>
    <col min="3554" max="3554" width="28.25" style="69" customWidth="1"/>
    <col min="3555" max="3555" width="2.25" style="69" customWidth="1"/>
    <col min="3556" max="3556" width="3.75" style="69" customWidth="1"/>
    <col min="3557" max="3557" width="13.125" style="69" customWidth="1"/>
    <col min="3558" max="3558" width="28.25" style="69" customWidth="1"/>
    <col min="3559" max="3559" width="2.25" style="69" customWidth="1"/>
    <col min="3560" max="3560" width="3.75" style="69" customWidth="1"/>
    <col min="3561" max="3561" width="13.125" style="69" customWidth="1"/>
    <col min="3562" max="3562" width="28.25" style="69" customWidth="1"/>
    <col min="3563" max="3563" width="2.25" style="69" customWidth="1"/>
    <col min="3564" max="3564" width="3.75" style="69" customWidth="1"/>
    <col min="3565" max="3565" width="13.125" style="69" customWidth="1"/>
    <col min="3566" max="3566" width="28.25" style="69" customWidth="1"/>
    <col min="3567" max="3614" width="0" style="69" hidden="1" customWidth="1"/>
    <col min="3615" max="3752" width="11" style="69" customWidth="1"/>
    <col min="3753" max="3788" width="11.375" style="69"/>
    <col min="3789" max="3789" width="6.875" style="69" customWidth="1"/>
    <col min="3790" max="3790" width="51.625" style="69" customWidth="1"/>
    <col min="3791" max="3791" width="2.25" style="69" customWidth="1"/>
    <col min="3792" max="3792" width="3" style="69" customWidth="1"/>
    <col min="3793" max="3793" width="12.375" style="69" customWidth="1"/>
    <col min="3794" max="3794" width="24.25" style="69" customWidth="1"/>
    <col min="3795" max="3795" width="2.25" style="69" customWidth="1"/>
    <col min="3796" max="3796" width="3.75" style="69" customWidth="1"/>
    <col min="3797" max="3797" width="13.125" style="69" customWidth="1"/>
    <col min="3798" max="3798" width="28.25" style="69" customWidth="1"/>
    <col min="3799" max="3799" width="2.25" style="69" customWidth="1"/>
    <col min="3800" max="3800" width="3.75" style="69" customWidth="1"/>
    <col min="3801" max="3801" width="13.125" style="69" customWidth="1"/>
    <col min="3802" max="3802" width="28.25" style="69" customWidth="1"/>
    <col min="3803" max="3803" width="2.25" style="69" customWidth="1"/>
    <col min="3804" max="3804" width="3.75" style="69" customWidth="1"/>
    <col min="3805" max="3805" width="13.125" style="69" customWidth="1"/>
    <col min="3806" max="3806" width="28.25" style="69" customWidth="1"/>
    <col min="3807" max="3807" width="2.25" style="69" customWidth="1"/>
    <col min="3808" max="3808" width="3.75" style="69" customWidth="1"/>
    <col min="3809" max="3809" width="13.125" style="69" customWidth="1"/>
    <col min="3810" max="3810" width="28.25" style="69" customWidth="1"/>
    <col min="3811" max="3811" width="2.25" style="69" customWidth="1"/>
    <col min="3812" max="3812" width="3.75" style="69" customWidth="1"/>
    <col min="3813" max="3813" width="13.125" style="69" customWidth="1"/>
    <col min="3814" max="3814" width="28.25" style="69" customWidth="1"/>
    <col min="3815" max="3815" width="2.25" style="69" customWidth="1"/>
    <col min="3816" max="3816" width="3.75" style="69" customWidth="1"/>
    <col min="3817" max="3817" width="13.125" style="69" customWidth="1"/>
    <col min="3818" max="3818" width="28.25" style="69" customWidth="1"/>
    <col min="3819" max="3819" width="2.25" style="69" customWidth="1"/>
    <col min="3820" max="3820" width="3.75" style="69" customWidth="1"/>
    <col min="3821" max="3821" width="13.125" style="69" customWidth="1"/>
    <col min="3822" max="3822" width="28.25" style="69" customWidth="1"/>
    <col min="3823" max="3870" width="0" style="69" hidden="1" customWidth="1"/>
    <col min="3871" max="4008" width="11" style="69" customWidth="1"/>
    <col min="4009" max="4044" width="11.375" style="69"/>
    <col min="4045" max="4045" width="6.875" style="69" customWidth="1"/>
    <col min="4046" max="4046" width="51.625" style="69" customWidth="1"/>
    <col min="4047" max="4047" width="2.25" style="69" customWidth="1"/>
    <col min="4048" max="4048" width="3" style="69" customWidth="1"/>
    <col min="4049" max="4049" width="12.375" style="69" customWidth="1"/>
    <col min="4050" max="4050" width="24.25" style="69" customWidth="1"/>
    <col min="4051" max="4051" width="2.25" style="69" customWidth="1"/>
    <col min="4052" max="4052" width="3.75" style="69" customWidth="1"/>
    <col min="4053" max="4053" width="13.125" style="69" customWidth="1"/>
    <col min="4054" max="4054" width="28.25" style="69" customWidth="1"/>
    <col min="4055" max="4055" width="2.25" style="69" customWidth="1"/>
    <col min="4056" max="4056" width="3.75" style="69" customWidth="1"/>
    <col min="4057" max="4057" width="13.125" style="69" customWidth="1"/>
    <col min="4058" max="4058" width="28.25" style="69" customWidth="1"/>
    <col min="4059" max="4059" width="2.25" style="69" customWidth="1"/>
    <col min="4060" max="4060" width="3.75" style="69" customWidth="1"/>
    <col min="4061" max="4061" width="13.125" style="69" customWidth="1"/>
    <col min="4062" max="4062" width="28.25" style="69" customWidth="1"/>
    <col min="4063" max="4063" width="2.25" style="69" customWidth="1"/>
    <col min="4064" max="4064" width="3.75" style="69" customWidth="1"/>
    <col min="4065" max="4065" width="13.125" style="69" customWidth="1"/>
    <col min="4066" max="4066" width="28.25" style="69" customWidth="1"/>
    <col min="4067" max="4067" width="2.25" style="69" customWidth="1"/>
    <col min="4068" max="4068" width="3.75" style="69" customWidth="1"/>
    <col min="4069" max="4069" width="13.125" style="69" customWidth="1"/>
    <col min="4070" max="4070" width="28.25" style="69" customWidth="1"/>
    <col min="4071" max="4071" width="2.25" style="69" customWidth="1"/>
    <col min="4072" max="4072" width="3.75" style="69" customWidth="1"/>
    <col min="4073" max="4073" width="13.125" style="69" customWidth="1"/>
    <col min="4074" max="4074" width="28.25" style="69" customWidth="1"/>
    <col min="4075" max="4075" width="2.25" style="69" customWidth="1"/>
    <col min="4076" max="4076" width="3.75" style="69" customWidth="1"/>
    <col min="4077" max="4077" width="13.125" style="69" customWidth="1"/>
    <col min="4078" max="4078" width="28.25" style="69" customWidth="1"/>
    <col min="4079" max="4126" width="0" style="69" hidden="1" customWidth="1"/>
    <col min="4127" max="4264" width="11" style="69" customWidth="1"/>
    <col min="4265" max="4300" width="11.375" style="69"/>
    <col min="4301" max="4301" width="6.875" style="69" customWidth="1"/>
    <col min="4302" max="4302" width="51.625" style="69" customWidth="1"/>
    <col min="4303" max="4303" width="2.25" style="69" customWidth="1"/>
    <col min="4304" max="4304" width="3" style="69" customWidth="1"/>
    <col min="4305" max="4305" width="12.375" style="69" customWidth="1"/>
    <col min="4306" max="4306" width="24.25" style="69" customWidth="1"/>
    <col min="4307" max="4307" width="2.25" style="69" customWidth="1"/>
    <col min="4308" max="4308" width="3.75" style="69" customWidth="1"/>
    <col min="4309" max="4309" width="13.125" style="69" customWidth="1"/>
    <col min="4310" max="4310" width="28.25" style="69" customWidth="1"/>
    <col min="4311" max="4311" width="2.25" style="69" customWidth="1"/>
    <col min="4312" max="4312" width="3.75" style="69" customWidth="1"/>
    <col min="4313" max="4313" width="13.125" style="69" customWidth="1"/>
    <col min="4314" max="4314" width="28.25" style="69" customWidth="1"/>
    <col min="4315" max="4315" width="2.25" style="69" customWidth="1"/>
    <col min="4316" max="4316" width="3.75" style="69" customWidth="1"/>
    <col min="4317" max="4317" width="13.125" style="69" customWidth="1"/>
    <col min="4318" max="4318" width="28.25" style="69" customWidth="1"/>
    <col min="4319" max="4319" width="2.25" style="69" customWidth="1"/>
    <col min="4320" max="4320" width="3.75" style="69" customWidth="1"/>
    <col min="4321" max="4321" width="13.125" style="69" customWidth="1"/>
    <col min="4322" max="4322" width="28.25" style="69" customWidth="1"/>
    <col min="4323" max="4323" width="2.25" style="69" customWidth="1"/>
    <col min="4324" max="4324" width="3.75" style="69" customWidth="1"/>
    <col min="4325" max="4325" width="13.125" style="69" customWidth="1"/>
    <col min="4326" max="4326" width="28.25" style="69" customWidth="1"/>
    <col min="4327" max="4327" width="2.25" style="69" customWidth="1"/>
    <col min="4328" max="4328" width="3.75" style="69" customWidth="1"/>
    <col min="4329" max="4329" width="13.125" style="69" customWidth="1"/>
    <col min="4330" max="4330" width="28.25" style="69" customWidth="1"/>
    <col min="4331" max="4331" width="2.25" style="69" customWidth="1"/>
    <col min="4332" max="4332" width="3.75" style="69" customWidth="1"/>
    <col min="4333" max="4333" width="13.125" style="69" customWidth="1"/>
    <col min="4334" max="4334" width="28.25" style="69" customWidth="1"/>
    <col min="4335" max="4382" width="0" style="69" hidden="1" customWidth="1"/>
    <col min="4383" max="4520" width="11" style="69" customWidth="1"/>
    <col min="4521" max="4556" width="11.375" style="69"/>
    <col min="4557" max="4557" width="6.875" style="69" customWidth="1"/>
    <col min="4558" max="4558" width="51.625" style="69" customWidth="1"/>
    <col min="4559" max="4559" width="2.25" style="69" customWidth="1"/>
    <col min="4560" max="4560" width="3" style="69" customWidth="1"/>
    <col min="4561" max="4561" width="12.375" style="69" customWidth="1"/>
    <col min="4562" max="4562" width="24.25" style="69" customWidth="1"/>
    <col min="4563" max="4563" width="2.25" style="69" customWidth="1"/>
    <col min="4564" max="4564" width="3.75" style="69" customWidth="1"/>
    <col min="4565" max="4565" width="13.125" style="69" customWidth="1"/>
    <col min="4566" max="4566" width="28.25" style="69" customWidth="1"/>
    <col min="4567" max="4567" width="2.25" style="69" customWidth="1"/>
    <col min="4568" max="4568" width="3.75" style="69" customWidth="1"/>
    <col min="4569" max="4569" width="13.125" style="69" customWidth="1"/>
    <col min="4570" max="4570" width="28.25" style="69" customWidth="1"/>
    <col min="4571" max="4571" width="2.25" style="69" customWidth="1"/>
    <col min="4572" max="4572" width="3.75" style="69" customWidth="1"/>
    <col min="4573" max="4573" width="13.125" style="69" customWidth="1"/>
    <col min="4574" max="4574" width="28.25" style="69" customWidth="1"/>
    <col min="4575" max="4575" width="2.25" style="69" customWidth="1"/>
    <col min="4576" max="4576" width="3.75" style="69" customWidth="1"/>
    <col min="4577" max="4577" width="13.125" style="69" customWidth="1"/>
    <col min="4578" max="4578" width="28.25" style="69" customWidth="1"/>
    <col min="4579" max="4579" width="2.25" style="69" customWidth="1"/>
    <col min="4580" max="4580" width="3.75" style="69" customWidth="1"/>
    <col min="4581" max="4581" width="13.125" style="69" customWidth="1"/>
    <col min="4582" max="4582" width="28.25" style="69" customWidth="1"/>
    <col min="4583" max="4583" width="2.25" style="69" customWidth="1"/>
    <col min="4584" max="4584" width="3.75" style="69" customWidth="1"/>
    <col min="4585" max="4585" width="13.125" style="69" customWidth="1"/>
    <col min="4586" max="4586" width="28.25" style="69" customWidth="1"/>
    <col min="4587" max="4587" width="2.25" style="69" customWidth="1"/>
    <col min="4588" max="4588" width="3.75" style="69" customWidth="1"/>
    <col min="4589" max="4589" width="13.125" style="69" customWidth="1"/>
    <col min="4590" max="4590" width="28.25" style="69" customWidth="1"/>
    <col min="4591" max="4638" width="0" style="69" hidden="1" customWidth="1"/>
    <col min="4639" max="4776" width="11" style="69" customWidth="1"/>
    <col min="4777" max="4812" width="11.375" style="69"/>
    <col min="4813" max="4813" width="6.875" style="69" customWidth="1"/>
    <col min="4814" max="4814" width="51.625" style="69" customWidth="1"/>
    <col min="4815" max="4815" width="2.25" style="69" customWidth="1"/>
    <col min="4816" max="4816" width="3" style="69" customWidth="1"/>
    <col min="4817" max="4817" width="12.375" style="69" customWidth="1"/>
    <col min="4818" max="4818" width="24.25" style="69" customWidth="1"/>
    <col min="4819" max="4819" width="2.25" style="69" customWidth="1"/>
    <col min="4820" max="4820" width="3.75" style="69" customWidth="1"/>
    <col min="4821" max="4821" width="13.125" style="69" customWidth="1"/>
    <col min="4822" max="4822" width="28.25" style="69" customWidth="1"/>
    <col min="4823" max="4823" width="2.25" style="69" customWidth="1"/>
    <col min="4824" max="4824" width="3.75" style="69" customWidth="1"/>
    <col min="4825" max="4825" width="13.125" style="69" customWidth="1"/>
    <col min="4826" max="4826" width="28.25" style="69" customWidth="1"/>
    <col min="4827" max="4827" width="2.25" style="69" customWidth="1"/>
    <col min="4828" max="4828" width="3.75" style="69" customWidth="1"/>
    <col min="4829" max="4829" width="13.125" style="69" customWidth="1"/>
    <col min="4830" max="4830" width="28.25" style="69" customWidth="1"/>
    <col min="4831" max="4831" width="2.25" style="69" customWidth="1"/>
    <col min="4832" max="4832" width="3.75" style="69" customWidth="1"/>
    <col min="4833" max="4833" width="13.125" style="69" customWidth="1"/>
    <col min="4834" max="4834" width="28.25" style="69" customWidth="1"/>
    <col min="4835" max="4835" width="2.25" style="69" customWidth="1"/>
    <col min="4836" max="4836" width="3.75" style="69" customWidth="1"/>
    <col min="4837" max="4837" width="13.125" style="69" customWidth="1"/>
    <col min="4838" max="4838" width="28.25" style="69" customWidth="1"/>
    <col min="4839" max="4839" width="2.25" style="69" customWidth="1"/>
    <col min="4840" max="4840" width="3.75" style="69" customWidth="1"/>
    <col min="4841" max="4841" width="13.125" style="69" customWidth="1"/>
    <col min="4842" max="4842" width="28.25" style="69" customWidth="1"/>
    <col min="4843" max="4843" width="2.25" style="69" customWidth="1"/>
    <col min="4844" max="4844" width="3.75" style="69" customWidth="1"/>
    <col min="4845" max="4845" width="13.125" style="69" customWidth="1"/>
    <col min="4846" max="4846" width="28.25" style="69" customWidth="1"/>
    <col min="4847" max="4894" width="0" style="69" hidden="1" customWidth="1"/>
    <col min="4895" max="5032" width="11" style="69" customWidth="1"/>
    <col min="5033" max="5068" width="11.375" style="69"/>
    <col min="5069" max="5069" width="6.875" style="69" customWidth="1"/>
    <col min="5070" max="5070" width="51.625" style="69" customWidth="1"/>
    <col min="5071" max="5071" width="2.25" style="69" customWidth="1"/>
    <col min="5072" max="5072" width="3" style="69" customWidth="1"/>
    <col min="5073" max="5073" width="12.375" style="69" customWidth="1"/>
    <col min="5074" max="5074" width="24.25" style="69" customWidth="1"/>
    <col min="5075" max="5075" width="2.25" style="69" customWidth="1"/>
    <col min="5076" max="5076" width="3.75" style="69" customWidth="1"/>
    <col min="5077" max="5077" width="13.125" style="69" customWidth="1"/>
    <col min="5078" max="5078" width="28.25" style="69" customWidth="1"/>
    <col min="5079" max="5079" width="2.25" style="69" customWidth="1"/>
    <col min="5080" max="5080" width="3.75" style="69" customWidth="1"/>
    <col min="5081" max="5081" width="13.125" style="69" customWidth="1"/>
    <col min="5082" max="5082" width="28.25" style="69" customWidth="1"/>
    <col min="5083" max="5083" width="2.25" style="69" customWidth="1"/>
    <col min="5084" max="5084" width="3.75" style="69" customWidth="1"/>
    <col min="5085" max="5085" width="13.125" style="69" customWidth="1"/>
    <col min="5086" max="5086" width="28.25" style="69" customWidth="1"/>
    <col min="5087" max="5087" width="2.25" style="69" customWidth="1"/>
    <col min="5088" max="5088" width="3.75" style="69" customWidth="1"/>
    <col min="5089" max="5089" width="13.125" style="69" customWidth="1"/>
    <col min="5090" max="5090" width="28.25" style="69" customWidth="1"/>
    <col min="5091" max="5091" width="2.25" style="69" customWidth="1"/>
    <col min="5092" max="5092" width="3.75" style="69" customWidth="1"/>
    <col min="5093" max="5093" width="13.125" style="69" customWidth="1"/>
    <col min="5094" max="5094" width="28.25" style="69" customWidth="1"/>
    <col min="5095" max="5095" width="2.25" style="69" customWidth="1"/>
    <col min="5096" max="5096" width="3.75" style="69" customWidth="1"/>
    <col min="5097" max="5097" width="13.125" style="69" customWidth="1"/>
    <col min="5098" max="5098" width="28.25" style="69" customWidth="1"/>
    <col min="5099" max="5099" width="2.25" style="69" customWidth="1"/>
    <col min="5100" max="5100" width="3.75" style="69" customWidth="1"/>
    <col min="5101" max="5101" width="13.125" style="69" customWidth="1"/>
    <col min="5102" max="5102" width="28.25" style="69" customWidth="1"/>
    <col min="5103" max="5150" width="0" style="69" hidden="1" customWidth="1"/>
    <col min="5151" max="5288" width="11" style="69" customWidth="1"/>
    <col min="5289" max="5324" width="11.375" style="69"/>
    <col min="5325" max="5325" width="6.875" style="69" customWidth="1"/>
    <col min="5326" max="5326" width="51.625" style="69" customWidth="1"/>
    <col min="5327" max="5327" width="2.25" style="69" customWidth="1"/>
    <col min="5328" max="5328" width="3" style="69" customWidth="1"/>
    <col min="5329" max="5329" width="12.375" style="69" customWidth="1"/>
    <col min="5330" max="5330" width="24.25" style="69" customWidth="1"/>
    <col min="5331" max="5331" width="2.25" style="69" customWidth="1"/>
    <col min="5332" max="5332" width="3.75" style="69" customWidth="1"/>
    <col min="5333" max="5333" width="13.125" style="69" customWidth="1"/>
    <col min="5334" max="5334" width="28.25" style="69" customWidth="1"/>
    <col min="5335" max="5335" width="2.25" style="69" customWidth="1"/>
    <col min="5336" max="5336" width="3.75" style="69" customWidth="1"/>
    <col min="5337" max="5337" width="13.125" style="69" customWidth="1"/>
    <col min="5338" max="5338" width="28.25" style="69" customWidth="1"/>
    <col min="5339" max="5339" width="2.25" style="69" customWidth="1"/>
    <col min="5340" max="5340" width="3.75" style="69" customWidth="1"/>
    <col min="5341" max="5341" width="13.125" style="69" customWidth="1"/>
    <col min="5342" max="5342" width="28.25" style="69" customWidth="1"/>
    <col min="5343" max="5343" width="2.25" style="69" customWidth="1"/>
    <col min="5344" max="5344" width="3.75" style="69" customWidth="1"/>
    <col min="5345" max="5345" width="13.125" style="69" customWidth="1"/>
    <col min="5346" max="5346" width="28.25" style="69" customWidth="1"/>
    <col min="5347" max="5347" width="2.25" style="69" customWidth="1"/>
    <col min="5348" max="5348" width="3.75" style="69" customWidth="1"/>
    <col min="5349" max="5349" width="13.125" style="69" customWidth="1"/>
    <col min="5350" max="5350" width="28.25" style="69" customWidth="1"/>
    <col min="5351" max="5351" width="2.25" style="69" customWidth="1"/>
    <col min="5352" max="5352" width="3.75" style="69" customWidth="1"/>
    <col min="5353" max="5353" width="13.125" style="69" customWidth="1"/>
    <col min="5354" max="5354" width="28.25" style="69" customWidth="1"/>
    <col min="5355" max="5355" width="2.25" style="69" customWidth="1"/>
    <col min="5356" max="5356" width="3.75" style="69" customWidth="1"/>
    <col min="5357" max="5357" width="13.125" style="69" customWidth="1"/>
    <col min="5358" max="5358" width="28.25" style="69" customWidth="1"/>
    <col min="5359" max="5406" width="0" style="69" hidden="1" customWidth="1"/>
    <col min="5407" max="5544" width="11" style="69" customWidth="1"/>
    <col min="5545" max="5580" width="11.375" style="69"/>
    <col min="5581" max="5581" width="6.875" style="69" customWidth="1"/>
    <col min="5582" max="5582" width="51.625" style="69" customWidth="1"/>
    <col min="5583" max="5583" width="2.25" style="69" customWidth="1"/>
    <col min="5584" max="5584" width="3" style="69" customWidth="1"/>
    <col min="5585" max="5585" width="12.375" style="69" customWidth="1"/>
    <col min="5586" max="5586" width="24.25" style="69" customWidth="1"/>
    <col min="5587" max="5587" width="2.25" style="69" customWidth="1"/>
    <col min="5588" max="5588" width="3.75" style="69" customWidth="1"/>
    <col min="5589" max="5589" width="13.125" style="69" customWidth="1"/>
    <col min="5590" max="5590" width="28.25" style="69" customWidth="1"/>
    <col min="5591" max="5591" width="2.25" style="69" customWidth="1"/>
    <col min="5592" max="5592" width="3.75" style="69" customWidth="1"/>
    <col min="5593" max="5593" width="13.125" style="69" customWidth="1"/>
    <col min="5594" max="5594" width="28.25" style="69" customWidth="1"/>
    <col min="5595" max="5595" width="2.25" style="69" customWidth="1"/>
    <col min="5596" max="5596" width="3.75" style="69" customWidth="1"/>
    <col min="5597" max="5597" width="13.125" style="69" customWidth="1"/>
    <col min="5598" max="5598" width="28.25" style="69" customWidth="1"/>
    <col min="5599" max="5599" width="2.25" style="69" customWidth="1"/>
    <col min="5600" max="5600" width="3.75" style="69" customWidth="1"/>
    <col min="5601" max="5601" width="13.125" style="69" customWidth="1"/>
    <col min="5602" max="5602" width="28.25" style="69" customWidth="1"/>
    <col min="5603" max="5603" width="2.25" style="69" customWidth="1"/>
    <col min="5604" max="5604" width="3.75" style="69" customWidth="1"/>
    <col min="5605" max="5605" width="13.125" style="69" customWidth="1"/>
    <col min="5606" max="5606" width="28.25" style="69" customWidth="1"/>
    <col min="5607" max="5607" width="2.25" style="69" customWidth="1"/>
    <col min="5608" max="5608" width="3.75" style="69" customWidth="1"/>
    <col min="5609" max="5609" width="13.125" style="69" customWidth="1"/>
    <col min="5610" max="5610" width="28.25" style="69" customWidth="1"/>
    <col min="5611" max="5611" width="2.25" style="69" customWidth="1"/>
    <col min="5612" max="5612" width="3.75" style="69" customWidth="1"/>
    <col min="5613" max="5613" width="13.125" style="69" customWidth="1"/>
    <col min="5614" max="5614" width="28.25" style="69" customWidth="1"/>
    <col min="5615" max="5662" width="0" style="69" hidden="1" customWidth="1"/>
    <col min="5663" max="5800" width="11" style="69" customWidth="1"/>
    <col min="5801" max="5836" width="11.375" style="69"/>
    <col min="5837" max="5837" width="6.875" style="69" customWidth="1"/>
    <col min="5838" max="5838" width="51.625" style="69" customWidth="1"/>
    <col min="5839" max="5839" width="2.25" style="69" customWidth="1"/>
    <col min="5840" max="5840" width="3" style="69" customWidth="1"/>
    <col min="5841" max="5841" width="12.375" style="69" customWidth="1"/>
    <col min="5842" max="5842" width="24.25" style="69" customWidth="1"/>
    <col min="5843" max="5843" width="2.25" style="69" customWidth="1"/>
    <col min="5844" max="5844" width="3.75" style="69" customWidth="1"/>
    <col min="5845" max="5845" width="13.125" style="69" customWidth="1"/>
    <col min="5846" max="5846" width="28.25" style="69" customWidth="1"/>
    <col min="5847" max="5847" width="2.25" style="69" customWidth="1"/>
    <col min="5848" max="5848" width="3.75" style="69" customWidth="1"/>
    <col min="5849" max="5849" width="13.125" style="69" customWidth="1"/>
    <col min="5850" max="5850" width="28.25" style="69" customWidth="1"/>
    <col min="5851" max="5851" width="2.25" style="69" customWidth="1"/>
    <col min="5852" max="5852" width="3.75" style="69" customWidth="1"/>
    <col min="5853" max="5853" width="13.125" style="69" customWidth="1"/>
    <col min="5854" max="5854" width="28.25" style="69" customWidth="1"/>
    <col min="5855" max="5855" width="2.25" style="69" customWidth="1"/>
    <col min="5856" max="5856" width="3.75" style="69" customWidth="1"/>
    <col min="5857" max="5857" width="13.125" style="69" customWidth="1"/>
    <col min="5858" max="5858" width="28.25" style="69" customWidth="1"/>
    <col min="5859" max="5859" width="2.25" style="69" customWidth="1"/>
    <col min="5860" max="5860" width="3.75" style="69" customWidth="1"/>
    <col min="5861" max="5861" width="13.125" style="69" customWidth="1"/>
    <col min="5862" max="5862" width="28.25" style="69" customWidth="1"/>
    <col min="5863" max="5863" width="2.25" style="69" customWidth="1"/>
    <col min="5864" max="5864" width="3.75" style="69" customWidth="1"/>
    <col min="5865" max="5865" width="13.125" style="69" customWidth="1"/>
    <col min="5866" max="5866" width="28.25" style="69" customWidth="1"/>
    <col min="5867" max="5867" width="2.25" style="69" customWidth="1"/>
    <col min="5868" max="5868" width="3.75" style="69" customWidth="1"/>
    <col min="5869" max="5869" width="13.125" style="69" customWidth="1"/>
    <col min="5870" max="5870" width="28.25" style="69" customWidth="1"/>
    <col min="5871" max="5918" width="0" style="69" hidden="1" customWidth="1"/>
    <col min="5919" max="6056" width="11" style="69" customWidth="1"/>
    <col min="6057" max="6092" width="11.375" style="69"/>
    <col min="6093" max="6093" width="6.875" style="69" customWidth="1"/>
    <col min="6094" max="6094" width="51.625" style="69" customWidth="1"/>
    <col min="6095" max="6095" width="2.25" style="69" customWidth="1"/>
    <col min="6096" max="6096" width="3" style="69" customWidth="1"/>
    <col min="6097" max="6097" width="12.375" style="69" customWidth="1"/>
    <col min="6098" max="6098" width="24.25" style="69" customWidth="1"/>
    <col min="6099" max="6099" width="2.25" style="69" customWidth="1"/>
    <col min="6100" max="6100" width="3.75" style="69" customWidth="1"/>
    <col min="6101" max="6101" width="13.125" style="69" customWidth="1"/>
    <col min="6102" max="6102" width="28.25" style="69" customWidth="1"/>
    <col min="6103" max="6103" width="2.25" style="69" customWidth="1"/>
    <col min="6104" max="6104" width="3.75" style="69" customWidth="1"/>
    <col min="6105" max="6105" width="13.125" style="69" customWidth="1"/>
    <col min="6106" max="6106" width="28.25" style="69" customWidth="1"/>
    <col min="6107" max="6107" width="2.25" style="69" customWidth="1"/>
    <col min="6108" max="6108" width="3.75" style="69" customWidth="1"/>
    <col min="6109" max="6109" width="13.125" style="69" customWidth="1"/>
    <col min="6110" max="6110" width="28.25" style="69" customWidth="1"/>
    <col min="6111" max="6111" width="2.25" style="69" customWidth="1"/>
    <col min="6112" max="6112" width="3.75" style="69" customWidth="1"/>
    <col min="6113" max="6113" width="13.125" style="69" customWidth="1"/>
    <col min="6114" max="6114" width="28.25" style="69" customWidth="1"/>
    <col min="6115" max="6115" width="2.25" style="69" customWidth="1"/>
    <col min="6116" max="6116" width="3.75" style="69" customWidth="1"/>
    <col min="6117" max="6117" width="13.125" style="69" customWidth="1"/>
    <col min="6118" max="6118" width="28.25" style="69" customWidth="1"/>
    <col min="6119" max="6119" width="2.25" style="69" customWidth="1"/>
    <col min="6120" max="6120" width="3.75" style="69" customWidth="1"/>
    <col min="6121" max="6121" width="13.125" style="69" customWidth="1"/>
    <col min="6122" max="6122" width="28.25" style="69" customWidth="1"/>
    <col min="6123" max="6123" width="2.25" style="69" customWidth="1"/>
    <col min="6124" max="6124" width="3.75" style="69" customWidth="1"/>
    <col min="6125" max="6125" width="13.125" style="69" customWidth="1"/>
    <col min="6126" max="6126" width="28.25" style="69" customWidth="1"/>
    <col min="6127" max="6174" width="0" style="69" hidden="1" customWidth="1"/>
    <col min="6175" max="6312" width="11" style="69" customWidth="1"/>
    <col min="6313" max="6348" width="11.375" style="69"/>
    <col min="6349" max="6349" width="6.875" style="69" customWidth="1"/>
    <col min="6350" max="6350" width="51.625" style="69" customWidth="1"/>
    <col min="6351" max="6351" width="2.25" style="69" customWidth="1"/>
    <col min="6352" max="6352" width="3" style="69" customWidth="1"/>
    <col min="6353" max="6353" width="12.375" style="69" customWidth="1"/>
    <col min="6354" max="6354" width="24.25" style="69" customWidth="1"/>
    <col min="6355" max="6355" width="2.25" style="69" customWidth="1"/>
    <col min="6356" max="6356" width="3.75" style="69" customWidth="1"/>
    <col min="6357" max="6357" width="13.125" style="69" customWidth="1"/>
    <col min="6358" max="6358" width="28.25" style="69" customWidth="1"/>
    <col min="6359" max="6359" width="2.25" style="69" customWidth="1"/>
    <col min="6360" max="6360" width="3.75" style="69" customWidth="1"/>
    <col min="6361" max="6361" width="13.125" style="69" customWidth="1"/>
    <col min="6362" max="6362" width="28.25" style="69" customWidth="1"/>
    <col min="6363" max="6363" width="2.25" style="69" customWidth="1"/>
    <col min="6364" max="6364" width="3.75" style="69" customWidth="1"/>
    <col min="6365" max="6365" width="13.125" style="69" customWidth="1"/>
    <col min="6366" max="6366" width="28.25" style="69" customWidth="1"/>
    <col min="6367" max="6367" width="2.25" style="69" customWidth="1"/>
    <col min="6368" max="6368" width="3.75" style="69" customWidth="1"/>
    <col min="6369" max="6369" width="13.125" style="69" customWidth="1"/>
    <col min="6370" max="6370" width="28.25" style="69" customWidth="1"/>
    <col min="6371" max="6371" width="2.25" style="69" customWidth="1"/>
    <col min="6372" max="6372" width="3.75" style="69" customWidth="1"/>
    <col min="6373" max="6373" width="13.125" style="69" customWidth="1"/>
    <col min="6374" max="6374" width="28.25" style="69" customWidth="1"/>
    <col min="6375" max="6375" width="2.25" style="69" customWidth="1"/>
    <col min="6376" max="6376" width="3.75" style="69" customWidth="1"/>
    <col min="6377" max="6377" width="13.125" style="69" customWidth="1"/>
    <col min="6378" max="6378" width="28.25" style="69" customWidth="1"/>
    <col min="6379" max="6379" width="2.25" style="69" customWidth="1"/>
    <col min="6380" max="6380" width="3.75" style="69" customWidth="1"/>
    <col min="6381" max="6381" width="13.125" style="69" customWidth="1"/>
    <col min="6382" max="6382" width="28.25" style="69" customWidth="1"/>
    <col min="6383" max="6430" width="0" style="69" hidden="1" customWidth="1"/>
    <col min="6431" max="6568" width="11" style="69" customWidth="1"/>
    <col min="6569" max="6604" width="11.375" style="69"/>
    <col min="6605" max="6605" width="6.875" style="69" customWidth="1"/>
    <col min="6606" max="6606" width="51.625" style="69" customWidth="1"/>
    <col min="6607" max="6607" width="2.25" style="69" customWidth="1"/>
    <col min="6608" max="6608" width="3" style="69" customWidth="1"/>
    <col min="6609" max="6609" width="12.375" style="69" customWidth="1"/>
    <col min="6610" max="6610" width="24.25" style="69" customWidth="1"/>
    <col min="6611" max="6611" width="2.25" style="69" customWidth="1"/>
    <col min="6612" max="6612" width="3.75" style="69" customWidth="1"/>
    <col min="6613" max="6613" width="13.125" style="69" customWidth="1"/>
    <col min="6614" max="6614" width="28.25" style="69" customWidth="1"/>
    <col min="6615" max="6615" width="2.25" style="69" customWidth="1"/>
    <col min="6616" max="6616" width="3.75" style="69" customWidth="1"/>
    <col min="6617" max="6617" width="13.125" style="69" customWidth="1"/>
    <col min="6618" max="6618" width="28.25" style="69" customWidth="1"/>
    <col min="6619" max="6619" width="2.25" style="69" customWidth="1"/>
    <col min="6620" max="6620" width="3.75" style="69" customWidth="1"/>
    <col min="6621" max="6621" width="13.125" style="69" customWidth="1"/>
    <col min="6622" max="6622" width="28.25" style="69" customWidth="1"/>
    <col min="6623" max="6623" width="2.25" style="69" customWidth="1"/>
    <col min="6624" max="6624" width="3.75" style="69" customWidth="1"/>
    <col min="6625" max="6625" width="13.125" style="69" customWidth="1"/>
    <col min="6626" max="6626" width="28.25" style="69" customWidth="1"/>
    <col min="6627" max="6627" width="2.25" style="69" customWidth="1"/>
    <col min="6628" max="6628" width="3.75" style="69" customWidth="1"/>
    <col min="6629" max="6629" width="13.125" style="69" customWidth="1"/>
    <col min="6630" max="6630" width="28.25" style="69" customWidth="1"/>
    <col min="6631" max="6631" width="2.25" style="69" customWidth="1"/>
    <col min="6632" max="6632" width="3.75" style="69" customWidth="1"/>
    <col min="6633" max="6633" width="13.125" style="69" customWidth="1"/>
    <col min="6634" max="6634" width="28.25" style="69" customWidth="1"/>
    <col min="6635" max="6635" width="2.25" style="69" customWidth="1"/>
    <col min="6636" max="6636" width="3.75" style="69" customWidth="1"/>
    <col min="6637" max="6637" width="13.125" style="69" customWidth="1"/>
    <col min="6638" max="6638" width="28.25" style="69" customWidth="1"/>
    <col min="6639" max="6686" width="0" style="69" hidden="1" customWidth="1"/>
    <col min="6687" max="6824" width="11" style="69" customWidth="1"/>
    <col min="6825" max="6860" width="11.375" style="69"/>
    <col min="6861" max="6861" width="6.875" style="69" customWidth="1"/>
    <col min="6862" max="6862" width="51.625" style="69" customWidth="1"/>
    <col min="6863" max="6863" width="2.25" style="69" customWidth="1"/>
    <col min="6864" max="6864" width="3" style="69" customWidth="1"/>
    <col min="6865" max="6865" width="12.375" style="69" customWidth="1"/>
    <col min="6866" max="6866" width="24.25" style="69" customWidth="1"/>
    <col min="6867" max="6867" width="2.25" style="69" customWidth="1"/>
    <col min="6868" max="6868" width="3.75" style="69" customWidth="1"/>
    <col min="6869" max="6869" width="13.125" style="69" customWidth="1"/>
    <col min="6870" max="6870" width="28.25" style="69" customWidth="1"/>
    <col min="6871" max="6871" width="2.25" style="69" customWidth="1"/>
    <col min="6872" max="6872" width="3.75" style="69" customWidth="1"/>
    <col min="6873" max="6873" width="13.125" style="69" customWidth="1"/>
    <col min="6874" max="6874" width="28.25" style="69" customWidth="1"/>
    <col min="6875" max="6875" width="2.25" style="69" customWidth="1"/>
    <col min="6876" max="6876" width="3.75" style="69" customWidth="1"/>
    <col min="6877" max="6877" width="13.125" style="69" customWidth="1"/>
    <col min="6878" max="6878" width="28.25" style="69" customWidth="1"/>
    <col min="6879" max="6879" width="2.25" style="69" customWidth="1"/>
    <col min="6880" max="6880" width="3.75" style="69" customWidth="1"/>
    <col min="6881" max="6881" width="13.125" style="69" customWidth="1"/>
    <col min="6882" max="6882" width="28.25" style="69" customWidth="1"/>
    <col min="6883" max="6883" width="2.25" style="69" customWidth="1"/>
    <col min="6884" max="6884" width="3.75" style="69" customWidth="1"/>
    <col min="6885" max="6885" width="13.125" style="69" customWidth="1"/>
    <col min="6886" max="6886" width="28.25" style="69" customWidth="1"/>
    <col min="6887" max="6887" width="2.25" style="69" customWidth="1"/>
    <col min="6888" max="6888" width="3.75" style="69" customWidth="1"/>
    <col min="6889" max="6889" width="13.125" style="69" customWidth="1"/>
    <col min="6890" max="6890" width="28.25" style="69" customWidth="1"/>
    <col min="6891" max="6891" width="2.25" style="69" customWidth="1"/>
    <col min="6892" max="6892" width="3.75" style="69" customWidth="1"/>
    <col min="6893" max="6893" width="13.125" style="69" customWidth="1"/>
    <col min="6894" max="6894" width="28.25" style="69" customWidth="1"/>
    <col min="6895" max="6942" width="0" style="69" hidden="1" customWidth="1"/>
    <col min="6943" max="7080" width="11" style="69" customWidth="1"/>
    <col min="7081" max="7116" width="11.375" style="69"/>
    <col min="7117" max="7117" width="6.875" style="69" customWidth="1"/>
    <col min="7118" max="7118" width="51.625" style="69" customWidth="1"/>
    <col min="7119" max="7119" width="2.25" style="69" customWidth="1"/>
    <col min="7120" max="7120" width="3" style="69" customWidth="1"/>
    <col min="7121" max="7121" width="12.375" style="69" customWidth="1"/>
    <col min="7122" max="7122" width="24.25" style="69" customWidth="1"/>
    <col min="7123" max="7123" width="2.25" style="69" customWidth="1"/>
    <col min="7124" max="7124" width="3.75" style="69" customWidth="1"/>
    <col min="7125" max="7125" width="13.125" style="69" customWidth="1"/>
    <col min="7126" max="7126" width="28.25" style="69" customWidth="1"/>
    <col min="7127" max="7127" width="2.25" style="69" customWidth="1"/>
    <col min="7128" max="7128" width="3.75" style="69" customWidth="1"/>
    <col min="7129" max="7129" width="13.125" style="69" customWidth="1"/>
    <col min="7130" max="7130" width="28.25" style="69" customWidth="1"/>
    <col min="7131" max="7131" width="2.25" style="69" customWidth="1"/>
    <col min="7132" max="7132" width="3.75" style="69" customWidth="1"/>
    <col min="7133" max="7133" width="13.125" style="69" customWidth="1"/>
    <col min="7134" max="7134" width="28.25" style="69" customWidth="1"/>
    <col min="7135" max="7135" width="2.25" style="69" customWidth="1"/>
    <col min="7136" max="7136" width="3.75" style="69" customWidth="1"/>
    <col min="7137" max="7137" width="13.125" style="69" customWidth="1"/>
    <col min="7138" max="7138" width="28.25" style="69" customWidth="1"/>
    <col min="7139" max="7139" width="2.25" style="69" customWidth="1"/>
    <col min="7140" max="7140" width="3.75" style="69" customWidth="1"/>
    <col min="7141" max="7141" width="13.125" style="69" customWidth="1"/>
    <col min="7142" max="7142" width="28.25" style="69" customWidth="1"/>
    <col min="7143" max="7143" width="2.25" style="69" customWidth="1"/>
    <col min="7144" max="7144" width="3.75" style="69" customWidth="1"/>
    <col min="7145" max="7145" width="13.125" style="69" customWidth="1"/>
    <col min="7146" max="7146" width="28.25" style="69" customWidth="1"/>
    <col min="7147" max="7147" width="2.25" style="69" customWidth="1"/>
    <col min="7148" max="7148" width="3.75" style="69" customWidth="1"/>
    <col min="7149" max="7149" width="13.125" style="69" customWidth="1"/>
    <col min="7150" max="7150" width="28.25" style="69" customWidth="1"/>
    <col min="7151" max="7198" width="0" style="69" hidden="1" customWidth="1"/>
    <col min="7199" max="7336" width="11" style="69" customWidth="1"/>
    <col min="7337" max="7372" width="11.375" style="69"/>
    <col min="7373" max="7373" width="6.875" style="69" customWidth="1"/>
    <col min="7374" max="7374" width="51.625" style="69" customWidth="1"/>
    <col min="7375" max="7375" width="2.25" style="69" customWidth="1"/>
    <col min="7376" max="7376" width="3" style="69" customWidth="1"/>
    <col min="7377" max="7377" width="12.375" style="69" customWidth="1"/>
    <col min="7378" max="7378" width="24.25" style="69" customWidth="1"/>
    <col min="7379" max="7379" width="2.25" style="69" customWidth="1"/>
    <col min="7380" max="7380" width="3.75" style="69" customWidth="1"/>
    <col min="7381" max="7381" width="13.125" style="69" customWidth="1"/>
    <col min="7382" max="7382" width="28.25" style="69" customWidth="1"/>
    <col min="7383" max="7383" width="2.25" style="69" customWidth="1"/>
    <col min="7384" max="7384" width="3.75" style="69" customWidth="1"/>
    <col min="7385" max="7385" width="13.125" style="69" customWidth="1"/>
    <col min="7386" max="7386" width="28.25" style="69" customWidth="1"/>
    <col min="7387" max="7387" width="2.25" style="69" customWidth="1"/>
    <col min="7388" max="7388" width="3.75" style="69" customWidth="1"/>
    <col min="7389" max="7389" width="13.125" style="69" customWidth="1"/>
    <col min="7390" max="7390" width="28.25" style="69" customWidth="1"/>
    <col min="7391" max="7391" width="2.25" style="69" customWidth="1"/>
    <col min="7392" max="7392" width="3.75" style="69" customWidth="1"/>
    <col min="7393" max="7393" width="13.125" style="69" customWidth="1"/>
    <col min="7394" max="7394" width="28.25" style="69" customWidth="1"/>
    <col min="7395" max="7395" width="2.25" style="69" customWidth="1"/>
    <col min="7396" max="7396" width="3.75" style="69" customWidth="1"/>
    <col min="7397" max="7397" width="13.125" style="69" customWidth="1"/>
    <col min="7398" max="7398" width="28.25" style="69" customWidth="1"/>
    <col min="7399" max="7399" width="2.25" style="69" customWidth="1"/>
    <col min="7400" max="7400" width="3.75" style="69" customWidth="1"/>
    <col min="7401" max="7401" width="13.125" style="69" customWidth="1"/>
    <col min="7402" max="7402" width="28.25" style="69" customWidth="1"/>
    <col min="7403" max="7403" width="2.25" style="69" customWidth="1"/>
    <col min="7404" max="7404" width="3.75" style="69" customWidth="1"/>
    <col min="7405" max="7405" width="13.125" style="69" customWidth="1"/>
    <col min="7406" max="7406" width="28.25" style="69" customWidth="1"/>
    <col min="7407" max="7454" width="0" style="69" hidden="1" customWidth="1"/>
    <col min="7455" max="7592" width="11" style="69" customWidth="1"/>
    <col min="7593" max="7628" width="11.375" style="69"/>
    <col min="7629" max="7629" width="6.875" style="69" customWidth="1"/>
    <col min="7630" max="7630" width="51.625" style="69" customWidth="1"/>
    <col min="7631" max="7631" width="2.25" style="69" customWidth="1"/>
    <col min="7632" max="7632" width="3" style="69" customWidth="1"/>
    <col min="7633" max="7633" width="12.375" style="69" customWidth="1"/>
    <col min="7634" max="7634" width="24.25" style="69" customWidth="1"/>
    <col min="7635" max="7635" width="2.25" style="69" customWidth="1"/>
    <col min="7636" max="7636" width="3.75" style="69" customWidth="1"/>
    <col min="7637" max="7637" width="13.125" style="69" customWidth="1"/>
    <col min="7638" max="7638" width="28.25" style="69" customWidth="1"/>
    <col min="7639" max="7639" width="2.25" style="69" customWidth="1"/>
    <col min="7640" max="7640" width="3.75" style="69" customWidth="1"/>
    <col min="7641" max="7641" width="13.125" style="69" customWidth="1"/>
    <col min="7642" max="7642" width="28.25" style="69" customWidth="1"/>
    <col min="7643" max="7643" width="2.25" style="69" customWidth="1"/>
    <col min="7644" max="7644" width="3.75" style="69" customWidth="1"/>
    <col min="7645" max="7645" width="13.125" style="69" customWidth="1"/>
    <col min="7646" max="7646" width="28.25" style="69" customWidth="1"/>
    <col min="7647" max="7647" width="2.25" style="69" customWidth="1"/>
    <col min="7648" max="7648" width="3.75" style="69" customWidth="1"/>
    <col min="7649" max="7649" width="13.125" style="69" customWidth="1"/>
    <col min="7650" max="7650" width="28.25" style="69" customWidth="1"/>
    <col min="7651" max="7651" width="2.25" style="69" customWidth="1"/>
    <col min="7652" max="7652" width="3.75" style="69" customWidth="1"/>
    <col min="7653" max="7653" width="13.125" style="69" customWidth="1"/>
    <col min="7654" max="7654" width="28.25" style="69" customWidth="1"/>
    <col min="7655" max="7655" width="2.25" style="69" customWidth="1"/>
    <col min="7656" max="7656" width="3.75" style="69" customWidth="1"/>
    <col min="7657" max="7657" width="13.125" style="69" customWidth="1"/>
    <col min="7658" max="7658" width="28.25" style="69" customWidth="1"/>
    <col min="7659" max="7659" width="2.25" style="69" customWidth="1"/>
    <col min="7660" max="7660" width="3.75" style="69" customWidth="1"/>
    <col min="7661" max="7661" width="13.125" style="69" customWidth="1"/>
    <col min="7662" max="7662" width="28.25" style="69" customWidth="1"/>
    <col min="7663" max="7710" width="0" style="69" hidden="1" customWidth="1"/>
    <col min="7711" max="7848" width="11" style="69" customWidth="1"/>
    <col min="7849" max="7884" width="11.375" style="69"/>
    <col min="7885" max="7885" width="6.875" style="69" customWidth="1"/>
    <col min="7886" max="7886" width="51.625" style="69" customWidth="1"/>
    <col min="7887" max="7887" width="2.25" style="69" customWidth="1"/>
    <col min="7888" max="7888" width="3" style="69" customWidth="1"/>
    <col min="7889" max="7889" width="12.375" style="69" customWidth="1"/>
    <col min="7890" max="7890" width="24.25" style="69" customWidth="1"/>
    <col min="7891" max="7891" width="2.25" style="69" customWidth="1"/>
    <col min="7892" max="7892" width="3.75" style="69" customWidth="1"/>
    <col min="7893" max="7893" width="13.125" style="69" customWidth="1"/>
    <col min="7894" max="7894" width="28.25" style="69" customWidth="1"/>
    <col min="7895" max="7895" width="2.25" style="69" customWidth="1"/>
    <col min="7896" max="7896" width="3.75" style="69" customWidth="1"/>
    <col min="7897" max="7897" width="13.125" style="69" customWidth="1"/>
    <col min="7898" max="7898" width="28.25" style="69" customWidth="1"/>
    <col min="7899" max="7899" width="2.25" style="69" customWidth="1"/>
    <col min="7900" max="7900" width="3.75" style="69" customWidth="1"/>
    <col min="7901" max="7901" width="13.125" style="69" customWidth="1"/>
    <col min="7902" max="7902" width="28.25" style="69" customWidth="1"/>
    <col min="7903" max="7903" width="2.25" style="69" customWidth="1"/>
    <col min="7904" max="7904" width="3.75" style="69" customWidth="1"/>
    <col min="7905" max="7905" width="13.125" style="69" customWidth="1"/>
    <col min="7906" max="7906" width="28.25" style="69" customWidth="1"/>
    <col min="7907" max="7907" width="2.25" style="69" customWidth="1"/>
    <col min="7908" max="7908" width="3.75" style="69" customWidth="1"/>
    <col min="7909" max="7909" width="13.125" style="69" customWidth="1"/>
    <col min="7910" max="7910" width="28.25" style="69" customWidth="1"/>
    <col min="7911" max="7911" width="2.25" style="69" customWidth="1"/>
    <col min="7912" max="7912" width="3.75" style="69" customWidth="1"/>
    <col min="7913" max="7913" width="13.125" style="69" customWidth="1"/>
    <col min="7914" max="7914" width="28.25" style="69" customWidth="1"/>
    <col min="7915" max="7915" width="2.25" style="69" customWidth="1"/>
    <col min="7916" max="7916" width="3.75" style="69" customWidth="1"/>
    <col min="7917" max="7917" width="13.125" style="69" customWidth="1"/>
    <col min="7918" max="7918" width="28.25" style="69" customWidth="1"/>
    <col min="7919" max="7966" width="0" style="69" hidden="1" customWidth="1"/>
    <col min="7967" max="8104" width="11" style="69" customWidth="1"/>
    <col min="8105" max="8140" width="11.375" style="69"/>
    <col min="8141" max="8141" width="6.875" style="69" customWidth="1"/>
    <col min="8142" max="8142" width="51.625" style="69" customWidth="1"/>
    <col min="8143" max="8143" width="2.25" style="69" customWidth="1"/>
    <col min="8144" max="8144" width="3" style="69" customWidth="1"/>
    <col min="8145" max="8145" width="12.375" style="69" customWidth="1"/>
    <col min="8146" max="8146" width="24.25" style="69" customWidth="1"/>
    <col min="8147" max="8147" width="2.25" style="69" customWidth="1"/>
    <col min="8148" max="8148" width="3.75" style="69" customWidth="1"/>
    <col min="8149" max="8149" width="13.125" style="69" customWidth="1"/>
    <col min="8150" max="8150" width="28.25" style="69" customWidth="1"/>
    <col min="8151" max="8151" width="2.25" style="69" customWidth="1"/>
    <col min="8152" max="8152" width="3.75" style="69" customWidth="1"/>
    <col min="8153" max="8153" width="13.125" style="69" customWidth="1"/>
    <col min="8154" max="8154" width="28.25" style="69" customWidth="1"/>
    <col min="8155" max="8155" width="2.25" style="69" customWidth="1"/>
    <col min="8156" max="8156" width="3.75" style="69" customWidth="1"/>
    <col min="8157" max="8157" width="13.125" style="69" customWidth="1"/>
    <col min="8158" max="8158" width="28.25" style="69" customWidth="1"/>
    <col min="8159" max="8159" width="2.25" style="69" customWidth="1"/>
    <col min="8160" max="8160" width="3.75" style="69" customWidth="1"/>
    <col min="8161" max="8161" width="13.125" style="69" customWidth="1"/>
    <col min="8162" max="8162" width="28.25" style="69" customWidth="1"/>
    <col min="8163" max="8163" width="2.25" style="69" customWidth="1"/>
    <col min="8164" max="8164" width="3.75" style="69" customWidth="1"/>
    <col min="8165" max="8165" width="13.125" style="69" customWidth="1"/>
    <col min="8166" max="8166" width="28.25" style="69" customWidth="1"/>
    <col min="8167" max="8167" width="2.25" style="69" customWidth="1"/>
    <col min="8168" max="8168" width="3.75" style="69" customWidth="1"/>
    <col min="8169" max="8169" width="13.125" style="69" customWidth="1"/>
    <col min="8170" max="8170" width="28.25" style="69" customWidth="1"/>
    <col min="8171" max="8171" width="2.25" style="69" customWidth="1"/>
    <col min="8172" max="8172" width="3.75" style="69" customWidth="1"/>
    <col min="8173" max="8173" width="13.125" style="69" customWidth="1"/>
    <col min="8174" max="8174" width="28.25" style="69" customWidth="1"/>
    <col min="8175" max="8222" width="0" style="69" hidden="1" customWidth="1"/>
    <col min="8223" max="8360" width="11" style="69" customWidth="1"/>
    <col min="8361" max="8396" width="11.375" style="69"/>
    <col min="8397" max="8397" width="6.875" style="69" customWidth="1"/>
    <col min="8398" max="8398" width="51.625" style="69" customWidth="1"/>
    <col min="8399" max="8399" width="2.25" style="69" customWidth="1"/>
    <col min="8400" max="8400" width="3" style="69" customWidth="1"/>
    <col min="8401" max="8401" width="12.375" style="69" customWidth="1"/>
    <col min="8402" max="8402" width="24.25" style="69" customWidth="1"/>
    <col min="8403" max="8403" width="2.25" style="69" customWidth="1"/>
    <col min="8404" max="8404" width="3.75" style="69" customWidth="1"/>
    <col min="8405" max="8405" width="13.125" style="69" customWidth="1"/>
    <col min="8406" max="8406" width="28.25" style="69" customWidth="1"/>
    <col min="8407" max="8407" width="2.25" style="69" customWidth="1"/>
    <col min="8408" max="8408" width="3.75" style="69" customWidth="1"/>
    <col min="8409" max="8409" width="13.125" style="69" customWidth="1"/>
    <col min="8410" max="8410" width="28.25" style="69" customWidth="1"/>
    <col min="8411" max="8411" width="2.25" style="69" customWidth="1"/>
    <col min="8412" max="8412" width="3.75" style="69" customWidth="1"/>
    <col min="8413" max="8413" width="13.125" style="69" customWidth="1"/>
    <col min="8414" max="8414" width="28.25" style="69" customWidth="1"/>
    <col min="8415" max="8415" width="2.25" style="69" customWidth="1"/>
    <col min="8416" max="8416" width="3.75" style="69" customWidth="1"/>
    <col min="8417" max="8417" width="13.125" style="69" customWidth="1"/>
    <col min="8418" max="8418" width="28.25" style="69" customWidth="1"/>
    <col min="8419" max="8419" width="2.25" style="69" customWidth="1"/>
    <col min="8420" max="8420" width="3.75" style="69" customWidth="1"/>
    <col min="8421" max="8421" width="13.125" style="69" customWidth="1"/>
    <col min="8422" max="8422" width="28.25" style="69" customWidth="1"/>
    <col min="8423" max="8423" width="2.25" style="69" customWidth="1"/>
    <col min="8424" max="8424" width="3.75" style="69" customWidth="1"/>
    <col min="8425" max="8425" width="13.125" style="69" customWidth="1"/>
    <col min="8426" max="8426" width="28.25" style="69" customWidth="1"/>
    <col min="8427" max="8427" width="2.25" style="69" customWidth="1"/>
    <col min="8428" max="8428" width="3.75" style="69" customWidth="1"/>
    <col min="8429" max="8429" width="13.125" style="69" customWidth="1"/>
    <col min="8430" max="8430" width="28.25" style="69" customWidth="1"/>
    <col min="8431" max="8478" width="0" style="69" hidden="1" customWidth="1"/>
    <col min="8479" max="8616" width="11" style="69" customWidth="1"/>
    <col min="8617" max="8652" width="11.375" style="69"/>
    <col min="8653" max="8653" width="6.875" style="69" customWidth="1"/>
    <col min="8654" max="8654" width="51.625" style="69" customWidth="1"/>
    <col min="8655" max="8655" width="2.25" style="69" customWidth="1"/>
    <col min="8656" max="8656" width="3" style="69" customWidth="1"/>
    <col min="8657" max="8657" width="12.375" style="69" customWidth="1"/>
    <col min="8658" max="8658" width="24.25" style="69" customWidth="1"/>
    <col min="8659" max="8659" width="2.25" style="69" customWidth="1"/>
    <col min="8660" max="8660" width="3.75" style="69" customWidth="1"/>
    <col min="8661" max="8661" width="13.125" style="69" customWidth="1"/>
    <col min="8662" max="8662" width="28.25" style="69" customWidth="1"/>
    <col min="8663" max="8663" width="2.25" style="69" customWidth="1"/>
    <col min="8664" max="8664" width="3.75" style="69" customWidth="1"/>
    <col min="8665" max="8665" width="13.125" style="69" customWidth="1"/>
    <col min="8666" max="8666" width="28.25" style="69" customWidth="1"/>
    <col min="8667" max="8667" width="2.25" style="69" customWidth="1"/>
    <col min="8668" max="8668" width="3.75" style="69" customWidth="1"/>
    <col min="8669" max="8669" width="13.125" style="69" customWidth="1"/>
    <col min="8670" max="8670" width="28.25" style="69" customWidth="1"/>
    <col min="8671" max="8671" width="2.25" style="69" customWidth="1"/>
    <col min="8672" max="8672" width="3.75" style="69" customWidth="1"/>
    <col min="8673" max="8673" width="13.125" style="69" customWidth="1"/>
    <col min="8674" max="8674" width="28.25" style="69" customWidth="1"/>
    <col min="8675" max="8675" width="2.25" style="69" customWidth="1"/>
    <col min="8676" max="8676" width="3.75" style="69" customWidth="1"/>
    <col min="8677" max="8677" width="13.125" style="69" customWidth="1"/>
    <col min="8678" max="8678" width="28.25" style="69" customWidth="1"/>
    <col min="8679" max="8679" width="2.25" style="69" customWidth="1"/>
    <col min="8680" max="8680" width="3.75" style="69" customWidth="1"/>
    <col min="8681" max="8681" width="13.125" style="69" customWidth="1"/>
    <col min="8682" max="8682" width="28.25" style="69" customWidth="1"/>
    <col min="8683" max="8683" width="2.25" style="69" customWidth="1"/>
    <col min="8684" max="8684" width="3.75" style="69" customWidth="1"/>
    <col min="8685" max="8685" width="13.125" style="69" customWidth="1"/>
    <col min="8686" max="8686" width="28.25" style="69" customWidth="1"/>
    <col min="8687" max="8734" width="0" style="69" hidden="1" customWidth="1"/>
    <col min="8735" max="8872" width="11" style="69" customWidth="1"/>
    <col min="8873" max="8908" width="11.375" style="69"/>
    <col min="8909" max="8909" width="6.875" style="69" customWidth="1"/>
    <col min="8910" max="8910" width="51.625" style="69" customWidth="1"/>
    <col min="8911" max="8911" width="2.25" style="69" customWidth="1"/>
    <col min="8912" max="8912" width="3" style="69" customWidth="1"/>
    <col min="8913" max="8913" width="12.375" style="69" customWidth="1"/>
    <col min="8914" max="8914" width="24.25" style="69" customWidth="1"/>
    <col min="8915" max="8915" width="2.25" style="69" customWidth="1"/>
    <col min="8916" max="8916" width="3.75" style="69" customWidth="1"/>
    <col min="8917" max="8917" width="13.125" style="69" customWidth="1"/>
    <col min="8918" max="8918" width="28.25" style="69" customWidth="1"/>
    <col min="8919" max="8919" width="2.25" style="69" customWidth="1"/>
    <col min="8920" max="8920" width="3.75" style="69" customWidth="1"/>
    <col min="8921" max="8921" width="13.125" style="69" customWidth="1"/>
    <col min="8922" max="8922" width="28.25" style="69" customWidth="1"/>
    <col min="8923" max="8923" width="2.25" style="69" customWidth="1"/>
    <col min="8924" max="8924" width="3.75" style="69" customWidth="1"/>
    <col min="8925" max="8925" width="13.125" style="69" customWidth="1"/>
    <col min="8926" max="8926" width="28.25" style="69" customWidth="1"/>
    <col min="8927" max="8927" width="2.25" style="69" customWidth="1"/>
    <col min="8928" max="8928" width="3.75" style="69" customWidth="1"/>
    <col min="8929" max="8929" width="13.125" style="69" customWidth="1"/>
    <col min="8930" max="8930" width="28.25" style="69" customWidth="1"/>
    <col min="8931" max="8931" width="2.25" style="69" customWidth="1"/>
    <col min="8932" max="8932" width="3.75" style="69" customWidth="1"/>
    <col min="8933" max="8933" width="13.125" style="69" customWidth="1"/>
    <col min="8934" max="8934" width="28.25" style="69" customWidth="1"/>
    <col min="8935" max="8935" width="2.25" style="69" customWidth="1"/>
    <col min="8936" max="8936" width="3.75" style="69" customWidth="1"/>
    <col min="8937" max="8937" width="13.125" style="69" customWidth="1"/>
    <col min="8938" max="8938" width="28.25" style="69" customWidth="1"/>
    <col min="8939" max="8939" width="2.25" style="69" customWidth="1"/>
    <col min="8940" max="8940" width="3.75" style="69" customWidth="1"/>
    <col min="8941" max="8941" width="13.125" style="69" customWidth="1"/>
    <col min="8942" max="8942" width="28.25" style="69" customWidth="1"/>
    <col min="8943" max="8990" width="0" style="69" hidden="1" customWidth="1"/>
    <col min="8991" max="9128" width="11" style="69" customWidth="1"/>
    <col min="9129" max="9164" width="11.375" style="69"/>
    <col min="9165" max="9165" width="6.875" style="69" customWidth="1"/>
    <col min="9166" max="9166" width="51.625" style="69" customWidth="1"/>
    <col min="9167" max="9167" width="2.25" style="69" customWidth="1"/>
    <col min="9168" max="9168" width="3" style="69" customWidth="1"/>
    <col min="9169" max="9169" width="12.375" style="69" customWidth="1"/>
    <col min="9170" max="9170" width="24.25" style="69" customWidth="1"/>
    <col min="9171" max="9171" width="2.25" style="69" customWidth="1"/>
    <col min="9172" max="9172" width="3.75" style="69" customWidth="1"/>
    <col min="9173" max="9173" width="13.125" style="69" customWidth="1"/>
    <col min="9174" max="9174" width="28.25" style="69" customWidth="1"/>
    <col min="9175" max="9175" width="2.25" style="69" customWidth="1"/>
    <col min="9176" max="9176" width="3.75" style="69" customWidth="1"/>
    <col min="9177" max="9177" width="13.125" style="69" customWidth="1"/>
    <col min="9178" max="9178" width="28.25" style="69" customWidth="1"/>
    <col min="9179" max="9179" width="2.25" style="69" customWidth="1"/>
    <col min="9180" max="9180" width="3.75" style="69" customWidth="1"/>
    <col min="9181" max="9181" width="13.125" style="69" customWidth="1"/>
    <col min="9182" max="9182" width="28.25" style="69" customWidth="1"/>
    <col min="9183" max="9183" width="2.25" style="69" customWidth="1"/>
    <col min="9184" max="9184" width="3.75" style="69" customWidth="1"/>
    <col min="9185" max="9185" width="13.125" style="69" customWidth="1"/>
    <col min="9186" max="9186" width="28.25" style="69" customWidth="1"/>
    <col min="9187" max="9187" width="2.25" style="69" customWidth="1"/>
    <col min="9188" max="9188" width="3.75" style="69" customWidth="1"/>
    <col min="9189" max="9189" width="13.125" style="69" customWidth="1"/>
    <col min="9190" max="9190" width="28.25" style="69" customWidth="1"/>
    <col min="9191" max="9191" width="2.25" style="69" customWidth="1"/>
    <col min="9192" max="9192" width="3.75" style="69" customWidth="1"/>
    <col min="9193" max="9193" width="13.125" style="69" customWidth="1"/>
    <col min="9194" max="9194" width="28.25" style="69" customWidth="1"/>
    <col min="9195" max="9195" width="2.25" style="69" customWidth="1"/>
    <col min="9196" max="9196" width="3.75" style="69" customWidth="1"/>
    <col min="9197" max="9197" width="13.125" style="69" customWidth="1"/>
    <col min="9198" max="9198" width="28.25" style="69" customWidth="1"/>
    <col min="9199" max="9246" width="0" style="69" hidden="1" customWidth="1"/>
    <col min="9247" max="9384" width="11" style="69" customWidth="1"/>
    <col min="9385" max="9420" width="11.375" style="69"/>
    <col min="9421" max="9421" width="6.875" style="69" customWidth="1"/>
    <col min="9422" max="9422" width="51.625" style="69" customWidth="1"/>
    <col min="9423" max="9423" width="2.25" style="69" customWidth="1"/>
    <col min="9424" max="9424" width="3" style="69" customWidth="1"/>
    <col min="9425" max="9425" width="12.375" style="69" customWidth="1"/>
    <col min="9426" max="9426" width="24.25" style="69" customWidth="1"/>
    <col min="9427" max="9427" width="2.25" style="69" customWidth="1"/>
    <col min="9428" max="9428" width="3.75" style="69" customWidth="1"/>
    <col min="9429" max="9429" width="13.125" style="69" customWidth="1"/>
    <col min="9430" max="9430" width="28.25" style="69" customWidth="1"/>
    <col min="9431" max="9431" width="2.25" style="69" customWidth="1"/>
    <col min="9432" max="9432" width="3.75" style="69" customWidth="1"/>
    <col min="9433" max="9433" width="13.125" style="69" customWidth="1"/>
    <col min="9434" max="9434" width="28.25" style="69" customWidth="1"/>
    <col min="9435" max="9435" width="2.25" style="69" customWidth="1"/>
    <col min="9436" max="9436" width="3.75" style="69" customWidth="1"/>
    <col min="9437" max="9437" width="13.125" style="69" customWidth="1"/>
    <col min="9438" max="9438" width="28.25" style="69" customWidth="1"/>
    <col min="9439" max="9439" width="2.25" style="69" customWidth="1"/>
    <col min="9440" max="9440" width="3.75" style="69" customWidth="1"/>
    <col min="9441" max="9441" width="13.125" style="69" customWidth="1"/>
    <col min="9442" max="9442" width="28.25" style="69" customWidth="1"/>
    <col min="9443" max="9443" width="2.25" style="69" customWidth="1"/>
    <col min="9444" max="9444" width="3.75" style="69" customWidth="1"/>
    <col min="9445" max="9445" width="13.125" style="69" customWidth="1"/>
    <col min="9446" max="9446" width="28.25" style="69" customWidth="1"/>
    <col min="9447" max="9447" width="2.25" style="69" customWidth="1"/>
    <col min="9448" max="9448" width="3.75" style="69" customWidth="1"/>
    <col min="9449" max="9449" width="13.125" style="69" customWidth="1"/>
    <col min="9450" max="9450" width="28.25" style="69" customWidth="1"/>
    <col min="9451" max="9451" width="2.25" style="69" customWidth="1"/>
    <col min="9452" max="9452" width="3.75" style="69" customWidth="1"/>
    <col min="9453" max="9453" width="13.125" style="69" customWidth="1"/>
    <col min="9454" max="9454" width="28.25" style="69" customWidth="1"/>
    <col min="9455" max="9502" width="0" style="69" hidden="1" customWidth="1"/>
    <col min="9503" max="9640" width="11" style="69" customWidth="1"/>
    <col min="9641" max="9676" width="11.375" style="69"/>
    <col min="9677" max="9677" width="6.875" style="69" customWidth="1"/>
    <col min="9678" max="9678" width="51.625" style="69" customWidth="1"/>
    <col min="9679" max="9679" width="2.25" style="69" customWidth="1"/>
    <col min="9680" max="9680" width="3" style="69" customWidth="1"/>
    <col min="9681" max="9681" width="12.375" style="69" customWidth="1"/>
    <col min="9682" max="9682" width="24.25" style="69" customWidth="1"/>
    <col min="9683" max="9683" width="2.25" style="69" customWidth="1"/>
    <col min="9684" max="9684" width="3.75" style="69" customWidth="1"/>
    <col min="9685" max="9685" width="13.125" style="69" customWidth="1"/>
    <col min="9686" max="9686" width="28.25" style="69" customWidth="1"/>
    <col min="9687" max="9687" width="2.25" style="69" customWidth="1"/>
    <col min="9688" max="9688" width="3.75" style="69" customWidth="1"/>
    <col min="9689" max="9689" width="13.125" style="69" customWidth="1"/>
    <col min="9690" max="9690" width="28.25" style="69" customWidth="1"/>
    <col min="9691" max="9691" width="2.25" style="69" customWidth="1"/>
    <col min="9692" max="9692" width="3.75" style="69" customWidth="1"/>
    <col min="9693" max="9693" width="13.125" style="69" customWidth="1"/>
    <col min="9694" max="9694" width="28.25" style="69" customWidth="1"/>
    <col min="9695" max="9695" width="2.25" style="69" customWidth="1"/>
    <col min="9696" max="9696" width="3.75" style="69" customWidth="1"/>
    <col min="9697" max="9697" width="13.125" style="69" customWidth="1"/>
    <col min="9698" max="9698" width="28.25" style="69" customWidth="1"/>
    <col min="9699" max="9699" width="2.25" style="69" customWidth="1"/>
    <col min="9700" max="9700" width="3.75" style="69" customWidth="1"/>
    <col min="9701" max="9701" width="13.125" style="69" customWidth="1"/>
    <col min="9702" max="9702" width="28.25" style="69" customWidth="1"/>
    <col min="9703" max="9703" width="2.25" style="69" customWidth="1"/>
    <col min="9704" max="9704" width="3.75" style="69" customWidth="1"/>
    <col min="9705" max="9705" width="13.125" style="69" customWidth="1"/>
    <col min="9706" max="9706" width="28.25" style="69" customWidth="1"/>
    <col min="9707" max="9707" width="2.25" style="69" customWidth="1"/>
    <col min="9708" max="9708" width="3.75" style="69" customWidth="1"/>
    <col min="9709" max="9709" width="13.125" style="69" customWidth="1"/>
    <col min="9710" max="9710" width="28.25" style="69" customWidth="1"/>
    <col min="9711" max="9758" width="0" style="69" hidden="1" customWidth="1"/>
    <col min="9759" max="9896" width="11" style="69" customWidth="1"/>
    <col min="9897" max="9932" width="11.375" style="69"/>
    <col min="9933" max="9933" width="6.875" style="69" customWidth="1"/>
    <col min="9934" max="9934" width="51.625" style="69" customWidth="1"/>
    <col min="9935" max="9935" width="2.25" style="69" customWidth="1"/>
    <col min="9936" max="9936" width="3" style="69" customWidth="1"/>
    <col min="9937" max="9937" width="12.375" style="69" customWidth="1"/>
    <col min="9938" max="9938" width="24.25" style="69" customWidth="1"/>
    <col min="9939" max="9939" width="2.25" style="69" customWidth="1"/>
    <col min="9940" max="9940" width="3.75" style="69" customWidth="1"/>
    <col min="9941" max="9941" width="13.125" style="69" customWidth="1"/>
    <col min="9942" max="9942" width="28.25" style="69" customWidth="1"/>
    <col min="9943" max="9943" width="2.25" style="69" customWidth="1"/>
    <col min="9944" max="9944" width="3.75" style="69" customWidth="1"/>
    <col min="9945" max="9945" width="13.125" style="69" customWidth="1"/>
    <col min="9946" max="9946" width="28.25" style="69" customWidth="1"/>
    <col min="9947" max="9947" width="2.25" style="69" customWidth="1"/>
    <col min="9948" max="9948" width="3.75" style="69" customWidth="1"/>
    <col min="9949" max="9949" width="13.125" style="69" customWidth="1"/>
    <col min="9950" max="9950" width="28.25" style="69" customWidth="1"/>
    <col min="9951" max="9951" width="2.25" style="69" customWidth="1"/>
    <col min="9952" max="9952" width="3.75" style="69" customWidth="1"/>
    <col min="9953" max="9953" width="13.125" style="69" customWidth="1"/>
    <col min="9954" max="9954" width="28.25" style="69" customWidth="1"/>
    <col min="9955" max="9955" width="2.25" style="69" customWidth="1"/>
    <col min="9956" max="9956" width="3.75" style="69" customWidth="1"/>
    <col min="9957" max="9957" width="13.125" style="69" customWidth="1"/>
    <col min="9958" max="9958" width="28.25" style="69" customWidth="1"/>
    <col min="9959" max="9959" width="2.25" style="69" customWidth="1"/>
    <col min="9960" max="9960" width="3.75" style="69" customWidth="1"/>
    <col min="9961" max="9961" width="13.125" style="69" customWidth="1"/>
    <col min="9962" max="9962" width="28.25" style="69" customWidth="1"/>
    <col min="9963" max="9963" width="2.25" style="69" customWidth="1"/>
    <col min="9964" max="9964" width="3.75" style="69" customWidth="1"/>
    <col min="9965" max="9965" width="13.125" style="69" customWidth="1"/>
    <col min="9966" max="9966" width="28.25" style="69" customWidth="1"/>
    <col min="9967" max="10014" width="0" style="69" hidden="1" customWidth="1"/>
    <col min="10015" max="10152" width="11" style="69" customWidth="1"/>
    <col min="10153" max="10188" width="11.375" style="69"/>
    <col min="10189" max="10189" width="6.875" style="69" customWidth="1"/>
    <col min="10190" max="10190" width="51.625" style="69" customWidth="1"/>
    <col min="10191" max="10191" width="2.25" style="69" customWidth="1"/>
    <col min="10192" max="10192" width="3" style="69" customWidth="1"/>
    <col min="10193" max="10193" width="12.375" style="69" customWidth="1"/>
    <col min="10194" max="10194" width="24.25" style="69" customWidth="1"/>
    <col min="10195" max="10195" width="2.25" style="69" customWidth="1"/>
    <col min="10196" max="10196" width="3.75" style="69" customWidth="1"/>
    <col min="10197" max="10197" width="13.125" style="69" customWidth="1"/>
    <col min="10198" max="10198" width="28.25" style="69" customWidth="1"/>
    <col min="10199" max="10199" width="2.25" style="69" customWidth="1"/>
    <col min="10200" max="10200" width="3.75" style="69" customWidth="1"/>
    <col min="10201" max="10201" width="13.125" style="69" customWidth="1"/>
    <col min="10202" max="10202" width="28.25" style="69" customWidth="1"/>
    <col min="10203" max="10203" width="2.25" style="69" customWidth="1"/>
    <col min="10204" max="10204" width="3.75" style="69" customWidth="1"/>
    <col min="10205" max="10205" width="13.125" style="69" customWidth="1"/>
    <col min="10206" max="10206" width="28.25" style="69" customWidth="1"/>
    <col min="10207" max="10207" width="2.25" style="69" customWidth="1"/>
    <col min="10208" max="10208" width="3.75" style="69" customWidth="1"/>
    <col min="10209" max="10209" width="13.125" style="69" customWidth="1"/>
    <col min="10210" max="10210" width="28.25" style="69" customWidth="1"/>
    <col min="10211" max="10211" width="2.25" style="69" customWidth="1"/>
    <col min="10212" max="10212" width="3.75" style="69" customWidth="1"/>
    <col min="10213" max="10213" width="13.125" style="69" customWidth="1"/>
    <col min="10214" max="10214" width="28.25" style="69" customWidth="1"/>
    <col min="10215" max="10215" width="2.25" style="69" customWidth="1"/>
    <col min="10216" max="10216" width="3.75" style="69" customWidth="1"/>
    <col min="10217" max="10217" width="13.125" style="69" customWidth="1"/>
    <col min="10218" max="10218" width="28.25" style="69" customWidth="1"/>
    <col min="10219" max="10219" width="2.25" style="69" customWidth="1"/>
    <col min="10220" max="10220" width="3.75" style="69" customWidth="1"/>
    <col min="10221" max="10221" width="13.125" style="69" customWidth="1"/>
    <col min="10222" max="10222" width="28.25" style="69" customWidth="1"/>
    <col min="10223" max="10270" width="0" style="69" hidden="1" customWidth="1"/>
    <col min="10271" max="10408" width="11" style="69" customWidth="1"/>
    <col min="10409" max="10444" width="11.375" style="69"/>
    <col min="10445" max="10445" width="6.875" style="69" customWidth="1"/>
    <col min="10446" max="10446" width="51.625" style="69" customWidth="1"/>
    <col min="10447" max="10447" width="2.25" style="69" customWidth="1"/>
    <col min="10448" max="10448" width="3" style="69" customWidth="1"/>
    <col min="10449" max="10449" width="12.375" style="69" customWidth="1"/>
    <col min="10450" max="10450" width="24.25" style="69" customWidth="1"/>
    <col min="10451" max="10451" width="2.25" style="69" customWidth="1"/>
    <col min="10452" max="10452" width="3.75" style="69" customWidth="1"/>
    <col min="10453" max="10453" width="13.125" style="69" customWidth="1"/>
    <col min="10454" max="10454" width="28.25" style="69" customWidth="1"/>
    <col min="10455" max="10455" width="2.25" style="69" customWidth="1"/>
    <col min="10456" max="10456" width="3.75" style="69" customWidth="1"/>
    <col min="10457" max="10457" width="13.125" style="69" customWidth="1"/>
    <col min="10458" max="10458" width="28.25" style="69" customWidth="1"/>
    <col min="10459" max="10459" width="2.25" style="69" customWidth="1"/>
    <col min="10460" max="10460" width="3.75" style="69" customWidth="1"/>
    <col min="10461" max="10461" width="13.125" style="69" customWidth="1"/>
    <col min="10462" max="10462" width="28.25" style="69" customWidth="1"/>
    <col min="10463" max="10463" width="2.25" style="69" customWidth="1"/>
    <col min="10464" max="10464" width="3.75" style="69" customWidth="1"/>
    <col min="10465" max="10465" width="13.125" style="69" customWidth="1"/>
    <col min="10466" max="10466" width="28.25" style="69" customWidth="1"/>
    <col min="10467" max="10467" width="2.25" style="69" customWidth="1"/>
    <col min="10468" max="10468" width="3.75" style="69" customWidth="1"/>
    <col min="10469" max="10469" width="13.125" style="69" customWidth="1"/>
    <col min="10470" max="10470" width="28.25" style="69" customWidth="1"/>
    <col min="10471" max="10471" width="2.25" style="69" customWidth="1"/>
    <col min="10472" max="10472" width="3.75" style="69" customWidth="1"/>
    <col min="10473" max="10473" width="13.125" style="69" customWidth="1"/>
    <col min="10474" max="10474" width="28.25" style="69" customWidth="1"/>
    <col min="10475" max="10475" width="2.25" style="69" customWidth="1"/>
    <col min="10476" max="10476" width="3.75" style="69" customWidth="1"/>
    <col min="10477" max="10477" width="13.125" style="69" customWidth="1"/>
    <col min="10478" max="10478" width="28.25" style="69" customWidth="1"/>
    <col min="10479" max="10526" width="0" style="69" hidden="1" customWidth="1"/>
    <col min="10527" max="10664" width="11" style="69" customWidth="1"/>
    <col min="10665" max="10700" width="11.375" style="69"/>
    <col min="10701" max="10701" width="6.875" style="69" customWidth="1"/>
    <col min="10702" max="10702" width="51.625" style="69" customWidth="1"/>
    <col min="10703" max="10703" width="2.25" style="69" customWidth="1"/>
    <col min="10704" max="10704" width="3" style="69" customWidth="1"/>
    <col min="10705" max="10705" width="12.375" style="69" customWidth="1"/>
    <col min="10706" max="10706" width="24.25" style="69" customWidth="1"/>
    <col min="10707" max="10707" width="2.25" style="69" customWidth="1"/>
    <col min="10708" max="10708" width="3.75" style="69" customWidth="1"/>
    <col min="10709" max="10709" width="13.125" style="69" customWidth="1"/>
    <col min="10710" max="10710" width="28.25" style="69" customWidth="1"/>
    <col min="10711" max="10711" width="2.25" style="69" customWidth="1"/>
    <col min="10712" max="10712" width="3.75" style="69" customWidth="1"/>
    <col min="10713" max="10713" width="13.125" style="69" customWidth="1"/>
    <col min="10714" max="10714" width="28.25" style="69" customWidth="1"/>
    <col min="10715" max="10715" width="2.25" style="69" customWidth="1"/>
    <col min="10716" max="10716" width="3.75" style="69" customWidth="1"/>
    <col min="10717" max="10717" width="13.125" style="69" customWidth="1"/>
    <col min="10718" max="10718" width="28.25" style="69" customWidth="1"/>
    <col min="10719" max="10719" width="2.25" style="69" customWidth="1"/>
    <col min="10720" max="10720" width="3.75" style="69" customWidth="1"/>
    <col min="10721" max="10721" width="13.125" style="69" customWidth="1"/>
    <col min="10722" max="10722" width="28.25" style="69" customWidth="1"/>
    <col min="10723" max="10723" width="2.25" style="69" customWidth="1"/>
    <col min="10724" max="10724" width="3.75" style="69" customWidth="1"/>
    <col min="10725" max="10725" width="13.125" style="69" customWidth="1"/>
    <col min="10726" max="10726" width="28.25" style="69" customWidth="1"/>
    <col min="10727" max="10727" width="2.25" style="69" customWidth="1"/>
    <col min="10728" max="10728" width="3.75" style="69" customWidth="1"/>
    <col min="10729" max="10729" width="13.125" style="69" customWidth="1"/>
    <col min="10730" max="10730" width="28.25" style="69" customWidth="1"/>
    <col min="10731" max="10731" width="2.25" style="69" customWidth="1"/>
    <col min="10732" max="10732" width="3.75" style="69" customWidth="1"/>
    <col min="10733" max="10733" width="13.125" style="69" customWidth="1"/>
    <col min="10734" max="10734" width="28.25" style="69" customWidth="1"/>
    <col min="10735" max="10782" width="0" style="69" hidden="1" customWidth="1"/>
    <col min="10783" max="10920" width="11" style="69" customWidth="1"/>
    <col min="10921" max="10956" width="11.375" style="69"/>
    <col min="10957" max="10957" width="6.875" style="69" customWidth="1"/>
    <col min="10958" max="10958" width="51.625" style="69" customWidth="1"/>
    <col min="10959" max="10959" width="2.25" style="69" customWidth="1"/>
    <col min="10960" max="10960" width="3" style="69" customWidth="1"/>
    <col min="10961" max="10961" width="12.375" style="69" customWidth="1"/>
    <col min="10962" max="10962" width="24.25" style="69" customWidth="1"/>
    <col min="10963" max="10963" width="2.25" style="69" customWidth="1"/>
    <col min="10964" max="10964" width="3.75" style="69" customWidth="1"/>
    <col min="10965" max="10965" width="13.125" style="69" customWidth="1"/>
    <col min="10966" max="10966" width="28.25" style="69" customWidth="1"/>
    <col min="10967" max="10967" width="2.25" style="69" customWidth="1"/>
    <col min="10968" max="10968" width="3.75" style="69" customWidth="1"/>
    <col min="10969" max="10969" width="13.125" style="69" customWidth="1"/>
    <col min="10970" max="10970" width="28.25" style="69" customWidth="1"/>
    <col min="10971" max="10971" width="2.25" style="69" customWidth="1"/>
    <col min="10972" max="10972" width="3.75" style="69" customWidth="1"/>
    <col min="10973" max="10973" width="13.125" style="69" customWidth="1"/>
    <col min="10974" max="10974" width="28.25" style="69" customWidth="1"/>
    <col min="10975" max="10975" width="2.25" style="69" customWidth="1"/>
    <col min="10976" max="10976" width="3.75" style="69" customWidth="1"/>
    <col min="10977" max="10977" width="13.125" style="69" customWidth="1"/>
    <col min="10978" max="10978" width="28.25" style="69" customWidth="1"/>
    <col min="10979" max="10979" width="2.25" style="69" customWidth="1"/>
    <col min="10980" max="10980" width="3.75" style="69" customWidth="1"/>
    <col min="10981" max="10981" width="13.125" style="69" customWidth="1"/>
    <col min="10982" max="10982" width="28.25" style="69" customWidth="1"/>
    <col min="10983" max="10983" width="2.25" style="69" customWidth="1"/>
    <col min="10984" max="10984" width="3.75" style="69" customWidth="1"/>
    <col min="10985" max="10985" width="13.125" style="69" customWidth="1"/>
    <col min="10986" max="10986" width="28.25" style="69" customWidth="1"/>
    <col min="10987" max="10987" width="2.25" style="69" customWidth="1"/>
    <col min="10988" max="10988" width="3.75" style="69" customWidth="1"/>
    <col min="10989" max="10989" width="13.125" style="69" customWidth="1"/>
    <col min="10990" max="10990" width="28.25" style="69" customWidth="1"/>
    <col min="10991" max="11038" width="0" style="69" hidden="1" customWidth="1"/>
    <col min="11039" max="11176" width="11" style="69" customWidth="1"/>
    <col min="11177" max="11212" width="11.375" style="69"/>
    <col min="11213" max="11213" width="6.875" style="69" customWidth="1"/>
    <col min="11214" max="11214" width="51.625" style="69" customWidth="1"/>
    <col min="11215" max="11215" width="2.25" style="69" customWidth="1"/>
    <col min="11216" max="11216" width="3" style="69" customWidth="1"/>
    <col min="11217" max="11217" width="12.375" style="69" customWidth="1"/>
    <col min="11218" max="11218" width="24.25" style="69" customWidth="1"/>
    <col min="11219" max="11219" width="2.25" style="69" customWidth="1"/>
    <col min="11220" max="11220" width="3.75" style="69" customWidth="1"/>
    <col min="11221" max="11221" width="13.125" style="69" customWidth="1"/>
    <col min="11222" max="11222" width="28.25" style="69" customWidth="1"/>
    <col min="11223" max="11223" width="2.25" style="69" customWidth="1"/>
    <col min="11224" max="11224" width="3.75" style="69" customWidth="1"/>
    <col min="11225" max="11225" width="13.125" style="69" customWidth="1"/>
    <col min="11226" max="11226" width="28.25" style="69" customWidth="1"/>
    <col min="11227" max="11227" width="2.25" style="69" customWidth="1"/>
    <col min="11228" max="11228" width="3.75" style="69" customWidth="1"/>
    <col min="11229" max="11229" width="13.125" style="69" customWidth="1"/>
    <col min="11230" max="11230" width="28.25" style="69" customWidth="1"/>
    <col min="11231" max="11231" width="2.25" style="69" customWidth="1"/>
    <col min="11232" max="11232" width="3.75" style="69" customWidth="1"/>
    <col min="11233" max="11233" width="13.125" style="69" customWidth="1"/>
    <col min="11234" max="11234" width="28.25" style="69" customWidth="1"/>
    <col min="11235" max="11235" width="2.25" style="69" customWidth="1"/>
    <col min="11236" max="11236" width="3.75" style="69" customWidth="1"/>
    <col min="11237" max="11237" width="13.125" style="69" customWidth="1"/>
    <col min="11238" max="11238" width="28.25" style="69" customWidth="1"/>
    <col min="11239" max="11239" width="2.25" style="69" customWidth="1"/>
    <col min="11240" max="11240" width="3.75" style="69" customWidth="1"/>
    <col min="11241" max="11241" width="13.125" style="69" customWidth="1"/>
    <col min="11242" max="11242" width="28.25" style="69" customWidth="1"/>
    <col min="11243" max="11243" width="2.25" style="69" customWidth="1"/>
    <col min="11244" max="11244" width="3.75" style="69" customWidth="1"/>
    <col min="11245" max="11245" width="13.125" style="69" customWidth="1"/>
    <col min="11246" max="11246" width="28.25" style="69" customWidth="1"/>
    <col min="11247" max="11294" width="0" style="69" hidden="1" customWidth="1"/>
    <col min="11295" max="11432" width="11" style="69" customWidth="1"/>
    <col min="11433" max="11468" width="11.375" style="69"/>
    <col min="11469" max="11469" width="6.875" style="69" customWidth="1"/>
    <col min="11470" max="11470" width="51.625" style="69" customWidth="1"/>
    <col min="11471" max="11471" width="2.25" style="69" customWidth="1"/>
    <col min="11472" max="11472" width="3" style="69" customWidth="1"/>
    <col min="11473" max="11473" width="12.375" style="69" customWidth="1"/>
    <col min="11474" max="11474" width="24.25" style="69" customWidth="1"/>
    <col min="11475" max="11475" width="2.25" style="69" customWidth="1"/>
    <col min="11476" max="11476" width="3.75" style="69" customWidth="1"/>
    <col min="11477" max="11477" width="13.125" style="69" customWidth="1"/>
    <col min="11478" max="11478" width="28.25" style="69" customWidth="1"/>
    <col min="11479" max="11479" width="2.25" style="69" customWidth="1"/>
    <col min="11480" max="11480" width="3.75" style="69" customWidth="1"/>
    <col min="11481" max="11481" width="13.125" style="69" customWidth="1"/>
    <col min="11482" max="11482" width="28.25" style="69" customWidth="1"/>
    <col min="11483" max="11483" width="2.25" style="69" customWidth="1"/>
    <col min="11484" max="11484" width="3.75" style="69" customWidth="1"/>
    <col min="11485" max="11485" width="13.125" style="69" customWidth="1"/>
    <col min="11486" max="11486" width="28.25" style="69" customWidth="1"/>
    <col min="11487" max="11487" width="2.25" style="69" customWidth="1"/>
    <col min="11488" max="11488" width="3.75" style="69" customWidth="1"/>
    <col min="11489" max="11489" width="13.125" style="69" customWidth="1"/>
    <col min="11490" max="11490" width="28.25" style="69" customWidth="1"/>
    <col min="11491" max="11491" width="2.25" style="69" customWidth="1"/>
    <col min="11492" max="11492" width="3.75" style="69" customWidth="1"/>
    <col min="11493" max="11493" width="13.125" style="69" customWidth="1"/>
    <col min="11494" max="11494" width="28.25" style="69" customWidth="1"/>
    <col min="11495" max="11495" width="2.25" style="69" customWidth="1"/>
    <col min="11496" max="11496" width="3.75" style="69" customWidth="1"/>
    <col min="11497" max="11497" width="13.125" style="69" customWidth="1"/>
    <col min="11498" max="11498" width="28.25" style="69" customWidth="1"/>
    <col min="11499" max="11499" width="2.25" style="69" customWidth="1"/>
    <col min="11500" max="11500" width="3.75" style="69" customWidth="1"/>
    <col min="11501" max="11501" width="13.125" style="69" customWidth="1"/>
    <col min="11502" max="11502" width="28.25" style="69" customWidth="1"/>
    <col min="11503" max="11550" width="0" style="69" hidden="1" customWidth="1"/>
    <col min="11551" max="11688" width="11" style="69" customWidth="1"/>
    <col min="11689" max="11724" width="11.375" style="69"/>
    <col min="11725" max="11725" width="6.875" style="69" customWidth="1"/>
    <col min="11726" max="11726" width="51.625" style="69" customWidth="1"/>
    <col min="11727" max="11727" width="2.25" style="69" customWidth="1"/>
    <col min="11728" max="11728" width="3" style="69" customWidth="1"/>
    <col min="11729" max="11729" width="12.375" style="69" customWidth="1"/>
    <col min="11730" max="11730" width="24.25" style="69" customWidth="1"/>
    <col min="11731" max="11731" width="2.25" style="69" customWidth="1"/>
    <col min="11732" max="11732" width="3.75" style="69" customWidth="1"/>
    <col min="11733" max="11733" width="13.125" style="69" customWidth="1"/>
    <col min="11734" max="11734" width="28.25" style="69" customWidth="1"/>
    <col min="11735" max="11735" width="2.25" style="69" customWidth="1"/>
    <col min="11736" max="11736" width="3.75" style="69" customWidth="1"/>
    <col min="11737" max="11737" width="13.125" style="69" customWidth="1"/>
    <col min="11738" max="11738" width="28.25" style="69" customWidth="1"/>
    <col min="11739" max="11739" width="2.25" style="69" customWidth="1"/>
    <col min="11740" max="11740" width="3.75" style="69" customWidth="1"/>
    <col min="11741" max="11741" width="13.125" style="69" customWidth="1"/>
    <col min="11742" max="11742" width="28.25" style="69" customWidth="1"/>
    <col min="11743" max="11743" width="2.25" style="69" customWidth="1"/>
    <col min="11744" max="11744" width="3.75" style="69" customWidth="1"/>
    <col min="11745" max="11745" width="13.125" style="69" customWidth="1"/>
    <col min="11746" max="11746" width="28.25" style="69" customWidth="1"/>
    <col min="11747" max="11747" width="2.25" style="69" customWidth="1"/>
    <col min="11748" max="11748" width="3.75" style="69" customWidth="1"/>
    <col min="11749" max="11749" width="13.125" style="69" customWidth="1"/>
    <col min="11750" max="11750" width="28.25" style="69" customWidth="1"/>
    <col min="11751" max="11751" width="2.25" style="69" customWidth="1"/>
    <col min="11752" max="11752" width="3.75" style="69" customWidth="1"/>
    <col min="11753" max="11753" width="13.125" style="69" customWidth="1"/>
    <col min="11754" max="11754" width="28.25" style="69" customWidth="1"/>
    <col min="11755" max="11755" width="2.25" style="69" customWidth="1"/>
    <col min="11756" max="11756" width="3.75" style="69" customWidth="1"/>
    <col min="11757" max="11757" width="13.125" style="69" customWidth="1"/>
    <col min="11758" max="11758" width="28.25" style="69" customWidth="1"/>
    <col min="11759" max="11806" width="0" style="69" hidden="1" customWidth="1"/>
    <col min="11807" max="11944" width="11" style="69" customWidth="1"/>
    <col min="11945" max="11980" width="11.375" style="69"/>
    <col min="11981" max="11981" width="6.875" style="69" customWidth="1"/>
    <col min="11982" max="11982" width="51.625" style="69" customWidth="1"/>
    <col min="11983" max="11983" width="2.25" style="69" customWidth="1"/>
    <col min="11984" max="11984" width="3" style="69" customWidth="1"/>
    <col min="11985" max="11985" width="12.375" style="69" customWidth="1"/>
    <col min="11986" max="11986" width="24.25" style="69" customWidth="1"/>
    <col min="11987" max="11987" width="2.25" style="69" customWidth="1"/>
    <col min="11988" max="11988" width="3.75" style="69" customWidth="1"/>
    <col min="11989" max="11989" width="13.125" style="69" customWidth="1"/>
    <col min="11990" max="11990" width="28.25" style="69" customWidth="1"/>
    <col min="11991" max="11991" width="2.25" style="69" customWidth="1"/>
    <col min="11992" max="11992" width="3.75" style="69" customWidth="1"/>
    <col min="11993" max="11993" width="13.125" style="69" customWidth="1"/>
    <col min="11994" max="11994" width="28.25" style="69" customWidth="1"/>
    <col min="11995" max="11995" width="2.25" style="69" customWidth="1"/>
    <col min="11996" max="11996" width="3.75" style="69" customWidth="1"/>
    <col min="11997" max="11997" width="13.125" style="69" customWidth="1"/>
    <col min="11998" max="11998" width="28.25" style="69" customWidth="1"/>
    <col min="11999" max="11999" width="2.25" style="69" customWidth="1"/>
    <col min="12000" max="12000" width="3.75" style="69" customWidth="1"/>
    <col min="12001" max="12001" width="13.125" style="69" customWidth="1"/>
    <col min="12002" max="12002" width="28.25" style="69" customWidth="1"/>
    <col min="12003" max="12003" width="2.25" style="69" customWidth="1"/>
    <col min="12004" max="12004" width="3.75" style="69" customWidth="1"/>
    <col min="12005" max="12005" width="13.125" style="69" customWidth="1"/>
    <col min="12006" max="12006" width="28.25" style="69" customWidth="1"/>
    <col min="12007" max="12007" width="2.25" style="69" customWidth="1"/>
    <col min="12008" max="12008" width="3.75" style="69" customWidth="1"/>
    <col min="12009" max="12009" width="13.125" style="69" customWidth="1"/>
    <col min="12010" max="12010" width="28.25" style="69" customWidth="1"/>
    <col min="12011" max="12011" width="2.25" style="69" customWidth="1"/>
    <col min="12012" max="12012" width="3.75" style="69" customWidth="1"/>
    <col min="12013" max="12013" width="13.125" style="69" customWidth="1"/>
    <col min="12014" max="12014" width="28.25" style="69" customWidth="1"/>
    <col min="12015" max="12062" width="0" style="69" hidden="1" customWidth="1"/>
    <col min="12063" max="12200" width="11" style="69" customWidth="1"/>
    <col min="12201" max="12236" width="11.375" style="69"/>
    <col min="12237" max="12237" width="6.875" style="69" customWidth="1"/>
    <col min="12238" max="12238" width="51.625" style="69" customWidth="1"/>
    <col min="12239" max="12239" width="2.25" style="69" customWidth="1"/>
    <col min="12240" max="12240" width="3" style="69" customWidth="1"/>
    <col min="12241" max="12241" width="12.375" style="69" customWidth="1"/>
    <col min="12242" max="12242" width="24.25" style="69" customWidth="1"/>
    <col min="12243" max="12243" width="2.25" style="69" customWidth="1"/>
    <col min="12244" max="12244" width="3.75" style="69" customWidth="1"/>
    <col min="12245" max="12245" width="13.125" style="69" customWidth="1"/>
    <col min="12246" max="12246" width="28.25" style="69" customWidth="1"/>
    <col min="12247" max="12247" width="2.25" style="69" customWidth="1"/>
    <col min="12248" max="12248" width="3.75" style="69" customWidth="1"/>
    <col min="12249" max="12249" width="13.125" style="69" customWidth="1"/>
    <col min="12250" max="12250" width="28.25" style="69" customWidth="1"/>
    <col min="12251" max="12251" width="2.25" style="69" customWidth="1"/>
    <col min="12252" max="12252" width="3.75" style="69" customWidth="1"/>
    <col min="12253" max="12253" width="13.125" style="69" customWidth="1"/>
    <col min="12254" max="12254" width="28.25" style="69" customWidth="1"/>
    <col min="12255" max="12255" width="2.25" style="69" customWidth="1"/>
    <col min="12256" max="12256" width="3.75" style="69" customWidth="1"/>
    <col min="12257" max="12257" width="13.125" style="69" customWidth="1"/>
    <col min="12258" max="12258" width="28.25" style="69" customWidth="1"/>
    <col min="12259" max="12259" width="2.25" style="69" customWidth="1"/>
    <col min="12260" max="12260" width="3.75" style="69" customWidth="1"/>
    <col min="12261" max="12261" width="13.125" style="69" customWidth="1"/>
    <col min="12262" max="12262" width="28.25" style="69" customWidth="1"/>
    <col min="12263" max="12263" width="2.25" style="69" customWidth="1"/>
    <col min="12264" max="12264" width="3.75" style="69" customWidth="1"/>
    <col min="12265" max="12265" width="13.125" style="69" customWidth="1"/>
    <col min="12266" max="12266" width="28.25" style="69" customWidth="1"/>
    <col min="12267" max="12267" width="2.25" style="69" customWidth="1"/>
    <col min="12268" max="12268" width="3.75" style="69" customWidth="1"/>
    <col min="12269" max="12269" width="13.125" style="69" customWidth="1"/>
    <col min="12270" max="12270" width="28.25" style="69" customWidth="1"/>
    <col min="12271" max="12318" width="0" style="69" hidden="1" customWidth="1"/>
    <col min="12319" max="12456" width="11" style="69" customWidth="1"/>
    <col min="12457" max="12492" width="11.375" style="69"/>
    <col min="12493" max="12493" width="6.875" style="69" customWidth="1"/>
    <col min="12494" max="12494" width="51.625" style="69" customWidth="1"/>
    <col min="12495" max="12495" width="2.25" style="69" customWidth="1"/>
    <col min="12496" max="12496" width="3" style="69" customWidth="1"/>
    <col min="12497" max="12497" width="12.375" style="69" customWidth="1"/>
    <col min="12498" max="12498" width="24.25" style="69" customWidth="1"/>
    <col min="12499" max="12499" width="2.25" style="69" customWidth="1"/>
    <col min="12500" max="12500" width="3.75" style="69" customWidth="1"/>
    <col min="12501" max="12501" width="13.125" style="69" customWidth="1"/>
    <col min="12502" max="12502" width="28.25" style="69" customWidth="1"/>
    <col min="12503" max="12503" width="2.25" style="69" customWidth="1"/>
    <col min="12504" max="12504" width="3.75" style="69" customWidth="1"/>
    <col min="12505" max="12505" width="13.125" style="69" customWidth="1"/>
    <col min="12506" max="12506" width="28.25" style="69" customWidth="1"/>
    <col min="12507" max="12507" width="2.25" style="69" customWidth="1"/>
    <col min="12508" max="12508" width="3.75" style="69" customWidth="1"/>
    <col min="12509" max="12509" width="13.125" style="69" customWidth="1"/>
    <col min="12510" max="12510" width="28.25" style="69" customWidth="1"/>
    <col min="12511" max="12511" width="2.25" style="69" customWidth="1"/>
    <col min="12512" max="12512" width="3.75" style="69" customWidth="1"/>
    <col min="12513" max="12513" width="13.125" style="69" customWidth="1"/>
    <col min="12514" max="12514" width="28.25" style="69" customWidth="1"/>
    <col min="12515" max="12515" width="2.25" style="69" customWidth="1"/>
    <col min="12516" max="12516" width="3.75" style="69" customWidth="1"/>
    <col min="12517" max="12517" width="13.125" style="69" customWidth="1"/>
    <col min="12518" max="12518" width="28.25" style="69" customWidth="1"/>
    <col min="12519" max="12519" width="2.25" style="69" customWidth="1"/>
    <col min="12520" max="12520" width="3.75" style="69" customWidth="1"/>
    <col min="12521" max="12521" width="13.125" style="69" customWidth="1"/>
    <col min="12522" max="12522" width="28.25" style="69" customWidth="1"/>
    <col min="12523" max="12523" width="2.25" style="69" customWidth="1"/>
    <col min="12524" max="12524" width="3.75" style="69" customWidth="1"/>
    <col min="12525" max="12525" width="13.125" style="69" customWidth="1"/>
    <col min="12526" max="12526" width="28.25" style="69" customWidth="1"/>
    <col min="12527" max="12574" width="0" style="69" hidden="1" customWidth="1"/>
    <col min="12575" max="12712" width="11" style="69" customWidth="1"/>
    <col min="12713" max="12748" width="11.375" style="69"/>
    <col min="12749" max="12749" width="6.875" style="69" customWidth="1"/>
    <col min="12750" max="12750" width="51.625" style="69" customWidth="1"/>
    <col min="12751" max="12751" width="2.25" style="69" customWidth="1"/>
    <col min="12752" max="12752" width="3" style="69" customWidth="1"/>
    <col min="12753" max="12753" width="12.375" style="69" customWidth="1"/>
    <col min="12754" max="12754" width="24.25" style="69" customWidth="1"/>
    <col min="12755" max="12755" width="2.25" style="69" customWidth="1"/>
    <col min="12756" max="12756" width="3.75" style="69" customWidth="1"/>
    <col min="12757" max="12757" width="13.125" style="69" customWidth="1"/>
    <col min="12758" max="12758" width="28.25" style="69" customWidth="1"/>
    <col min="12759" max="12759" width="2.25" style="69" customWidth="1"/>
    <col min="12760" max="12760" width="3.75" style="69" customWidth="1"/>
    <col min="12761" max="12761" width="13.125" style="69" customWidth="1"/>
    <col min="12762" max="12762" width="28.25" style="69" customWidth="1"/>
    <col min="12763" max="12763" width="2.25" style="69" customWidth="1"/>
    <col min="12764" max="12764" width="3.75" style="69" customWidth="1"/>
    <col min="12765" max="12765" width="13.125" style="69" customWidth="1"/>
    <col min="12766" max="12766" width="28.25" style="69" customWidth="1"/>
    <col min="12767" max="12767" width="2.25" style="69" customWidth="1"/>
    <col min="12768" max="12768" width="3.75" style="69" customWidth="1"/>
    <col min="12769" max="12769" width="13.125" style="69" customWidth="1"/>
    <col min="12770" max="12770" width="28.25" style="69" customWidth="1"/>
    <col min="12771" max="12771" width="2.25" style="69" customWidth="1"/>
    <col min="12772" max="12772" width="3.75" style="69" customWidth="1"/>
    <col min="12773" max="12773" width="13.125" style="69" customWidth="1"/>
    <col min="12774" max="12774" width="28.25" style="69" customWidth="1"/>
    <col min="12775" max="12775" width="2.25" style="69" customWidth="1"/>
    <col min="12776" max="12776" width="3.75" style="69" customWidth="1"/>
    <col min="12777" max="12777" width="13.125" style="69" customWidth="1"/>
    <col min="12778" max="12778" width="28.25" style="69" customWidth="1"/>
    <col min="12779" max="12779" width="2.25" style="69" customWidth="1"/>
    <col min="12780" max="12780" width="3.75" style="69" customWidth="1"/>
    <col min="12781" max="12781" width="13.125" style="69" customWidth="1"/>
    <col min="12782" max="12782" width="28.25" style="69" customWidth="1"/>
    <col min="12783" max="12830" width="0" style="69" hidden="1" customWidth="1"/>
    <col min="12831" max="12968" width="11" style="69" customWidth="1"/>
    <col min="12969" max="13004" width="11.375" style="69"/>
    <col min="13005" max="13005" width="6.875" style="69" customWidth="1"/>
    <col min="13006" max="13006" width="51.625" style="69" customWidth="1"/>
    <col min="13007" max="13007" width="2.25" style="69" customWidth="1"/>
    <col min="13008" max="13008" width="3" style="69" customWidth="1"/>
    <col min="13009" max="13009" width="12.375" style="69" customWidth="1"/>
    <col min="13010" max="13010" width="24.25" style="69" customWidth="1"/>
    <col min="13011" max="13011" width="2.25" style="69" customWidth="1"/>
    <col min="13012" max="13012" width="3.75" style="69" customWidth="1"/>
    <col min="13013" max="13013" width="13.125" style="69" customWidth="1"/>
    <col min="13014" max="13014" width="28.25" style="69" customWidth="1"/>
    <col min="13015" max="13015" width="2.25" style="69" customWidth="1"/>
    <col min="13016" max="13016" width="3.75" style="69" customWidth="1"/>
    <col min="13017" max="13017" width="13.125" style="69" customWidth="1"/>
    <col min="13018" max="13018" width="28.25" style="69" customWidth="1"/>
    <col min="13019" max="13019" width="2.25" style="69" customWidth="1"/>
    <col min="13020" max="13020" width="3.75" style="69" customWidth="1"/>
    <col min="13021" max="13021" width="13.125" style="69" customWidth="1"/>
    <col min="13022" max="13022" width="28.25" style="69" customWidth="1"/>
    <col min="13023" max="13023" width="2.25" style="69" customWidth="1"/>
    <col min="13024" max="13024" width="3.75" style="69" customWidth="1"/>
    <col min="13025" max="13025" width="13.125" style="69" customWidth="1"/>
    <col min="13026" max="13026" width="28.25" style="69" customWidth="1"/>
    <col min="13027" max="13027" width="2.25" style="69" customWidth="1"/>
    <col min="13028" max="13028" width="3.75" style="69" customWidth="1"/>
    <col min="13029" max="13029" width="13.125" style="69" customWidth="1"/>
    <col min="13030" max="13030" width="28.25" style="69" customWidth="1"/>
    <col min="13031" max="13031" width="2.25" style="69" customWidth="1"/>
    <col min="13032" max="13032" width="3.75" style="69" customWidth="1"/>
    <col min="13033" max="13033" width="13.125" style="69" customWidth="1"/>
    <col min="13034" max="13034" width="28.25" style="69" customWidth="1"/>
    <col min="13035" max="13035" width="2.25" style="69" customWidth="1"/>
    <col min="13036" max="13036" width="3.75" style="69" customWidth="1"/>
    <col min="13037" max="13037" width="13.125" style="69" customWidth="1"/>
    <col min="13038" max="13038" width="28.25" style="69" customWidth="1"/>
    <col min="13039" max="13086" width="0" style="69" hidden="1" customWidth="1"/>
    <col min="13087" max="13224" width="11" style="69" customWidth="1"/>
    <col min="13225" max="13260" width="11.375" style="69"/>
    <col min="13261" max="13261" width="6.875" style="69" customWidth="1"/>
    <col min="13262" max="13262" width="51.625" style="69" customWidth="1"/>
    <col min="13263" max="13263" width="2.25" style="69" customWidth="1"/>
    <col min="13264" max="13264" width="3" style="69" customWidth="1"/>
    <col min="13265" max="13265" width="12.375" style="69" customWidth="1"/>
    <col min="13266" max="13266" width="24.25" style="69" customWidth="1"/>
    <col min="13267" max="13267" width="2.25" style="69" customWidth="1"/>
    <col min="13268" max="13268" width="3.75" style="69" customWidth="1"/>
    <col min="13269" max="13269" width="13.125" style="69" customWidth="1"/>
    <col min="13270" max="13270" width="28.25" style="69" customWidth="1"/>
    <col min="13271" max="13271" width="2.25" style="69" customWidth="1"/>
    <col min="13272" max="13272" width="3.75" style="69" customWidth="1"/>
    <col min="13273" max="13273" width="13.125" style="69" customWidth="1"/>
    <col min="13274" max="13274" width="28.25" style="69" customWidth="1"/>
    <col min="13275" max="13275" width="2.25" style="69" customWidth="1"/>
    <col min="13276" max="13276" width="3.75" style="69" customWidth="1"/>
    <col min="13277" max="13277" width="13.125" style="69" customWidth="1"/>
    <col min="13278" max="13278" width="28.25" style="69" customWidth="1"/>
    <col min="13279" max="13279" width="2.25" style="69" customWidth="1"/>
    <col min="13280" max="13280" width="3.75" style="69" customWidth="1"/>
    <col min="13281" max="13281" width="13.125" style="69" customWidth="1"/>
    <col min="13282" max="13282" width="28.25" style="69" customWidth="1"/>
    <col min="13283" max="13283" width="2.25" style="69" customWidth="1"/>
    <col min="13284" max="13284" width="3.75" style="69" customWidth="1"/>
    <col min="13285" max="13285" width="13.125" style="69" customWidth="1"/>
    <col min="13286" max="13286" width="28.25" style="69" customWidth="1"/>
    <col min="13287" max="13287" width="2.25" style="69" customWidth="1"/>
    <col min="13288" max="13288" width="3.75" style="69" customWidth="1"/>
    <col min="13289" max="13289" width="13.125" style="69" customWidth="1"/>
    <col min="13290" max="13290" width="28.25" style="69" customWidth="1"/>
    <col min="13291" max="13291" width="2.25" style="69" customWidth="1"/>
    <col min="13292" max="13292" width="3.75" style="69" customWidth="1"/>
    <col min="13293" max="13293" width="13.125" style="69" customWidth="1"/>
    <col min="13294" max="13294" width="28.25" style="69" customWidth="1"/>
    <col min="13295" max="13342" width="0" style="69" hidden="1" customWidth="1"/>
    <col min="13343" max="13480" width="11" style="69" customWidth="1"/>
    <col min="13481" max="13516" width="11.375" style="69"/>
    <col min="13517" max="13517" width="6.875" style="69" customWidth="1"/>
    <col min="13518" max="13518" width="51.625" style="69" customWidth="1"/>
    <col min="13519" max="13519" width="2.25" style="69" customWidth="1"/>
    <col min="13520" max="13520" width="3" style="69" customWidth="1"/>
    <col min="13521" max="13521" width="12.375" style="69" customWidth="1"/>
    <col min="13522" max="13522" width="24.25" style="69" customWidth="1"/>
    <col min="13523" max="13523" width="2.25" style="69" customWidth="1"/>
    <col min="13524" max="13524" width="3.75" style="69" customWidth="1"/>
    <col min="13525" max="13525" width="13.125" style="69" customWidth="1"/>
    <col min="13526" max="13526" width="28.25" style="69" customWidth="1"/>
    <col min="13527" max="13527" width="2.25" style="69" customWidth="1"/>
    <col min="13528" max="13528" width="3.75" style="69" customWidth="1"/>
    <col min="13529" max="13529" width="13.125" style="69" customWidth="1"/>
    <col min="13530" max="13530" width="28.25" style="69" customWidth="1"/>
    <col min="13531" max="13531" width="2.25" style="69" customWidth="1"/>
    <col min="13532" max="13532" width="3.75" style="69" customWidth="1"/>
    <col min="13533" max="13533" width="13.125" style="69" customWidth="1"/>
    <col min="13534" max="13534" width="28.25" style="69" customWidth="1"/>
    <col min="13535" max="13535" width="2.25" style="69" customWidth="1"/>
    <col min="13536" max="13536" width="3.75" style="69" customWidth="1"/>
    <col min="13537" max="13537" width="13.125" style="69" customWidth="1"/>
    <col min="13538" max="13538" width="28.25" style="69" customWidth="1"/>
    <col min="13539" max="13539" width="2.25" style="69" customWidth="1"/>
    <col min="13540" max="13540" width="3.75" style="69" customWidth="1"/>
    <col min="13541" max="13541" width="13.125" style="69" customWidth="1"/>
    <col min="13542" max="13542" width="28.25" style="69" customWidth="1"/>
    <col min="13543" max="13543" width="2.25" style="69" customWidth="1"/>
    <col min="13544" max="13544" width="3.75" style="69" customWidth="1"/>
    <col min="13545" max="13545" width="13.125" style="69" customWidth="1"/>
    <col min="13546" max="13546" width="28.25" style="69" customWidth="1"/>
    <col min="13547" max="13547" width="2.25" style="69" customWidth="1"/>
    <col min="13548" max="13548" width="3.75" style="69" customWidth="1"/>
    <col min="13549" max="13549" width="13.125" style="69" customWidth="1"/>
    <col min="13550" max="13550" width="28.25" style="69" customWidth="1"/>
    <col min="13551" max="13598" width="0" style="69" hidden="1" customWidth="1"/>
    <col min="13599" max="13736" width="11" style="69" customWidth="1"/>
    <col min="13737" max="13772" width="11.375" style="69"/>
    <col min="13773" max="13773" width="6.875" style="69" customWidth="1"/>
    <col min="13774" max="13774" width="51.625" style="69" customWidth="1"/>
    <col min="13775" max="13775" width="2.25" style="69" customWidth="1"/>
    <col min="13776" max="13776" width="3" style="69" customWidth="1"/>
    <col min="13777" max="13777" width="12.375" style="69" customWidth="1"/>
    <col min="13778" max="13778" width="24.25" style="69" customWidth="1"/>
    <col min="13779" max="13779" width="2.25" style="69" customWidth="1"/>
    <col min="13780" max="13780" width="3.75" style="69" customWidth="1"/>
    <col min="13781" max="13781" width="13.125" style="69" customWidth="1"/>
    <col min="13782" max="13782" width="28.25" style="69" customWidth="1"/>
    <col min="13783" max="13783" width="2.25" style="69" customWidth="1"/>
    <col min="13784" max="13784" width="3.75" style="69" customWidth="1"/>
    <col min="13785" max="13785" width="13.125" style="69" customWidth="1"/>
    <col min="13786" max="13786" width="28.25" style="69" customWidth="1"/>
    <col min="13787" max="13787" width="2.25" style="69" customWidth="1"/>
    <col min="13788" max="13788" width="3.75" style="69" customWidth="1"/>
    <col min="13789" max="13789" width="13.125" style="69" customWidth="1"/>
    <col min="13790" max="13790" width="28.25" style="69" customWidth="1"/>
    <col min="13791" max="13791" width="2.25" style="69" customWidth="1"/>
    <col min="13792" max="13792" width="3.75" style="69" customWidth="1"/>
    <col min="13793" max="13793" width="13.125" style="69" customWidth="1"/>
    <col min="13794" max="13794" width="28.25" style="69" customWidth="1"/>
    <col min="13795" max="13795" width="2.25" style="69" customWidth="1"/>
    <col min="13796" max="13796" width="3.75" style="69" customWidth="1"/>
    <col min="13797" max="13797" width="13.125" style="69" customWidth="1"/>
    <col min="13798" max="13798" width="28.25" style="69" customWidth="1"/>
    <col min="13799" max="13799" width="2.25" style="69" customWidth="1"/>
    <col min="13800" max="13800" width="3.75" style="69" customWidth="1"/>
    <col min="13801" max="13801" width="13.125" style="69" customWidth="1"/>
    <col min="13802" max="13802" width="28.25" style="69" customWidth="1"/>
    <col min="13803" max="13803" width="2.25" style="69" customWidth="1"/>
    <col min="13804" max="13804" width="3.75" style="69" customWidth="1"/>
    <col min="13805" max="13805" width="13.125" style="69" customWidth="1"/>
    <col min="13806" max="13806" width="28.25" style="69" customWidth="1"/>
    <col min="13807" max="13854" width="0" style="69" hidden="1" customWidth="1"/>
    <col min="13855" max="13992" width="11" style="69" customWidth="1"/>
    <col min="13993" max="14028" width="11.375" style="69"/>
    <col min="14029" max="14029" width="6.875" style="69" customWidth="1"/>
    <col min="14030" max="14030" width="51.625" style="69" customWidth="1"/>
    <col min="14031" max="14031" width="2.25" style="69" customWidth="1"/>
    <col min="14032" max="14032" width="3" style="69" customWidth="1"/>
    <col min="14033" max="14033" width="12.375" style="69" customWidth="1"/>
    <col min="14034" max="14034" width="24.25" style="69" customWidth="1"/>
    <col min="14035" max="14035" width="2.25" style="69" customWidth="1"/>
    <col min="14036" max="14036" width="3.75" style="69" customWidth="1"/>
    <col min="14037" max="14037" width="13.125" style="69" customWidth="1"/>
    <col min="14038" max="14038" width="28.25" style="69" customWidth="1"/>
    <col min="14039" max="14039" width="2.25" style="69" customWidth="1"/>
    <col min="14040" max="14040" width="3.75" style="69" customWidth="1"/>
    <col min="14041" max="14041" width="13.125" style="69" customWidth="1"/>
    <col min="14042" max="14042" width="28.25" style="69" customWidth="1"/>
    <col min="14043" max="14043" width="2.25" style="69" customWidth="1"/>
    <col min="14044" max="14044" width="3.75" style="69" customWidth="1"/>
    <col min="14045" max="14045" width="13.125" style="69" customWidth="1"/>
    <col min="14046" max="14046" width="28.25" style="69" customWidth="1"/>
    <col min="14047" max="14047" width="2.25" style="69" customWidth="1"/>
    <col min="14048" max="14048" width="3.75" style="69" customWidth="1"/>
    <col min="14049" max="14049" width="13.125" style="69" customWidth="1"/>
    <col min="14050" max="14050" width="28.25" style="69" customWidth="1"/>
    <col min="14051" max="14051" width="2.25" style="69" customWidth="1"/>
    <col min="14052" max="14052" width="3.75" style="69" customWidth="1"/>
    <col min="14053" max="14053" width="13.125" style="69" customWidth="1"/>
    <col min="14054" max="14054" width="28.25" style="69" customWidth="1"/>
    <col min="14055" max="14055" width="2.25" style="69" customWidth="1"/>
    <col min="14056" max="14056" width="3.75" style="69" customWidth="1"/>
    <col min="14057" max="14057" width="13.125" style="69" customWidth="1"/>
    <col min="14058" max="14058" width="28.25" style="69" customWidth="1"/>
    <col min="14059" max="14059" width="2.25" style="69" customWidth="1"/>
    <col min="14060" max="14060" width="3.75" style="69" customWidth="1"/>
    <col min="14061" max="14061" width="13.125" style="69" customWidth="1"/>
    <col min="14062" max="14062" width="28.25" style="69" customWidth="1"/>
    <col min="14063" max="14110" width="0" style="69" hidden="1" customWidth="1"/>
    <col min="14111" max="14248" width="11" style="69" customWidth="1"/>
    <col min="14249" max="14284" width="11.375" style="69"/>
    <col min="14285" max="14285" width="6.875" style="69" customWidth="1"/>
    <col min="14286" max="14286" width="51.625" style="69" customWidth="1"/>
    <col min="14287" max="14287" width="2.25" style="69" customWidth="1"/>
    <col min="14288" max="14288" width="3" style="69" customWidth="1"/>
    <col min="14289" max="14289" width="12.375" style="69" customWidth="1"/>
    <col min="14290" max="14290" width="24.25" style="69" customWidth="1"/>
    <col min="14291" max="14291" width="2.25" style="69" customWidth="1"/>
    <col min="14292" max="14292" width="3.75" style="69" customWidth="1"/>
    <col min="14293" max="14293" width="13.125" style="69" customWidth="1"/>
    <col min="14294" max="14294" width="28.25" style="69" customWidth="1"/>
    <col min="14295" max="14295" width="2.25" style="69" customWidth="1"/>
    <col min="14296" max="14296" width="3.75" style="69" customWidth="1"/>
    <col min="14297" max="14297" width="13.125" style="69" customWidth="1"/>
    <col min="14298" max="14298" width="28.25" style="69" customWidth="1"/>
    <col min="14299" max="14299" width="2.25" style="69" customWidth="1"/>
    <col min="14300" max="14300" width="3.75" style="69" customWidth="1"/>
    <col min="14301" max="14301" width="13.125" style="69" customWidth="1"/>
    <col min="14302" max="14302" width="28.25" style="69" customWidth="1"/>
    <col min="14303" max="14303" width="2.25" style="69" customWidth="1"/>
    <col min="14304" max="14304" width="3.75" style="69" customWidth="1"/>
    <col min="14305" max="14305" width="13.125" style="69" customWidth="1"/>
    <col min="14306" max="14306" width="28.25" style="69" customWidth="1"/>
    <col min="14307" max="14307" width="2.25" style="69" customWidth="1"/>
    <col min="14308" max="14308" width="3.75" style="69" customWidth="1"/>
    <col min="14309" max="14309" width="13.125" style="69" customWidth="1"/>
    <col min="14310" max="14310" width="28.25" style="69" customWidth="1"/>
    <col min="14311" max="14311" width="2.25" style="69" customWidth="1"/>
    <col min="14312" max="14312" width="3.75" style="69" customWidth="1"/>
    <col min="14313" max="14313" width="13.125" style="69" customWidth="1"/>
    <col min="14314" max="14314" width="28.25" style="69" customWidth="1"/>
    <col min="14315" max="14315" width="2.25" style="69" customWidth="1"/>
    <col min="14316" max="14316" width="3.75" style="69" customWidth="1"/>
    <col min="14317" max="14317" width="13.125" style="69" customWidth="1"/>
    <col min="14318" max="14318" width="28.25" style="69" customWidth="1"/>
    <col min="14319" max="14366" width="0" style="69" hidden="1" customWidth="1"/>
    <col min="14367" max="14504" width="11" style="69" customWidth="1"/>
    <col min="14505" max="14540" width="11.375" style="69"/>
    <col min="14541" max="14541" width="6.875" style="69" customWidth="1"/>
    <col min="14542" max="14542" width="51.625" style="69" customWidth="1"/>
    <col min="14543" max="14543" width="2.25" style="69" customWidth="1"/>
    <col min="14544" max="14544" width="3" style="69" customWidth="1"/>
    <col min="14545" max="14545" width="12.375" style="69" customWidth="1"/>
    <col min="14546" max="14546" width="24.25" style="69" customWidth="1"/>
    <col min="14547" max="14547" width="2.25" style="69" customWidth="1"/>
    <col min="14548" max="14548" width="3.75" style="69" customWidth="1"/>
    <col min="14549" max="14549" width="13.125" style="69" customWidth="1"/>
    <col min="14550" max="14550" width="28.25" style="69" customWidth="1"/>
    <col min="14551" max="14551" width="2.25" style="69" customWidth="1"/>
    <col min="14552" max="14552" width="3.75" style="69" customWidth="1"/>
    <col min="14553" max="14553" width="13.125" style="69" customWidth="1"/>
    <col min="14554" max="14554" width="28.25" style="69" customWidth="1"/>
    <col min="14555" max="14555" width="2.25" style="69" customWidth="1"/>
    <col min="14556" max="14556" width="3.75" style="69" customWidth="1"/>
    <col min="14557" max="14557" width="13.125" style="69" customWidth="1"/>
    <col min="14558" max="14558" width="28.25" style="69" customWidth="1"/>
    <col min="14559" max="14559" width="2.25" style="69" customWidth="1"/>
    <col min="14560" max="14560" width="3.75" style="69" customWidth="1"/>
    <col min="14561" max="14561" width="13.125" style="69" customWidth="1"/>
    <col min="14562" max="14562" width="28.25" style="69" customWidth="1"/>
    <col min="14563" max="14563" width="2.25" style="69" customWidth="1"/>
    <col min="14564" max="14564" width="3.75" style="69" customWidth="1"/>
    <col min="14565" max="14565" width="13.125" style="69" customWidth="1"/>
    <col min="14566" max="14566" width="28.25" style="69" customWidth="1"/>
    <col min="14567" max="14567" width="2.25" style="69" customWidth="1"/>
    <col min="14568" max="14568" width="3.75" style="69" customWidth="1"/>
    <col min="14569" max="14569" width="13.125" style="69" customWidth="1"/>
    <col min="14570" max="14570" width="28.25" style="69" customWidth="1"/>
    <col min="14571" max="14571" width="2.25" style="69" customWidth="1"/>
    <col min="14572" max="14572" width="3.75" style="69" customWidth="1"/>
    <col min="14573" max="14573" width="13.125" style="69" customWidth="1"/>
    <col min="14574" max="14574" width="28.25" style="69" customWidth="1"/>
    <col min="14575" max="14622" width="0" style="69" hidden="1" customWidth="1"/>
    <col min="14623" max="14760" width="11" style="69" customWidth="1"/>
    <col min="14761" max="14796" width="11.375" style="69"/>
    <col min="14797" max="14797" width="6.875" style="69" customWidth="1"/>
    <col min="14798" max="14798" width="51.625" style="69" customWidth="1"/>
    <col min="14799" max="14799" width="2.25" style="69" customWidth="1"/>
    <col min="14800" max="14800" width="3" style="69" customWidth="1"/>
    <col min="14801" max="14801" width="12.375" style="69" customWidth="1"/>
    <col min="14802" max="14802" width="24.25" style="69" customWidth="1"/>
    <col min="14803" max="14803" width="2.25" style="69" customWidth="1"/>
    <col min="14804" max="14804" width="3.75" style="69" customWidth="1"/>
    <col min="14805" max="14805" width="13.125" style="69" customWidth="1"/>
    <col min="14806" max="14806" width="28.25" style="69" customWidth="1"/>
    <col min="14807" max="14807" width="2.25" style="69" customWidth="1"/>
    <col min="14808" max="14808" width="3.75" style="69" customWidth="1"/>
    <col min="14809" max="14809" width="13.125" style="69" customWidth="1"/>
    <col min="14810" max="14810" width="28.25" style="69" customWidth="1"/>
    <col min="14811" max="14811" width="2.25" style="69" customWidth="1"/>
    <col min="14812" max="14812" width="3.75" style="69" customWidth="1"/>
    <col min="14813" max="14813" width="13.125" style="69" customWidth="1"/>
    <col min="14814" max="14814" width="28.25" style="69" customWidth="1"/>
    <col min="14815" max="14815" width="2.25" style="69" customWidth="1"/>
    <col min="14816" max="14816" width="3.75" style="69" customWidth="1"/>
    <col min="14817" max="14817" width="13.125" style="69" customWidth="1"/>
    <col min="14818" max="14818" width="28.25" style="69" customWidth="1"/>
    <col min="14819" max="14819" width="2.25" style="69" customWidth="1"/>
    <col min="14820" max="14820" width="3.75" style="69" customWidth="1"/>
    <col min="14821" max="14821" width="13.125" style="69" customWidth="1"/>
    <col min="14822" max="14822" width="28.25" style="69" customWidth="1"/>
    <col min="14823" max="14823" width="2.25" style="69" customWidth="1"/>
    <col min="14824" max="14824" width="3.75" style="69" customWidth="1"/>
    <col min="14825" max="14825" width="13.125" style="69" customWidth="1"/>
    <col min="14826" max="14826" width="28.25" style="69" customWidth="1"/>
    <col min="14827" max="14827" width="2.25" style="69" customWidth="1"/>
    <col min="14828" max="14828" width="3.75" style="69" customWidth="1"/>
    <col min="14829" max="14829" width="13.125" style="69" customWidth="1"/>
    <col min="14830" max="14830" width="28.25" style="69" customWidth="1"/>
    <col min="14831" max="14878" width="0" style="69" hidden="1" customWidth="1"/>
    <col min="14879" max="15016" width="11" style="69" customWidth="1"/>
    <col min="15017" max="15052" width="11.375" style="69"/>
    <col min="15053" max="15053" width="6.875" style="69" customWidth="1"/>
    <col min="15054" max="15054" width="51.625" style="69" customWidth="1"/>
    <col min="15055" max="15055" width="2.25" style="69" customWidth="1"/>
    <col min="15056" max="15056" width="3" style="69" customWidth="1"/>
    <col min="15057" max="15057" width="12.375" style="69" customWidth="1"/>
    <col min="15058" max="15058" width="24.25" style="69" customWidth="1"/>
    <col min="15059" max="15059" width="2.25" style="69" customWidth="1"/>
    <col min="15060" max="15060" width="3.75" style="69" customWidth="1"/>
    <col min="15061" max="15061" width="13.125" style="69" customWidth="1"/>
    <col min="15062" max="15062" width="28.25" style="69" customWidth="1"/>
    <col min="15063" max="15063" width="2.25" style="69" customWidth="1"/>
    <col min="15064" max="15064" width="3.75" style="69" customWidth="1"/>
    <col min="15065" max="15065" width="13.125" style="69" customWidth="1"/>
    <col min="15066" max="15066" width="28.25" style="69" customWidth="1"/>
    <col min="15067" max="15067" width="2.25" style="69" customWidth="1"/>
    <col min="15068" max="15068" width="3.75" style="69" customWidth="1"/>
    <col min="15069" max="15069" width="13.125" style="69" customWidth="1"/>
    <col min="15070" max="15070" width="28.25" style="69" customWidth="1"/>
    <col min="15071" max="15071" width="2.25" style="69" customWidth="1"/>
    <col min="15072" max="15072" width="3.75" style="69" customWidth="1"/>
    <col min="15073" max="15073" width="13.125" style="69" customWidth="1"/>
    <col min="15074" max="15074" width="28.25" style="69" customWidth="1"/>
    <col min="15075" max="15075" width="2.25" style="69" customWidth="1"/>
    <col min="15076" max="15076" width="3.75" style="69" customWidth="1"/>
    <col min="15077" max="15077" width="13.125" style="69" customWidth="1"/>
    <col min="15078" max="15078" width="28.25" style="69" customWidth="1"/>
    <col min="15079" max="15079" width="2.25" style="69" customWidth="1"/>
    <col min="15080" max="15080" width="3.75" style="69" customWidth="1"/>
    <col min="15081" max="15081" width="13.125" style="69" customWidth="1"/>
    <col min="15082" max="15082" width="28.25" style="69" customWidth="1"/>
    <col min="15083" max="15083" width="2.25" style="69" customWidth="1"/>
    <col min="15084" max="15084" width="3.75" style="69" customWidth="1"/>
    <col min="15085" max="15085" width="13.125" style="69" customWidth="1"/>
    <col min="15086" max="15086" width="28.25" style="69" customWidth="1"/>
    <col min="15087" max="15134" width="0" style="69" hidden="1" customWidth="1"/>
    <col min="15135" max="15272" width="11" style="69" customWidth="1"/>
    <col min="15273" max="15308" width="11.375" style="69"/>
    <col min="15309" max="15309" width="6.875" style="69" customWidth="1"/>
    <col min="15310" max="15310" width="51.625" style="69" customWidth="1"/>
    <col min="15311" max="15311" width="2.25" style="69" customWidth="1"/>
    <col min="15312" max="15312" width="3" style="69" customWidth="1"/>
    <col min="15313" max="15313" width="12.375" style="69" customWidth="1"/>
    <col min="15314" max="15314" width="24.25" style="69" customWidth="1"/>
    <col min="15315" max="15315" width="2.25" style="69" customWidth="1"/>
    <col min="15316" max="15316" width="3.75" style="69" customWidth="1"/>
    <col min="15317" max="15317" width="13.125" style="69" customWidth="1"/>
    <col min="15318" max="15318" width="28.25" style="69" customWidth="1"/>
    <col min="15319" max="15319" width="2.25" style="69" customWidth="1"/>
    <col min="15320" max="15320" width="3.75" style="69" customWidth="1"/>
    <col min="15321" max="15321" width="13.125" style="69" customWidth="1"/>
    <col min="15322" max="15322" width="28.25" style="69" customWidth="1"/>
    <col min="15323" max="15323" width="2.25" style="69" customWidth="1"/>
    <col min="15324" max="15324" width="3.75" style="69" customWidth="1"/>
    <col min="15325" max="15325" width="13.125" style="69" customWidth="1"/>
    <col min="15326" max="15326" width="28.25" style="69" customWidth="1"/>
    <col min="15327" max="15327" width="2.25" style="69" customWidth="1"/>
    <col min="15328" max="15328" width="3.75" style="69" customWidth="1"/>
    <col min="15329" max="15329" width="13.125" style="69" customWidth="1"/>
    <col min="15330" max="15330" width="28.25" style="69" customWidth="1"/>
    <col min="15331" max="15331" width="2.25" style="69" customWidth="1"/>
    <col min="15332" max="15332" width="3.75" style="69" customWidth="1"/>
    <col min="15333" max="15333" width="13.125" style="69" customWidth="1"/>
    <col min="15334" max="15334" width="28.25" style="69" customWidth="1"/>
    <col min="15335" max="15335" width="2.25" style="69" customWidth="1"/>
    <col min="15336" max="15336" width="3.75" style="69" customWidth="1"/>
    <col min="15337" max="15337" width="13.125" style="69" customWidth="1"/>
    <col min="15338" max="15338" width="28.25" style="69" customWidth="1"/>
    <col min="15339" max="15339" width="2.25" style="69" customWidth="1"/>
    <col min="15340" max="15340" width="3.75" style="69" customWidth="1"/>
    <col min="15341" max="15341" width="13.125" style="69" customWidth="1"/>
    <col min="15342" max="15342" width="28.25" style="69" customWidth="1"/>
    <col min="15343" max="15390" width="0" style="69" hidden="1" customWidth="1"/>
    <col min="15391" max="15528" width="11" style="69" customWidth="1"/>
    <col min="15529" max="15564" width="11.375" style="69"/>
    <col min="15565" max="15565" width="6.875" style="69" customWidth="1"/>
    <col min="15566" max="15566" width="51.625" style="69" customWidth="1"/>
    <col min="15567" max="15567" width="2.25" style="69" customWidth="1"/>
    <col min="15568" max="15568" width="3" style="69" customWidth="1"/>
    <col min="15569" max="15569" width="12.375" style="69" customWidth="1"/>
    <col min="15570" max="15570" width="24.25" style="69" customWidth="1"/>
    <col min="15571" max="15571" width="2.25" style="69" customWidth="1"/>
    <col min="15572" max="15572" width="3.75" style="69" customWidth="1"/>
    <col min="15573" max="15573" width="13.125" style="69" customWidth="1"/>
    <col min="15574" max="15574" width="28.25" style="69" customWidth="1"/>
    <col min="15575" max="15575" width="2.25" style="69" customWidth="1"/>
    <col min="15576" max="15576" width="3.75" style="69" customWidth="1"/>
    <col min="15577" max="15577" width="13.125" style="69" customWidth="1"/>
    <col min="15578" max="15578" width="28.25" style="69" customWidth="1"/>
    <col min="15579" max="15579" width="2.25" style="69" customWidth="1"/>
    <col min="15580" max="15580" width="3.75" style="69" customWidth="1"/>
    <col min="15581" max="15581" width="13.125" style="69" customWidth="1"/>
    <col min="15582" max="15582" width="28.25" style="69" customWidth="1"/>
    <col min="15583" max="15583" width="2.25" style="69" customWidth="1"/>
    <col min="15584" max="15584" width="3.75" style="69" customWidth="1"/>
    <col min="15585" max="15585" width="13.125" style="69" customWidth="1"/>
    <col min="15586" max="15586" width="28.25" style="69" customWidth="1"/>
    <col min="15587" max="15587" width="2.25" style="69" customWidth="1"/>
    <col min="15588" max="15588" width="3.75" style="69" customWidth="1"/>
    <col min="15589" max="15589" width="13.125" style="69" customWidth="1"/>
    <col min="15590" max="15590" width="28.25" style="69" customWidth="1"/>
    <col min="15591" max="15591" width="2.25" style="69" customWidth="1"/>
    <col min="15592" max="15592" width="3.75" style="69" customWidth="1"/>
    <col min="15593" max="15593" width="13.125" style="69" customWidth="1"/>
    <col min="15594" max="15594" width="28.25" style="69" customWidth="1"/>
    <col min="15595" max="15595" width="2.25" style="69" customWidth="1"/>
    <col min="15596" max="15596" width="3.75" style="69" customWidth="1"/>
    <col min="15597" max="15597" width="13.125" style="69" customWidth="1"/>
    <col min="15598" max="15598" width="28.25" style="69" customWidth="1"/>
    <col min="15599" max="15646" width="0" style="69" hidden="1" customWidth="1"/>
    <col min="15647" max="15784" width="11" style="69" customWidth="1"/>
    <col min="15785" max="15820" width="11.375" style="69"/>
    <col min="15821" max="15821" width="6.875" style="69" customWidth="1"/>
    <col min="15822" max="15822" width="51.625" style="69" customWidth="1"/>
    <col min="15823" max="15823" width="2.25" style="69" customWidth="1"/>
    <col min="15824" max="15824" width="3" style="69" customWidth="1"/>
    <col min="15825" max="15825" width="12.375" style="69" customWidth="1"/>
    <col min="15826" max="15826" width="24.25" style="69" customWidth="1"/>
    <col min="15827" max="15827" width="2.25" style="69" customWidth="1"/>
    <col min="15828" max="15828" width="3.75" style="69" customWidth="1"/>
    <col min="15829" max="15829" width="13.125" style="69" customWidth="1"/>
    <col min="15830" max="15830" width="28.25" style="69" customWidth="1"/>
    <col min="15831" max="15831" width="2.25" style="69" customWidth="1"/>
    <col min="15832" max="15832" width="3.75" style="69" customWidth="1"/>
    <col min="15833" max="15833" width="13.125" style="69" customWidth="1"/>
    <col min="15834" max="15834" width="28.25" style="69" customWidth="1"/>
    <col min="15835" max="15835" width="2.25" style="69" customWidth="1"/>
    <col min="15836" max="15836" width="3.75" style="69" customWidth="1"/>
    <col min="15837" max="15837" width="13.125" style="69" customWidth="1"/>
    <col min="15838" max="15838" width="28.25" style="69" customWidth="1"/>
    <col min="15839" max="15839" width="2.25" style="69" customWidth="1"/>
    <col min="15840" max="15840" width="3.75" style="69" customWidth="1"/>
    <col min="15841" max="15841" width="13.125" style="69" customWidth="1"/>
    <col min="15842" max="15842" width="28.25" style="69" customWidth="1"/>
    <col min="15843" max="15843" width="2.25" style="69" customWidth="1"/>
    <col min="15844" max="15844" width="3.75" style="69" customWidth="1"/>
    <col min="15845" max="15845" width="13.125" style="69" customWidth="1"/>
    <col min="15846" max="15846" width="28.25" style="69" customWidth="1"/>
    <col min="15847" max="15847" width="2.25" style="69" customWidth="1"/>
    <col min="15848" max="15848" width="3.75" style="69" customWidth="1"/>
    <col min="15849" max="15849" width="13.125" style="69" customWidth="1"/>
    <col min="15850" max="15850" width="28.25" style="69" customWidth="1"/>
    <col min="15851" max="15851" width="2.25" style="69" customWidth="1"/>
    <col min="15852" max="15852" width="3.75" style="69" customWidth="1"/>
    <col min="15853" max="15853" width="13.125" style="69" customWidth="1"/>
    <col min="15854" max="15854" width="28.25" style="69" customWidth="1"/>
    <col min="15855" max="15902" width="0" style="69" hidden="1" customWidth="1"/>
    <col min="15903" max="16040" width="11" style="69" customWidth="1"/>
    <col min="16041" max="16076" width="11.375" style="69"/>
    <col min="16077" max="16077" width="6.875" style="69" customWidth="1"/>
    <col min="16078" max="16078" width="51.625" style="69" customWidth="1"/>
    <col min="16079" max="16079" width="2.25" style="69" customWidth="1"/>
    <col min="16080" max="16080" width="3" style="69" customWidth="1"/>
    <col min="16081" max="16081" width="12.375" style="69" customWidth="1"/>
    <col min="16082" max="16082" width="24.25" style="69" customWidth="1"/>
    <col min="16083" max="16083" width="2.25" style="69" customWidth="1"/>
    <col min="16084" max="16084" width="3.75" style="69" customWidth="1"/>
    <col min="16085" max="16085" width="13.125" style="69" customWidth="1"/>
    <col min="16086" max="16086" width="28.25" style="69" customWidth="1"/>
    <col min="16087" max="16087" width="2.25" style="69" customWidth="1"/>
    <col min="16088" max="16088" width="3.75" style="69" customWidth="1"/>
    <col min="16089" max="16089" width="13.125" style="69" customWidth="1"/>
    <col min="16090" max="16090" width="28.25" style="69" customWidth="1"/>
    <col min="16091" max="16091" width="2.25" style="69" customWidth="1"/>
    <col min="16092" max="16092" width="3.75" style="69" customWidth="1"/>
    <col min="16093" max="16093" width="13.125" style="69" customWidth="1"/>
    <col min="16094" max="16094" width="28.25" style="69" customWidth="1"/>
    <col min="16095" max="16095" width="2.25" style="69" customWidth="1"/>
    <col min="16096" max="16096" width="3.75" style="69" customWidth="1"/>
    <col min="16097" max="16097" width="13.125" style="69" customWidth="1"/>
    <col min="16098" max="16098" width="28.25" style="69" customWidth="1"/>
    <col min="16099" max="16099" width="2.25" style="69" customWidth="1"/>
    <col min="16100" max="16100" width="3.75" style="69" customWidth="1"/>
    <col min="16101" max="16101" width="13.125" style="69" customWidth="1"/>
    <col min="16102" max="16102" width="28.25" style="69" customWidth="1"/>
    <col min="16103" max="16103" width="2.25" style="69" customWidth="1"/>
    <col min="16104" max="16104" width="3.75" style="69" customWidth="1"/>
    <col min="16105" max="16105" width="13.125" style="69" customWidth="1"/>
    <col min="16106" max="16106" width="28.25" style="69" customWidth="1"/>
    <col min="16107" max="16107" width="2.25" style="69" customWidth="1"/>
    <col min="16108" max="16108" width="3.75" style="69" customWidth="1"/>
    <col min="16109" max="16109" width="13.125" style="69" customWidth="1"/>
    <col min="16110" max="16110" width="28.25" style="69" customWidth="1"/>
    <col min="16111" max="16158" width="0" style="69" hidden="1" customWidth="1"/>
    <col min="16159" max="16296" width="11" style="69" customWidth="1"/>
    <col min="16297" max="16384" width="11.375" style="69"/>
  </cols>
  <sheetData>
    <row r="1" spans="1:36" ht="119.25" customHeight="1">
      <c r="A1" s="604" t="str">
        <f>Conformación!A1</f>
        <v>EMPRESA NACIONAL PROMOTORA DEL DESARROLLO TERRITORIAL – ENTerritorio
OBJETO:
“ACTUALIZACIÓN, CONFIGURACIÓN, SOPORTE, ACOMPAÑAMIENTO TÉCNICO Y TRANSFERENCIA DE CONOCIMIENTO, PARA EL LICENCIAMIENTO FUJITSU DE ENTERRITORIO”
MODALIDAD DE CONTRATACIÓN: 
CONTRATACIÓN EXPEDITA ESPECIAL 
CEE-005-2021</v>
      </c>
      <c r="B1" s="586"/>
      <c r="C1" s="586"/>
      <c r="D1" s="586"/>
      <c r="E1" s="586"/>
      <c r="F1" s="586"/>
      <c r="G1" s="604" t="str">
        <f>Conformación!A1</f>
        <v>EMPRESA NACIONAL PROMOTORA DEL DESARROLLO TERRITORIAL – ENTerritorio
OBJETO:
“ACTUALIZACIÓN, CONFIGURACIÓN, SOPORTE, ACOMPAÑAMIENTO TÉCNICO Y TRANSFERENCIA DE CONOCIMIENTO, PARA EL LICENCIAMIENTO FUJITSU DE ENTERRITORIO”
MODALIDAD DE CONTRATACIÓN: 
CONTRATACIÓN EXPEDITA ESPECIAL 
CEE-005-2021</v>
      </c>
      <c r="H1" s="586"/>
      <c r="I1" s="586"/>
      <c r="J1" s="586"/>
      <c r="K1" s="586"/>
      <c r="L1" s="586"/>
      <c r="M1" s="586" t="str">
        <f>Conformación!A1</f>
        <v>EMPRESA NACIONAL PROMOTORA DEL DESARROLLO TERRITORIAL – ENTerritorio
OBJETO:
“ACTUALIZACIÓN, CONFIGURACIÓN, SOPORTE, ACOMPAÑAMIENTO TÉCNICO Y TRANSFERENCIA DE CONOCIMIENTO, PARA EL LICENCIAMIENTO FUJITSU DE ENTERRITORIO”
MODALIDAD DE CONTRATACIÓN: 
CONTRATACIÓN EXPEDITA ESPECIAL 
CEE-005-2021</v>
      </c>
      <c r="N1" s="586"/>
      <c r="O1" s="586"/>
      <c r="P1" s="586"/>
      <c r="Q1" s="586"/>
      <c r="R1" s="586"/>
      <c r="S1" s="586" t="str">
        <f>Conformación!A1</f>
        <v>EMPRESA NACIONAL PROMOTORA DEL DESARROLLO TERRITORIAL – ENTerritorio
OBJETO:
“ACTUALIZACIÓN, CONFIGURACIÓN, SOPORTE, ACOMPAÑAMIENTO TÉCNICO Y TRANSFERENCIA DE CONOCIMIENTO, PARA EL LICENCIAMIENTO FUJITSU DE ENTERRITORIO”
MODALIDAD DE CONTRATACIÓN: 
CONTRATACIÓN EXPEDITA ESPECIAL 
CEE-005-2021</v>
      </c>
      <c r="T1" s="586"/>
      <c r="U1" s="586"/>
      <c r="V1" s="586"/>
      <c r="W1" s="586"/>
      <c r="X1" s="586"/>
      <c r="Y1" s="586" t="str">
        <f>Conformación!A1</f>
        <v>EMPRESA NACIONAL PROMOTORA DEL DESARROLLO TERRITORIAL – ENTerritorio
OBJETO:
“ACTUALIZACIÓN, CONFIGURACIÓN, SOPORTE, ACOMPAÑAMIENTO TÉCNICO Y TRANSFERENCIA DE CONOCIMIENTO, PARA EL LICENCIAMIENTO FUJITSU DE ENTERRITORIO”
MODALIDAD DE CONTRATACIÓN: 
CONTRATACIÓN EXPEDITA ESPECIAL 
CEE-005-2021</v>
      </c>
      <c r="Z1" s="586"/>
      <c r="AA1" s="586"/>
      <c r="AB1" s="586"/>
      <c r="AC1" s="586"/>
      <c r="AD1" s="586"/>
      <c r="AE1" s="586" t="str">
        <f>Conformación!A1</f>
        <v>EMPRESA NACIONAL PROMOTORA DEL DESARROLLO TERRITORIAL – ENTerritorio
OBJETO:
“ACTUALIZACIÓN, CONFIGURACIÓN, SOPORTE, ACOMPAÑAMIENTO TÉCNICO Y TRANSFERENCIA DE CONOCIMIENTO, PARA EL LICENCIAMIENTO FUJITSU DE ENTERRITORIO”
MODALIDAD DE CONTRATACIÓN: 
CONTRATACIÓN EXPEDITA ESPECIAL 
CEE-005-2021</v>
      </c>
      <c r="AF1" s="586"/>
      <c r="AG1" s="586"/>
      <c r="AH1" s="586"/>
      <c r="AI1" s="586"/>
      <c r="AJ1" s="586"/>
    </row>
    <row r="2" spans="1:36" ht="12.75" customHeight="1">
      <c r="A2" s="70"/>
      <c r="B2" s="71" t="s">
        <v>35</v>
      </c>
      <c r="C2" s="70">
        <v>1</v>
      </c>
      <c r="D2" s="603" t="str">
        <f>VLOOKUP(C2,Conformación!$A$5:$S$125,2,FALSE)</f>
        <v>BPENNOVA CONSULTORÍA S.A.S.</v>
      </c>
      <c r="E2" s="603"/>
      <c r="F2" s="603"/>
      <c r="G2" s="72"/>
      <c r="H2" s="71" t="s">
        <v>35</v>
      </c>
      <c r="I2" s="70">
        <v>2</v>
      </c>
      <c r="J2" s="603">
        <f>VLOOKUP(I2,Conformación!$A$5:$S$125,2,FALSE)</f>
        <v>0</v>
      </c>
      <c r="K2" s="603"/>
      <c r="L2" s="603"/>
      <c r="M2" s="72"/>
      <c r="N2" s="71" t="s">
        <v>35</v>
      </c>
      <c r="O2" s="70">
        <v>3</v>
      </c>
      <c r="P2" s="603">
        <f>VLOOKUP(O2,Conformación!$A$5:$S$125,2,FALSE)</f>
        <v>0</v>
      </c>
      <c r="Q2" s="603"/>
      <c r="R2" s="603"/>
      <c r="S2" s="121"/>
      <c r="T2" s="71" t="s">
        <v>35</v>
      </c>
      <c r="U2" s="121">
        <v>4</v>
      </c>
      <c r="V2" s="603">
        <f>VLOOKUP(U2,Conformación!$A$5:$S$125,2,FALSE)</f>
        <v>0</v>
      </c>
      <c r="W2" s="603"/>
      <c r="X2" s="603"/>
      <c r="Y2" s="121"/>
      <c r="Z2" s="71" t="s">
        <v>35</v>
      </c>
      <c r="AA2" s="121">
        <v>5</v>
      </c>
      <c r="AB2" s="603">
        <f>VLOOKUP(AA2,Conformación!$A$5:$S$125,2,FALSE)</f>
        <v>0</v>
      </c>
      <c r="AC2" s="603"/>
      <c r="AD2" s="603"/>
      <c r="AE2" s="473"/>
      <c r="AF2" s="71" t="s">
        <v>35</v>
      </c>
      <c r="AG2" s="473">
        <v>6</v>
      </c>
      <c r="AH2" s="603">
        <f>VLOOKUP(AG2,Conformación!$A$5:$S$125,2,FALSE)</f>
        <v>0</v>
      </c>
      <c r="AI2" s="603"/>
      <c r="AJ2" s="603"/>
    </row>
    <row r="3" spans="1:36" ht="12.75" customHeight="1">
      <c r="A3" s="70"/>
      <c r="B3" s="73"/>
      <c r="C3" s="600" t="str">
        <f>VLOOKUP(C2,Conformación!$A$5:$S$125,4,FALSE)</f>
        <v xml:space="preserve">(BPENNOVA CONSULTORÍA S.A.S. 100% -  0% -  0%- 0%- 0%) </v>
      </c>
      <c r="D3" s="600"/>
      <c r="E3" s="600"/>
      <c r="F3" s="600"/>
      <c r="G3" s="72"/>
      <c r="H3" s="73"/>
      <c r="I3" s="600">
        <f>VLOOKUP(I2,Conformación!$A$5:$S$125,4,FALSE)</f>
        <v>0</v>
      </c>
      <c r="J3" s="600"/>
      <c r="K3" s="600"/>
      <c r="L3" s="600"/>
      <c r="M3" s="72"/>
      <c r="N3" s="73"/>
      <c r="O3" s="600">
        <f>VLOOKUP(O2,Conformación!$A$5:$S$125,4,FALSE)</f>
        <v>0</v>
      </c>
      <c r="P3" s="600"/>
      <c r="Q3" s="600"/>
      <c r="R3" s="600"/>
      <c r="S3" s="121"/>
      <c r="T3" s="73"/>
      <c r="U3" s="600">
        <f>VLOOKUP(U2,Conformación!$A$5:$S$125,4,FALSE)</f>
        <v>0</v>
      </c>
      <c r="V3" s="600"/>
      <c r="W3" s="600"/>
      <c r="X3" s="600"/>
      <c r="Y3" s="121"/>
      <c r="Z3" s="73"/>
      <c r="AA3" s="600">
        <f>VLOOKUP(AA2,Conformación!$A$5:$S$125,4,FALSE)</f>
        <v>0</v>
      </c>
      <c r="AB3" s="600"/>
      <c r="AC3" s="600"/>
      <c r="AD3" s="600"/>
      <c r="AE3" s="473"/>
      <c r="AF3" s="73"/>
      <c r="AG3" s="600">
        <f>VLOOKUP(AG2,Conformación!$A$5:$S$125,4,FALSE)</f>
        <v>0</v>
      </c>
      <c r="AH3" s="600"/>
      <c r="AI3" s="600"/>
      <c r="AJ3" s="600"/>
    </row>
    <row r="4" spans="1:36">
      <c r="A4" s="74"/>
      <c r="C4" s="600"/>
      <c r="D4" s="600"/>
      <c r="E4" s="600"/>
      <c r="F4" s="600"/>
      <c r="G4" s="74"/>
      <c r="I4" s="600"/>
      <c r="J4" s="600"/>
      <c r="K4" s="600"/>
      <c r="L4" s="600"/>
      <c r="M4" s="74"/>
      <c r="O4" s="600"/>
      <c r="P4" s="600"/>
      <c r="Q4" s="600"/>
      <c r="R4" s="600"/>
      <c r="S4" s="74"/>
      <c r="U4" s="600"/>
      <c r="V4" s="600"/>
      <c r="W4" s="600"/>
      <c r="X4" s="600"/>
      <c r="Y4" s="74"/>
      <c r="AA4" s="600"/>
      <c r="AB4" s="600"/>
      <c r="AC4" s="600"/>
      <c r="AD4" s="600"/>
      <c r="AE4" s="74"/>
      <c r="AG4" s="600"/>
      <c r="AH4" s="600"/>
      <c r="AI4" s="600"/>
      <c r="AJ4" s="600"/>
    </row>
    <row r="5" spans="1:36" hidden="1">
      <c r="A5" s="70"/>
      <c r="B5" s="71"/>
      <c r="C5" s="70"/>
      <c r="D5" s="70"/>
      <c r="E5" s="70"/>
      <c r="F5" s="70"/>
      <c r="G5" s="72"/>
      <c r="H5" s="71"/>
      <c r="I5" s="70"/>
      <c r="J5" s="70"/>
      <c r="K5" s="70"/>
      <c r="L5" s="70"/>
      <c r="M5" s="72"/>
      <c r="N5" s="71"/>
      <c r="O5" s="70"/>
      <c r="P5" s="70"/>
      <c r="Q5" s="70"/>
      <c r="R5" s="70"/>
      <c r="S5" s="121"/>
      <c r="T5" s="71"/>
      <c r="U5" s="121"/>
      <c r="V5" s="121"/>
      <c r="W5" s="121"/>
      <c r="X5" s="121"/>
      <c r="Y5" s="121"/>
      <c r="Z5" s="71"/>
      <c r="AA5" s="121"/>
      <c r="AB5" s="121"/>
      <c r="AC5" s="121"/>
      <c r="AD5" s="121"/>
      <c r="AE5" s="473"/>
      <c r="AF5" s="71"/>
      <c r="AG5" s="473"/>
      <c r="AH5" s="473"/>
      <c r="AI5" s="473"/>
      <c r="AJ5" s="473"/>
    </row>
    <row r="6" spans="1:36" s="75" customFormat="1" ht="21.75" customHeight="1">
      <c r="A6" s="605" t="s">
        <v>36</v>
      </c>
      <c r="B6" s="606"/>
      <c r="C6" s="108" t="s">
        <v>37</v>
      </c>
      <c r="D6" s="108" t="s">
        <v>38</v>
      </c>
      <c r="E6" s="109" t="s">
        <v>65</v>
      </c>
      <c r="F6" s="108" t="s">
        <v>12</v>
      </c>
      <c r="G6" s="605" t="s">
        <v>36</v>
      </c>
      <c r="H6" s="606"/>
      <c r="I6" s="108" t="s">
        <v>37</v>
      </c>
      <c r="J6" s="108" t="s">
        <v>38</v>
      </c>
      <c r="K6" s="109" t="s">
        <v>65</v>
      </c>
      <c r="L6" s="108" t="s">
        <v>12</v>
      </c>
      <c r="M6" s="605" t="s">
        <v>36</v>
      </c>
      <c r="N6" s="606"/>
      <c r="O6" s="108" t="s">
        <v>37</v>
      </c>
      <c r="P6" s="108" t="s">
        <v>38</v>
      </c>
      <c r="Q6" s="109" t="s">
        <v>65</v>
      </c>
      <c r="R6" s="108" t="s">
        <v>12</v>
      </c>
      <c r="S6" s="605" t="s">
        <v>36</v>
      </c>
      <c r="T6" s="606"/>
      <c r="U6" s="108" t="s">
        <v>37</v>
      </c>
      <c r="V6" s="108" t="s">
        <v>38</v>
      </c>
      <c r="W6" s="109" t="s">
        <v>65</v>
      </c>
      <c r="X6" s="108" t="s">
        <v>12</v>
      </c>
      <c r="Y6" s="605" t="s">
        <v>36</v>
      </c>
      <c r="Z6" s="606"/>
      <c r="AA6" s="108" t="s">
        <v>37</v>
      </c>
      <c r="AB6" s="108" t="s">
        <v>38</v>
      </c>
      <c r="AC6" s="109" t="s">
        <v>65</v>
      </c>
      <c r="AD6" s="108" t="s">
        <v>12</v>
      </c>
      <c r="AE6" s="605" t="s">
        <v>36</v>
      </c>
      <c r="AF6" s="606"/>
      <c r="AG6" s="108" t="s">
        <v>37</v>
      </c>
      <c r="AH6" s="108" t="s">
        <v>38</v>
      </c>
      <c r="AI6" s="109" t="s">
        <v>65</v>
      </c>
      <c r="AJ6" s="108" t="s">
        <v>12</v>
      </c>
    </row>
    <row r="7" spans="1:36" s="75" customFormat="1" ht="25.5" customHeight="1">
      <c r="A7" s="605" t="s">
        <v>39</v>
      </c>
      <c r="B7" s="606"/>
      <c r="C7" s="108" t="s">
        <v>64</v>
      </c>
      <c r="D7" s="108"/>
      <c r="E7" s="109"/>
      <c r="F7" s="108"/>
      <c r="G7" s="605" t="s">
        <v>39</v>
      </c>
      <c r="H7" s="606"/>
      <c r="I7" s="108" t="s">
        <v>64</v>
      </c>
      <c r="J7" s="108"/>
      <c r="K7" s="109"/>
      <c r="L7" s="108"/>
      <c r="M7" s="605" t="s">
        <v>39</v>
      </c>
      <c r="N7" s="606"/>
      <c r="O7" s="108" t="s">
        <v>64</v>
      </c>
      <c r="P7" s="108"/>
      <c r="Q7" s="109"/>
      <c r="R7" s="108"/>
      <c r="S7" s="605" t="s">
        <v>39</v>
      </c>
      <c r="T7" s="606"/>
      <c r="U7" s="108"/>
      <c r="V7" s="108" t="s">
        <v>64</v>
      </c>
      <c r="W7" s="109"/>
      <c r="X7" s="108" t="s">
        <v>267</v>
      </c>
      <c r="Y7" s="605" t="s">
        <v>39</v>
      </c>
      <c r="Z7" s="606"/>
      <c r="AA7" s="108" t="s">
        <v>64</v>
      </c>
      <c r="AB7" s="108"/>
      <c r="AC7" s="109"/>
      <c r="AD7" s="108"/>
      <c r="AE7" s="605" t="s">
        <v>39</v>
      </c>
      <c r="AF7" s="606"/>
      <c r="AG7" s="108" t="s">
        <v>64</v>
      </c>
      <c r="AH7" s="108"/>
      <c r="AI7" s="109"/>
      <c r="AJ7" s="108"/>
    </row>
    <row r="8" spans="1:36" hidden="1">
      <c r="A8" s="110" t="s">
        <v>77</v>
      </c>
      <c r="B8" s="111" t="s">
        <v>40</v>
      </c>
      <c r="C8" s="112"/>
      <c r="D8" s="112"/>
      <c r="E8" s="113"/>
      <c r="F8" s="114"/>
      <c r="G8" s="110" t="s">
        <v>77</v>
      </c>
      <c r="H8" s="111" t="s">
        <v>40</v>
      </c>
      <c r="I8" s="112"/>
      <c r="J8" s="112"/>
      <c r="K8" s="113"/>
      <c r="L8" s="114"/>
      <c r="M8" s="110" t="s">
        <v>77</v>
      </c>
      <c r="N8" s="111" t="s">
        <v>40</v>
      </c>
      <c r="O8" s="112"/>
      <c r="P8" s="112"/>
      <c r="Q8" s="113"/>
      <c r="R8" s="114"/>
      <c r="S8" s="110" t="s">
        <v>77</v>
      </c>
      <c r="T8" s="111" t="s">
        <v>40</v>
      </c>
      <c r="U8" s="112"/>
      <c r="V8" s="112"/>
      <c r="W8" s="113"/>
      <c r="X8" s="114"/>
      <c r="Y8" s="110" t="s">
        <v>77</v>
      </c>
      <c r="Z8" s="111" t="s">
        <v>40</v>
      </c>
      <c r="AA8" s="112"/>
      <c r="AB8" s="112"/>
      <c r="AC8" s="113"/>
      <c r="AD8" s="114"/>
      <c r="AE8" s="110" t="s">
        <v>77</v>
      </c>
      <c r="AF8" s="111" t="s">
        <v>40</v>
      </c>
      <c r="AG8" s="112"/>
      <c r="AH8" s="112"/>
      <c r="AI8" s="113"/>
      <c r="AJ8" s="114"/>
    </row>
    <row r="9" spans="1:36" hidden="1">
      <c r="A9" s="115" t="s">
        <v>78</v>
      </c>
      <c r="B9" s="116" t="s">
        <v>71</v>
      </c>
      <c r="C9" s="115" t="s">
        <v>64</v>
      </c>
      <c r="D9" s="115" t="s">
        <v>67</v>
      </c>
      <c r="E9" s="128" t="s">
        <v>102</v>
      </c>
      <c r="F9" s="118" t="str">
        <f t="shared" ref="F9:F17" si="0">IF(C9="X","CUMPLE","NO CUMPLE")</f>
        <v>CUMPLE</v>
      </c>
      <c r="G9" s="115" t="s">
        <v>78</v>
      </c>
      <c r="H9" s="116" t="s">
        <v>71</v>
      </c>
      <c r="I9" s="115" t="s">
        <v>64</v>
      </c>
      <c r="J9" s="115" t="s">
        <v>67</v>
      </c>
      <c r="K9" s="117" t="s">
        <v>109</v>
      </c>
      <c r="L9" s="118" t="str">
        <f t="shared" ref="L9:L17" si="1">IF(I9="X","CUMPLE","NO CUMPLE")</f>
        <v>CUMPLE</v>
      </c>
      <c r="M9" s="115" t="s">
        <v>78</v>
      </c>
      <c r="N9" s="116" t="s">
        <v>71</v>
      </c>
      <c r="O9" s="115"/>
      <c r="P9" s="115"/>
      <c r="Q9" s="117"/>
      <c r="R9" s="118" t="str">
        <f t="shared" ref="R9:R17" si="2">IF(O9="X","CUMPLE","NO CUMPLE")</f>
        <v>NO CUMPLE</v>
      </c>
      <c r="S9" s="115" t="s">
        <v>78</v>
      </c>
      <c r="T9" s="116" t="s">
        <v>71</v>
      </c>
      <c r="U9" s="115"/>
      <c r="V9" s="115"/>
      <c r="W9" s="117"/>
      <c r="X9" s="118" t="str">
        <f t="shared" ref="X9:X17" si="3">IF(U9="X","CUMPLE","NO CUMPLE")</f>
        <v>NO CUMPLE</v>
      </c>
      <c r="Y9" s="115" t="s">
        <v>78</v>
      </c>
      <c r="Z9" s="116" t="s">
        <v>71</v>
      </c>
      <c r="AA9" s="115"/>
      <c r="AB9" s="115"/>
      <c r="AC9" s="117"/>
      <c r="AD9" s="118" t="str">
        <f t="shared" ref="AD9:AD17" si="4">IF(AA9="X","CUMPLE","NO CUMPLE")</f>
        <v>NO CUMPLE</v>
      </c>
      <c r="AE9" s="115" t="s">
        <v>78</v>
      </c>
      <c r="AF9" s="116" t="s">
        <v>71</v>
      </c>
      <c r="AG9" s="115"/>
      <c r="AH9" s="115"/>
      <c r="AI9" s="117"/>
      <c r="AJ9" s="118" t="str">
        <f t="shared" ref="AJ9:AJ17" si="5">IF(AG9="X","CUMPLE","NO CUMPLE")</f>
        <v>NO CUMPLE</v>
      </c>
    </row>
    <row r="10" spans="1:36" hidden="1">
      <c r="A10" s="115" t="s">
        <v>79</v>
      </c>
      <c r="B10" s="116" t="s">
        <v>41</v>
      </c>
      <c r="C10" s="115" t="s">
        <v>64</v>
      </c>
      <c r="D10" s="115" t="s">
        <v>67</v>
      </c>
      <c r="E10" s="128" t="s">
        <v>103</v>
      </c>
      <c r="F10" s="118" t="str">
        <f t="shared" si="0"/>
        <v>CUMPLE</v>
      </c>
      <c r="G10" s="115" t="s">
        <v>79</v>
      </c>
      <c r="H10" s="116" t="s">
        <v>41</v>
      </c>
      <c r="I10" s="115" t="s">
        <v>64</v>
      </c>
      <c r="J10" s="115" t="s">
        <v>67</v>
      </c>
      <c r="K10" s="117" t="s">
        <v>110</v>
      </c>
      <c r="L10" s="118" t="str">
        <f t="shared" si="1"/>
        <v>CUMPLE</v>
      </c>
      <c r="M10" s="115" t="s">
        <v>79</v>
      </c>
      <c r="N10" s="116" t="s">
        <v>41</v>
      </c>
      <c r="O10" s="115"/>
      <c r="P10" s="115"/>
      <c r="Q10" s="117"/>
      <c r="R10" s="118" t="str">
        <f t="shared" si="2"/>
        <v>NO CUMPLE</v>
      </c>
      <c r="S10" s="115" t="s">
        <v>79</v>
      </c>
      <c r="T10" s="116" t="s">
        <v>41</v>
      </c>
      <c r="U10" s="115"/>
      <c r="V10" s="115"/>
      <c r="W10" s="117"/>
      <c r="X10" s="118" t="str">
        <f t="shared" si="3"/>
        <v>NO CUMPLE</v>
      </c>
      <c r="Y10" s="115" t="s">
        <v>79</v>
      </c>
      <c r="Z10" s="116" t="s">
        <v>41</v>
      </c>
      <c r="AA10" s="115"/>
      <c r="AB10" s="115"/>
      <c r="AC10" s="117"/>
      <c r="AD10" s="118" t="str">
        <f t="shared" si="4"/>
        <v>NO CUMPLE</v>
      </c>
      <c r="AE10" s="115" t="s">
        <v>79</v>
      </c>
      <c r="AF10" s="116" t="s">
        <v>41</v>
      </c>
      <c r="AG10" s="115"/>
      <c r="AH10" s="115"/>
      <c r="AI10" s="117"/>
      <c r="AJ10" s="118" t="str">
        <f t="shared" si="5"/>
        <v>NO CUMPLE</v>
      </c>
    </row>
    <row r="11" spans="1:36" hidden="1">
      <c r="A11" s="115" t="s">
        <v>80</v>
      </c>
      <c r="B11" s="116" t="s">
        <v>42</v>
      </c>
      <c r="C11" s="115" t="s">
        <v>64</v>
      </c>
      <c r="D11" s="115" t="s">
        <v>67</v>
      </c>
      <c r="E11" s="128" t="s">
        <v>104</v>
      </c>
      <c r="F11" s="118" t="str">
        <f t="shared" si="0"/>
        <v>CUMPLE</v>
      </c>
      <c r="G11" s="115" t="s">
        <v>80</v>
      </c>
      <c r="H11" s="116" t="s">
        <v>42</v>
      </c>
      <c r="I11" s="115" t="s">
        <v>64</v>
      </c>
      <c r="J11" s="115" t="s">
        <v>67</v>
      </c>
      <c r="K11" s="117" t="s">
        <v>111</v>
      </c>
      <c r="L11" s="118" t="str">
        <f t="shared" si="1"/>
        <v>CUMPLE</v>
      </c>
      <c r="M11" s="115" t="s">
        <v>80</v>
      </c>
      <c r="N11" s="116" t="s">
        <v>42</v>
      </c>
      <c r="O11" s="115"/>
      <c r="P11" s="115"/>
      <c r="Q11" s="117"/>
      <c r="R11" s="118" t="str">
        <f t="shared" si="2"/>
        <v>NO CUMPLE</v>
      </c>
      <c r="S11" s="115" t="s">
        <v>80</v>
      </c>
      <c r="T11" s="116" t="s">
        <v>42</v>
      </c>
      <c r="U11" s="115"/>
      <c r="V11" s="115"/>
      <c r="W11" s="117"/>
      <c r="X11" s="118" t="str">
        <f t="shared" si="3"/>
        <v>NO CUMPLE</v>
      </c>
      <c r="Y11" s="115" t="s">
        <v>80</v>
      </c>
      <c r="Z11" s="116" t="s">
        <v>42</v>
      </c>
      <c r="AA11" s="115"/>
      <c r="AB11" s="115"/>
      <c r="AC11" s="117"/>
      <c r="AD11" s="118" t="str">
        <f t="shared" si="4"/>
        <v>NO CUMPLE</v>
      </c>
      <c r="AE11" s="115" t="s">
        <v>80</v>
      </c>
      <c r="AF11" s="116" t="s">
        <v>42</v>
      </c>
      <c r="AG11" s="115"/>
      <c r="AH11" s="115"/>
      <c r="AI11" s="117"/>
      <c r="AJ11" s="118" t="str">
        <f t="shared" si="5"/>
        <v>NO CUMPLE</v>
      </c>
    </row>
    <row r="12" spans="1:36" ht="35.35" hidden="1" customHeight="1">
      <c r="A12" s="115" t="s">
        <v>81</v>
      </c>
      <c r="B12" s="116" t="s">
        <v>43</v>
      </c>
      <c r="C12" s="115" t="s">
        <v>64</v>
      </c>
      <c r="D12" s="115" t="s">
        <v>67</v>
      </c>
      <c r="E12" s="129" t="s">
        <v>105</v>
      </c>
      <c r="F12" s="118" t="str">
        <f t="shared" si="0"/>
        <v>CUMPLE</v>
      </c>
      <c r="G12" s="115" t="s">
        <v>81</v>
      </c>
      <c r="H12" s="116" t="s">
        <v>43</v>
      </c>
      <c r="I12" s="115" t="s">
        <v>64</v>
      </c>
      <c r="J12" s="115" t="s">
        <v>67</v>
      </c>
      <c r="K12" s="119" t="s">
        <v>112</v>
      </c>
      <c r="L12" s="118" t="str">
        <f t="shared" si="1"/>
        <v>CUMPLE</v>
      </c>
      <c r="M12" s="115" t="s">
        <v>81</v>
      </c>
      <c r="N12" s="116" t="s">
        <v>43</v>
      </c>
      <c r="O12" s="115"/>
      <c r="P12" s="115"/>
      <c r="Q12" s="119"/>
      <c r="R12" s="118" t="str">
        <f t="shared" si="2"/>
        <v>NO CUMPLE</v>
      </c>
      <c r="S12" s="115" t="s">
        <v>81</v>
      </c>
      <c r="T12" s="116" t="s">
        <v>43</v>
      </c>
      <c r="U12" s="115"/>
      <c r="V12" s="115"/>
      <c r="W12" s="119"/>
      <c r="X12" s="118" t="str">
        <f t="shared" si="3"/>
        <v>NO CUMPLE</v>
      </c>
      <c r="Y12" s="115" t="s">
        <v>81</v>
      </c>
      <c r="Z12" s="116" t="s">
        <v>43</v>
      </c>
      <c r="AA12" s="115"/>
      <c r="AB12" s="115"/>
      <c r="AC12" s="119"/>
      <c r="AD12" s="118" t="str">
        <f t="shared" si="4"/>
        <v>NO CUMPLE</v>
      </c>
      <c r="AE12" s="115" t="s">
        <v>81</v>
      </c>
      <c r="AF12" s="116" t="s">
        <v>43</v>
      </c>
      <c r="AG12" s="115"/>
      <c r="AH12" s="115"/>
      <c r="AI12" s="119"/>
      <c r="AJ12" s="118" t="str">
        <f t="shared" si="5"/>
        <v>NO CUMPLE</v>
      </c>
    </row>
    <row r="13" spans="1:36" hidden="1">
      <c r="A13" s="115" t="s">
        <v>82</v>
      </c>
      <c r="B13" s="116" t="s">
        <v>44</v>
      </c>
      <c r="C13" s="115" t="s">
        <v>64</v>
      </c>
      <c r="D13" s="115" t="s">
        <v>67</v>
      </c>
      <c r="E13" s="128" t="s">
        <v>106</v>
      </c>
      <c r="F13" s="118" t="str">
        <f t="shared" si="0"/>
        <v>CUMPLE</v>
      </c>
      <c r="G13" s="115" t="s">
        <v>82</v>
      </c>
      <c r="H13" s="116" t="s">
        <v>44</v>
      </c>
      <c r="I13" s="115" t="s">
        <v>64</v>
      </c>
      <c r="J13" s="115" t="s">
        <v>67</v>
      </c>
      <c r="K13" s="117" t="s">
        <v>113</v>
      </c>
      <c r="L13" s="118" t="str">
        <f t="shared" si="1"/>
        <v>CUMPLE</v>
      </c>
      <c r="M13" s="115" t="s">
        <v>82</v>
      </c>
      <c r="N13" s="116" t="s">
        <v>44</v>
      </c>
      <c r="O13" s="115"/>
      <c r="P13" s="115"/>
      <c r="Q13" s="117"/>
      <c r="R13" s="118" t="str">
        <f t="shared" si="2"/>
        <v>NO CUMPLE</v>
      </c>
      <c r="S13" s="115" t="s">
        <v>82</v>
      </c>
      <c r="T13" s="116" t="s">
        <v>44</v>
      </c>
      <c r="U13" s="115"/>
      <c r="V13" s="115"/>
      <c r="W13" s="117"/>
      <c r="X13" s="118" t="str">
        <f t="shared" si="3"/>
        <v>NO CUMPLE</v>
      </c>
      <c r="Y13" s="115" t="s">
        <v>82</v>
      </c>
      <c r="Z13" s="116" t="s">
        <v>44</v>
      </c>
      <c r="AA13" s="115"/>
      <c r="AB13" s="115"/>
      <c r="AC13" s="117"/>
      <c r="AD13" s="118" t="str">
        <f t="shared" si="4"/>
        <v>NO CUMPLE</v>
      </c>
      <c r="AE13" s="115" t="s">
        <v>82</v>
      </c>
      <c r="AF13" s="116" t="s">
        <v>44</v>
      </c>
      <c r="AG13" s="115"/>
      <c r="AH13" s="115"/>
      <c r="AI13" s="117"/>
      <c r="AJ13" s="118" t="str">
        <f t="shared" si="5"/>
        <v>NO CUMPLE</v>
      </c>
    </row>
    <row r="14" spans="1:36" hidden="1">
      <c r="A14" s="115" t="s">
        <v>83</v>
      </c>
      <c r="B14" s="116" t="s">
        <v>45</v>
      </c>
      <c r="C14" s="115" t="s">
        <v>64</v>
      </c>
      <c r="D14" s="115" t="s">
        <v>67</v>
      </c>
      <c r="E14" s="128" t="s">
        <v>107</v>
      </c>
      <c r="F14" s="118" t="str">
        <f t="shared" si="0"/>
        <v>CUMPLE</v>
      </c>
      <c r="G14" s="115" t="s">
        <v>83</v>
      </c>
      <c r="H14" s="116" t="s">
        <v>45</v>
      </c>
      <c r="I14" s="115" t="s">
        <v>64</v>
      </c>
      <c r="J14" s="115" t="s">
        <v>67</v>
      </c>
      <c r="K14" s="117" t="s">
        <v>114</v>
      </c>
      <c r="L14" s="118" t="str">
        <f t="shared" si="1"/>
        <v>CUMPLE</v>
      </c>
      <c r="M14" s="115" t="s">
        <v>83</v>
      </c>
      <c r="N14" s="116" t="s">
        <v>45</v>
      </c>
      <c r="O14" s="115"/>
      <c r="P14" s="115"/>
      <c r="Q14" s="117"/>
      <c r="R14" s="118" t="str">
        <f t="shared" si="2"/>
        <v>NO CUMPLE</v>
      </c>
      <c r="S14" s="115" t="s">
        <v>83</v>
      </c>
      <c r="T14" s="116" t="s">
        <v>45</v>
      </c>
      <c r="U14" s="115"/>
      <c r="V14" s="115"/>
      <c r="W14" s="117"/>
      <c r="X14" s="118" t="str">
        <f t="shared" si="3"/>
        <v>NO CUMPLE</v>
      </c>
      <c r="Y14" s="115" t="s">
        <v>83</v>
      </c>
      <c r="Z14" s="116" t="s">
        <v>45</v>
      </c>
      <c r="AA14" s="115"/>
      <c r="AB14" s="115"/>
      <c r="AC14" s="117"/>
      <c r="AD14" s="118" t="str">
        <f t="shared" si="4"/>
        <v>NO CUMPLE</v>
      </c>
      <c r="AE14" s="115" t="s">
        <v>83</v>
      </c>
      <c r="AF14" s="116" t="s">
        <v>45</v>
      </c>
      <c r="AG14" s="115"/>
      <c r="AH14" s="115"/>
      <c r="AI14" s="117"/>
      <c r="AJ14" s="118" t="str">
        <f t="shared" si="5"/>
        <v>NO CUMPLE</v>
      </c>
    </row>
    <row r="15" spans="1:36" hidden="1">
      <c r="A15" s="115" t="s">
        <v>84</v>
      </c>
      <c r="B15" s="84" t="s">
        <v>85</v>
      </c>
      <c r="C15" s="115" t="s">
        <v>64</v>
      </c>
      <c r="D15" s="115" t="s">
        <v>67</v>
      </c>
      <c r="E15" s="128" t="s">
        <v>108</v>
      </c>
      <c r="F15" s="118" t="str">
        <f t="shared" si="0"/>
        <v>CUMPLE</v>
      </c>
      <c r="G15" s="115" t="s">
        <v>84</v>
      </c>
      <c r="H15" s="84" t="s">
        <v>85</v>
      </c>
      <c r="I15" s="115" t="s">
        <v>64</v>
      </c>
      <c r="J15" s="115" t="s">
        <v>67</v>
      </c>
      <c r="K15" s="117" t="s">
        <v>115</v>
      </c>
      <c r="L15" s="118" t="str">
        <f t="shared" si="1"/>
        <v>CUMPLE</v>
      </c>
      <c r="M15" s="115" t="s">
        <v>84</v>
      </c>
      <c r="N15" s="84" t="s">
        <v>85</v>
      </c>
      <c r="O15" s="115"/>
      <c r="P15" s="115"/>
      <c r="Q15" s="117"/>
      <c r="R15" s="118" t="str">
        <f t="shared" si="2"/>
        <v>NO CUMPLE</v>
      </c>
      <c r="S15" s="115" t="s">
        <v>84</v>
      </c>
      <c r="T15" s="84" t="s">
        <v>85</v>
      </c>
      <c r="U15" s="115"/>
      <c r="V15" s="115"/>
      <c r="W15" s="117"/>
      <c r="X15" s="118" t="str">
        <f t="shared" si="3"/>
        <v>NO CUMPLE</v>
      </c>
      <c r="Y15" s="115" t="s">
        <v>84</v>
      </c>
      <c r="Z15" s="84" t="s">
        <v>85</v>
      </c>
      <c r="AA15" s="115"/>
      <c r="AB15" s="115"/>
      <c r="AC15" s="117"/>
      <c r="AD15" s="118" t="str">
        <f t="shared" si="4"/>
        <v>NO CUMPLE</v>
      </c>
      <c r="AE15" s="115" t="s">
        <v>84</v>
      </c>
      <c r="AF15" s="84" t="s">
        <v>85</v>
      </c>
      <c r="AG15" s="115"/>
      <c r="AH15" s="115"/>
      <c r="AI15" s="117"/>
      <c r="AJ15" s="118" t="str">
        <f t="shared" si="5"/>
        <v>NO CUMPLE</v>
      </c>
    </row>
    <row r="16" spans="1:36" ht="24.45" hidden="1">
      <c r="A16" s="115" t="s">
        <v>86</v>
      </c>
      <c r="B16" s="116" t="s">
        <v>87</v>
      </c>
      <c r="C16" s="115" t="s">
        <v>64</v>
      </c>
      <c r="D16" s="115" t="s">
        <v>67</v>
      </c>
      <c r="E16" s="120"/>
      <c r="F16" s="118" t="str">
        <f t="shared" si="0"/>
        <v>CUMPLE</v>
      </c>
      <c r="G16" s="115" t="s">
        <v>86</v>
      </c>
      <c r="H16" s="116" t="s">
        <v>87</v>
      </c>
      <c r="I16" s="115" t="s">
        <v>64</v>
      </c>
      <c r="J16" s="115" t="s">
        <v>67</v>
      </c>
      <c r="K16" s="120"/>
      <c r="L16" s="118" t="str">
        <f t="shared" si="1"/>
        <v>CUMPLE</v>
      </c>
      <c r="M16" s="115" t="s">
        <v>86</v>
      </c>
      <c r="N16" s="116" t="s">
        <v>87</v>
      </c>
      <c r="O16" s="115"/>
      <c r="P16" s="115"/>
      <c r="Q16" s="120"/>
      <c r="R16" s="118" t="str">
        <f t="shared" si="2"/>
        <v>NO CUMPLE</v>
      </c>
      <c r="S16" s="115" t="s">
        <v>86</v>
      </c>
      <c r="T16" s="116" t="s">
        <v>87</v>
      </c>
      <c r="U16" s="115"/>
      <c r="V16" s="115"/>
      <c r="W16" s="120"/>
      <c r="X16" s="118" t="str">
        <f t="shared" si="3"/>
        <v>NO CUMPLE</v>
      </c>
      <c r="Y16" s="115" t="s">
        <v>86</v>
      </c>
      <c r="Z16" s="116" t="s">
        <v>87</v>
      </c>
      <c r="AA16" s="115"/>
      <c r="AB16" s="115"/>
      <c r="AC16" s="120"/>
      <c r="AD16" s="118" t="str">
        <f t="shared" si="4"/>
        <v>NO CUMPLE</v>
      </c>
      <c r="AE16" s="115" t="s">
        <v>86</v>
      </c>
      <c r="AF16" s="116" t="s">
        <v>87</v>
      </c>
      <c r="AG16" s="115"/>
      <c r="AH16" s="115"/>
      <c r="AI16" s="120"/>
      <c r="AJ16" s="118" t="str">
        <f t="shared" si="5"/>
        <v>NO CUMPLE</v>
      </c>
    </row>
    <row r="17" spans="1:36" hidden="1">
      <c r="A17" s="115" t="s">
        <v>88</v>
      </c>
      <c r="B17" s="116" t="s">
        <v>89</v>
      </c>
      <c r="C17" s="115" t="s">
        <v>64</v>
      </c>
      <c r="D17" s="115" t="s">
        <v>67</v>
      </c>
      <c r="E17" s="120"/>
      <c r="F17" s="118" t="str">
        <f t="shared" si="0"/>
        <v>CUMPLE</v>
      </c>
      <c r="G17" s="115" t="s">
        <v>88</v>
      </c>
      <c r="H17" s="116" t="s">
        <v>89</v>
      </c>
      <c r="I17" s="115" t="s">
        <v>64</v>
      </c>
      <c r="J17" s="115" t="s">
        <v>67</v>
      </c>
      <c r="K17" s="120"/>
      <c r="L17" s="118" t="str">
        <f t="shared" si="1"/>
        <v>CUMPLE</v>
      </c>
      <c r="M17" s="115" t="s">
        <v>88</v>
      </c>
      <c r="N17" s="116" t="s">
        <v>89</v>
      </c>
      <c r="O17" s="115"/>
      <c r="P17" s="115"/>
      <c r="Q17" s="120"/>
      <c r="R17" s="118" t="str">
        <f t="shared" si="2"/>
        <v>NO CUMPLE</v>
      </c>
      <c r="S17" s="115" t="s">
        <v>88</v>
      </c>
      <c r="T17" s="116" t="s">
        <v>89</v>
      </c>
      <c r="U17" s="115"/>
      <c r="V17" s="115"/>
      <c r="W17" s="120"/>
      <c r="X17" s="118" t="str">
        <f t="shared" si="3"/>
        <v>NO CUMPLE</v>
      </c>
      <c r="Y17" s="115" t="s">
        <v>88</v>
      </c>
      <c r="Z17" s="116" t="s">
        <v>89</v>
      </c>
      <c r="AA17" s="115"/>
      <c r="AB17" s="115"/>
      <c r="AC17" s="120"/>
      <c r="AD17" s="118" t="str">
        <f t="shared" si="4"/>
        <v>NO CUMPLE</v>
      </c>
      <c r="AE17" s="115" t="s">
        <v>88</v>
      </c>
      <c r="AF17" s="116" t="s">
        <v>89</v>
      </c>
      <c r="AG17" s="115"/>
      <c r="AH17" s="115"/>
      <c r="AI17" s="120"/>
      <c r="AJ17" s="118" t="str">
        <f t="shared" si="5"/>
        <v>NO CUMPLE</v>
      </c>
    </row>
    <row r="18" spans="1:36" ht="37.549999999999997" hidden="1" customHeight="1">
      <c r="A18" s="607" t="s">
        <v>46</v>
      </c>
      <c r="B18" s="596"/>
      <c r="C18" s="602"/>
      <c r="D18" s="588"/>
      <c r="E18" s="588"/>
      <c r="F18" s="589"/>
      <c r="G18" s="607" t="s">
        <v>46</v>
      </c>
      <c r="H18" s="596"/>
      <c r="I18" s="602"/>
      <c r="J18" s="588"/>
      <c r="K18" s="588"/>
      <c r="L18" s="589"/>
      <c r="M18" s="607" t="s">
        <v>46</v>
      </c>
      <c r="N18" s="596"/>
      <c r="O18" s="602"/>
      <c r="P18" s="588"/>
      <c r="Q18" s="588"/>
      <c r="R18" s="589"/>
      <c r="S18" s="607" t="s">
        <v>46</v>
      </c>
      <c r="T18" s="596"/>
      <c r="U18" s="602"/>
      <c r="V18" s="588"/>
      <c r="W18" s="588"/>
      <c r="X18" s="589"/>
      <c r="Y18" s="607" t="s">
        <v>46</v>
      </c>
      <c r="Z18" s="596"/>
      <c r="AA18" s="602"/>
      <c r="AB18" s="588"/>
      <c r="AC18" s="588"/>
      <c r="AD18" s="589"/>
      <c r="AE18" s="607" t="s">
        <v>46</v>
      </c>
      <c r="AF18" s="596"/>
      <c r="AG18" s="602"/>
      <c r="AH18" s="588"/>
      <c r="AI18" s="588"/>
      <c r="AJ18" s="589"/>
    </row>
    <row r="19" spans="1:36" s="75" customFormat="1" ht="25.5" hidden="1" customHeight="1">
      <c r="A19" s="601" t="s">
        <v>47</v>
      </c>
      <c r="B19" s="591"/>
      <c r="C19" s="599" t="str">
        <f>+IF(AND(F9="CUMPLE",F10="CUMPLE",F11="CUMPLE",F12="CUMPLE",F13="CUMPLE",F14="CUMPLE",F15="CUMPLE",F16="CUMPLE",F17="CUMPLE"),"CUMPLE","NO CUMPLE")</f>
        <v>CUMPLE</v>
      </c>
      <c r="D19" s="593"/>
      <c r="E19" s="593"/>
      <c r="F19" s="594"/>
      <c r="G19" s="601" t="s">
        <v>47</v>
      </c>
      <c r="H19" s="591"/>
      <c r="I19" s="599" t="str">
        <f>+IF(AND(L9="CUMPLE",L10="CUMPLE",L11="CUMPLE",L12="CUMPLE",L13="CUMPLE",L14="CUMPLE",L15="CUMPLE",L16="CUMPLE",L17="CUMPLE"),"CUMPLE","NO CUMPLE")</f>
        <v>CUMPLE</v>
      </c>
      <c r="J19" s="593"/>
      <c r="K19" s="593"/>
      <c r="L19" s="594"/>
      <c r="M19" s="601" t="s">
        <v>47</v>
      </c>
      <c r="N19" s="591"/>
      <c r="O19" s="599" t="str">
        <f>+IF(AND(R9="CUMPLE",R10="CUMPLE",R11="CUMPLE",R12="CUMPLE",R13="CUMPLE",R14="CUMPLE",R15="CUMPLE",R16="CUMPLE",R17="CUMPLE"),"CUMPLE","NO CUMPLE")</f>
        <v>NO CUMPLE</v>
      </c>
      <c r="P19" s="593"/>
      <c r="Q19" s="593"/>
      <c r="R19" s="594"/>
      <c r="S19" s="601" t="s">
        <v>47</v>
      </c>
      <c r="T19" s="591"/>
      <c r="U19" s="599" t="str">
        <f>+IF(AND(X9="CUMPLE",X10="CUMPLE",X11="CUMPLE",X12="CUMPLE",X13="CUMPLE",X14="CUMPLE",X15="CUMPLE",X16="CUMPLE",X17="CUMPLE"),"CUMPLE","NO CUMPLE")</f>
        <v>NO CUMPLE</v>
      </c>
      <c r="V19" s="593"/>
      <c r="W19" s="593"/>
      <c r="X19" s="594"/>
      <c r="Y19" s="601" t="s">
        <v>47</v>
      </c>
      <c r="Z19" s="591"/>
      <c r="AA19" s="599" t="str">
        <f>+IF(AND(AD9="CUMPLE",AD10="CUMPLE",AD11="CUMPLE",AD12="CUMPLE",AD13="CUMPLE",AD14="CUMPLE",AD15="CUMPLE",AD16="CUMPLE",AD17="CUMPLE"),"CUMPLE","NO CUMPLE")</f>
        <v>NO CUMPLE</v>
      </c>
      <c r="AB19" s="593"/>
      <c r="AC19" s="593"/>
      <c r="AD19" s="594"/>
      <c r="AE19" s="601" t="s">
        <v>47</v>
      </c>
      <c r="AF19" s="591"/>
      <c r="AG19" s="599" t="str">
        <f>+IF(AND(AJ9="CUMPLE",AJ10="CUMPLE",AJ11="CUMPLE",AJ12="CUMPLE",AJ13="CUMPLE",AJ14="CUMPLE",AJ15="CUMPLE",AJ16="CUMPLE",AJ17="CUMPLE"),"CUMPLE","NO CUMPLE")</f>
        <v>NO CUMPLE</v>
      </c>
      <c r="AH19" s="593"/>
      <c r="AI19" s="593"/>
      <c r="AJ19" s="594"/>
    </row>
    <row r="20" spans="1:36" s="88" customFormat="1" ht="20.25" hidden="1" customHeight="1">
      <c r="A20" s="85"/>
      <c r="B20" s="86"/>
      <c r="C20" s="85"/>
      <c r="D20" s="86"/>
      <c r="E20" s="86"/>
      <c r="F20" s="87"/>
      <c r="G20" s="85"/>
      <c r="H20" s="86"/>
      <c r="I20" s="85"/>
      <c r="J20" s="86"/>
      <c r="K20" s="86"/>
      <c r="L20" s="87"/>
      <c r="M20" s="85"/>
      <c r="N20" s="86"/>
      <c r="O20" s="85"/>
      <c r="P20" s="86"/>
      <c r="Q20" s="86"/>
      <c r="R20" s="87"/>
      <c r="S20" s="85"/>
      <c r="T20" s="86"/>
      <c r="U20" s="85"/>
      <c r="V20" s="86"/>
      <c r="W20" s="86"/>
      <c r="X20" s="87"/>
      <c r="Y20" s="85"/>
      <c r="Z20" s="86"/>
      <c r="AA20" s="85"/>
      <c r="AB20" s="86"/>
      <c r="AC20" s="86"/>
      <c r="AD20" s="87"/>
      <c r="AE20" s="85"/>
      <c r="AF20" s="86"/>
      <c r="AG20" s="85"/>
      <c r="AH20" s="86"/>
      <c r="AI20" s="86"/>
      <c r="AJ20" s="87"/>
    </row>
    <row r="21" spans="1:36" ht="13.6" hidden="1" customHeight="1">
      <c r="A21" s="76" t="s">
        <v>90</v>
      </c>
      <c r="B21" s="77" t="s">
        <v>91</v>
      </c>
      <c r="C21" s="78"/>
      <c r="D21" s="78"/>
      <c r="E21" s="79"/>
      <c r="F21" s="80"/>
      <c r="G21" s="98" t="s">
        <v>48</v>
      </c>
      <c r="H21" s="77" t="s">
        <v>49</v>
      </c>
      <c r="I21" s="78"/>
      <c r="J21" s="78"/>
      <c r="K21" s="79"/>
      <c r="L21" s="80"/>
      <c r="M21" s="98" t="s">
        <v>48</v>
      </c>
      <c r="N21" s="77" t="s">
        <v>49</v>
      </c>
      <c r="O21" s="78"/>
      <c r="P21" s="78"/>
      <c r="Q21" s="79"/>
      <c r="R21" s="80"/>
      <c r="S21" s="122" t="s">
        <v>48</v>
      </c>
      <c r="T21" s="77" t="s">
        <v>49</v>
      </c>
      <c r="U21" s="78"/>
      <c r="V21" s="78"/>
      <c r="W21" s="79"/>
      <c r="X21" s="80"/>
      <c r="Y21" s="122" t="s">
        <v>48</v>
      </c>
      <c r="Z21" s="77" t="s">
        <v>49</v>
      </c>
      <c r="AA21" s="78"/>
      <c r="AB21" s="78"/>
      <c r="AC21" s="79"/>
      <c r="AD21" s="80"/>
      <c r="AE21" s="122" t="s">
        <v>48</v>
      </c>
      <c r="AF21" s="77" t="s">
        <v>49</v>
      </c>
      <c r="AG21" s="78"/>
      <c r="AH21" s="78"/>
      <c r="AI21" s="79"/>
      <c r="AJ21" s="80"/>
    </row>
    <row r="22" spans="1:36" ht="24.45" hidden="1">
      <c r="A22" s="81"/>
      <c r="B22" s="82" t="s">
        <v>92</v>
      </c>
      <c r="C22" s="81" t="s">
        <v>64</v>
      </c>
      <c r="D22" s="81" t="s">
        <v>67</v>
      </c>
      <c r="E22" s="127">
        <v>42607</v>
      </c>
      <c r="F22" s="99" t="str">
        <f>IF(C22="X","CUMPLE","NO CUMPLE")</f>
        <v>CUMPLE</v>
      </c>
      <c r="G22" s="81"/>
      <c r="H22" s="82" t="s">
        <v>92</v>
      </c>
      <c r="I22" s="81" t="s">
        <v>64</v>
      </c>
      <c r="J22" s="81" t="s">
        <v>67</v>
      </c>
      <c r="K22" s="102" t="s">
        <v>117</v>
      </c>
      <c r="L22" s="99" t="str">
        <f>IF(I22="X","CUMPLE","NO CUMPLE")</f>
        <v>CUMPLE</v>
      </c>
      <c r="M22" s="81"/>
      <c r="N22" s="82" t="s">
        <v>92</v>
      </c>
      <c r="O22" s="81"/>
      <c r="P22" s="81" t="s">
        <v>67</v>
      </c>
      <c r="Q22" s="102"/>
      <c r="R22" s="99" t="str">
        <f>IF(O22="X","CUMPLE","NO CUMPLE")</f>
        <v>NO CUMPLE</v>
      </c>
      <c r="S22" s="81"/>
      <c r="T22" s="82" t="s">
        <v>92</v>
      </c>
      <c r="U22" s="81"/>
      <c r="V22" s="81" t="s">
        <v>67</v>
      </c>
      <c r="W22" s="102"/>
      <c r="X22" s="99" t="str">
        <f>IF(U22="X","CUMPLE","NO CUMPLE")</f>
        <v>NO CUMPLE</v>
      </c>
      <c r="Y22" s="81"/>
      <c r="Z22" s="82" t="s">
        <v>92</v>
      </c>
      <c r="AA22" s="81"/>
      <c r="AB22" s="81" t="s">
        <v>67</v>
      </c>
      <c r="AC22" s="102"/>
      <c r="AD22" s="99" t="str">
        <f>IF(AA22="X","CUMPLE","NO CUMPLE")</f>
        <v>NO CUMPLE</v>
      </c>
      <c r="AE22" s="81"/>
      <c r="AF22" s="82" t="s">
        <v>92</v>
      </c>
      <c r="AG22" s="81"/>
      <c r="AH22" s="81" t="s">
        <v>67</v>
      </c>
      <c r="AI22" s="102"/>
      <c r="AJ22" s="99" t="str">
        <f>IF(AG22="X","CUMPLE","NO CUMPLE")</f>
        <v>NO CUMPLE</v>
      </c>
    </row>
    <row r="23" spans="1:36" hidden="1">
      <c r="A23" s="81"/>
      <c r="B23" s="82" t="s">
        <v>93</v>
      </c>
      <c r="C23" s="81" t="s">
        <v>64</v>
      </c>
      <c r="D23" s="81" t="s">
        <v>67</v>
      </c>
      <c r="E23" s="89" t="s">
        <v>101</v>
      </c>
      <c r="F23" s="99" t="str">
        <f t="shared" ref="F23:F28" si="6">IF(E23="SI","CUMPLE","NO CUMPLE")</f>
        <v>CUMPLE</v>
      </c>
      <c r="G23" s="81"/>
      <c r="H23" s="82" t="s">
        <v>93</v>
      </c>
      <c r="I23" s="81" t="s">
        <v>116</v>
      </c>
      <c r="J23" s="81" t="s">
        <v>67</v>
      </c>
      <c r="K23" s="89" t="s">
        <v>101</v>
      </c>
      <c r="L23" s="99" t="str">
        <f t="shared" ref="L23:L28" si="7">IF(K23="SI","CUMPLE","NO CUMPLE")</f>
        <v>CUMPLE</v>
      </c>
      <c r="M23" s="81"/>
      <c r="N23" s="82" t="s">
        <v>93</v>
      </c>
      <c r="O23" s="81" t="s">
        <v>64</v>
      </c>
      <c r="P23" s="81" t="s">
        <v>67</v>
      </c>
      <c r="Q23" s="89"/>
      <c r="R23" s="99" t="str">
        <f t="shared" ref="R23:R28" si="8">IF(Q23="SI","CUMPLE","NO CUMPLE")</f>
        <v>NO CUMPLE</v>
      </c>
      <c r="S23" s="81"/>
      <c r="T23" s="82" t="s">
        <v>93</v>
      </c>
      <c r="U23" s="81" t="s">
        <v>64</v>
      </c>
      <c r="V23" s="81" t="s">
        <v>67</v>
      </c>
      <c r="W23" s="89"/>
      <c r="X23" s="99" t="str">
        <f t="shared" ref="X23:X28" si="9">IF(W23="SI","CUMPLE","NO CUMPLE")</f>
        <v>NO CUMPLE</v>
      </c>
      <c r="Y23" s="81"/>
      <c r="Z23" s="82" t="s">
        <v>93</v>
      </c>
      <c r="AA23" s="81" t="s">
        <v>64</v>
      </c>
      <c r="AB23" s="81" t="s">
        <v>67</v>
      </c>
      <c r="AC23" s="89"/>
      <c r="AD23" s="99" t="str">
        <f t="shared" ref="AD23:AD28" si="10">IF(AC23="SI","CUMPLE","NO CUMPLE")</f>
        <v>NO CUMPLE</v>
      </c>
      <c r="AE23" s="81"/>
      <c r="AF23" s="82" t="s">
        <v>93</v>
      </c>
      <c r="AG23" s="81" t="s">
        <v>64</v>
      </c>
      <c r="AH23" s="81" t="s">
        <v>67</v>
      </c>
      <c r="AI23" s="89"/>
      <c r="AJ23" s="99" t="str">
        <f t="shared" ref="AJ23:AJ28" si="11">IF(AI23="SI","CUMPLE","NO CUMPLE")</f>
        <v>NO CUMPLE</v>
      </c>
    </row>
    <row r="24" spans="1:36" hidden="1">
      <c r="A24" s="81"/>
      <c r="B24" s="82" t="s">
        <v>97</v>
      </c>
      <c r="C24" s="81" t="s">
        <v>64</v>
      </c>
      <c r="D24" s="81" t="s">
        <v>67</v>
      </c>
      <c r="E24" s="89" t="s">
        <v>101</v>
      </c>
      <c r="F24" s="99" t="str">
        <f t="shared" si="6"/>
        <v>CUMPLE</v>
      </c>
      <c r="G24" s="81"/>
      <c r="H24" s="82" t="s">
        <v>97</v>
      </c>
      <c r="I24" s="81" t="s">
        <v>116</v>
      </c>
      <c r="J24" s="81" t="s">
        <v>67</v>
      </c>
      <c r="K24" s="89" t="s">
        <v>101</v>
      </c>
      <c r="L24" s="99" t="str">
        <f t="shared" si="7"/>
        <v>CUMPLE</v>
      </c>
      <c r="M24" s="81"/>
      <c r="N24" s="82" t="s">
        <v>97</v>
      </c>
      <c r="O24" s="81" t="s">
        <v>64</v>
      </c>
      <c r="P24" s="81" t="s">
        <v>67</v>
      </c>
      <c r="Q24" s="89"/>
      <c r="R24" s="99" t="str">
        <f t="shared" si="8"/>
        <v>NO CUMPLE</v>
      </c>
      <c r="S24" s="81"/>
      <c r="T24" s="82" t="s">
        <v>97</v>
      </c>
      <c r="U24" s="81" t="s">
        <v>64</v>
      </c>
      <c r="V24" s="81" t="s">
        <v>67</v>
      </c>
      <c r="W24" s="89"/>
      <c r="X24" s="99" t="str">
        <f t="shared" si="9"/>
        <v>NO CUMPLE</v>
      </c>
      <c r="Y24" s="81"/>
      <c r="Z24" s="82" t="s">
        <v>33</v>
      </c>
      <c r="AA24" s="81" t="s">
        <v>64</v>
      </c>
      <c r="AB24" s="81" t="s">
        <v>67</v>
      </c>
      <c r="AC24" s="89"/>
      <c r="AD24" s="99" t="str">
        <f t="shared" si="10"/>
        <v>NO CUMPLE</v>
      </c>
      <c r="AE24" s="81"/>
      <c r="AF24" s="82" t="s">
        <v>33</v>
      </c>
      <c r="AG24" s="81" t="s">
        <v>64</v>
      </c>
      <c r="AH24" s="81" t="s">
        <v>67</v>
      </c>
      <c r="AI24" s="89"/>
      <c r="AJ24" s="99" t="str">
        <f t="shared" si="11"/>
        <v>NO CUMPLE</v>
      </c>
    </row>
    <row r="25" spans="1:36" hidden="1">
      <c r="A25" s="81"/>
      <c r="B25" s="82" t="s">
        <v>98</v>
      </c>
      <c r="C25" s="81" t="s">
        <v>64</v>
      </c>
      <c r="D25" s="81" t="s">
        <v>67</v>
      </c>
      <c r="E25" s="89" t="s">
        <v>101</v>
      </c>
      <c r="F25" s="99" t="str">
        <f t="shared" si="6"/>
        <v>CUMPLE</v>
      </c>
      <c r="G25" s="81"/>
      <c r="H25" s="82" t="s">
        <v>98</v>
      </c>
      <c r="I25" s="81" t="s">
        <v>116</v>
      </c>
      <c r="J25" s="81" t="s">
        <v>67</v>
      </c>
      <c r="K25" s="100" t="s">
        <v>101</v>
      </c>
      <c r="L25" s="99" t="str">
        <f t="shared" si="7"/>
        <v>CUMPLE</v>
      </c>
      <c r="M25" s="81"/>
      <c r="N25" s="82" t="s">
        <v>98</v>
      </c>
      <c r="O25" s="81" t="s">
        <v>64</v>
      </c>
      <c r="P25" s="81" t="s">
        <v>67</v>
      </c>
      <c r="Q25" s="89"/>
      <c r="R25" s="99" t="str">
        <f t="shared" si="8"/>
        <v>NO CUMPLE</v>
      </c>
      <c r="S25" s="81"/>
      <c r="T25" s="82" t="s">
        <v>98</v>
      </c>
      <c r="U25" s="81" t="s">
        <v>64</v>
      </c>
      <c r="V25" s="81" t="s">
        <v>67</v>
      </c>
      <c r="W25" s="89"/>
      <c r="X25" s="99" t="str">
        <f t="shared" si="9"/>
        <v>NO CUMPLE</v>
      </c>
      <c r="Y25" s="81"/>
      <c r="Z25" s="82" t="s">
        <v>34</v>
      </c>
      <c r="AA25" s="81" t="s">
        <v>64</v>
      </c>
      <c r="AB25" s="81" t="s">
        <v>67</v>
      </c>
      <c r="AC25" s="89"/>
      <c r="AD25" s="99" t="str">
        <f t="shared" si="10"/>
        <v>NO CUMPLE</v>
      </c>
      <c r="AE25" s="81"/>
      <c r="AF25" s="82" t="s">
        <v>34</v>
      </c>
      <c r="AG25" s="81" t="s">
        <v>64</v>
      </c>
      <c r="AH25" s="81" t="s">
        <v>67</v>
      </c>
      <c r="AI25" s="89"/>
      <c r="AJ25" s="99" t="str">
        <f t="shared" si="11"/>
        <v>NO CUMPLE</v>
      </c>
    </row>
    <row r="26" spans="1:36" hidden="1">
      <c r="A26" s="81"/>
      <c r="B26" s="82" t="s">
        <v>94</v>
      </c>
      <c r="C26" s="81" t="s">
        <v>64</v>
      </c>
      <c r="D26" s="81" t="s">
        <v>67</v>
      </c>
      <c r="E26" s="89" t="s">
        <v>101</v>
      </c>
      <c r="F26" s="99" t="str">
        <f t="shared" si="6"/>
        <v>CUMPLE</v>
      </c>
      <c r="G26" s="81"/>
      <c r="H26" s="82" t="s">
        <v>94</v>
      </c>
      <c r="I26" s="81" t="s">
        <v>116</v>
      </c>
      <c r="J26" s="81" t="s">
        <v>67</v>
      </c>
      <c r="K26" s="89" t="s">
        <v>101</v>
      </c>
      <c r="L26" s="99" t="str">
        <f t="shared" si="7"/>
        <v>CUMPLE</v>
      </c>
      <c r="M26" s="81"/>
      <c r="N26" s="82" t="s">
        <v>94</v>
      </c>
      <c r="O26" s="81" t="s">
        <v>64</v>
      </c>
      <c r="P26" s="81" t="s">
        <v>67</v>
      </c>
      <c r="Q26" s="89"/>
      <c r="R26" s="99" t="str">
        <f t="shared" si="8"/>
        <v>NO CUMPLE</v>
      </c>
      <c r="S26" s="81"/>
      <c r="T26" s="82" t="s">
        <v>94</v>
      </c>
      <c r="U26" s="81" t="s">
        <v>64</v>
      </c>
      <c r="V26" s="81" t="s">
        <v>67</v>
      </c>
      <c r="W26" s="89"/>
      <c r="X26" s="99" t="str">
        <f t="shared" si="9"/>
        <v>NO CUMPLE</v>
      </c>
      <c r="Y26" s="81"/>
      <c r="Z26" s="82" t="s">
        <v>94</v>
      </c>
      <c r="AA26" s="81" t="s">
        <v>64</v>
      </c>
      <c r="AB26" s="81" t="s">
        <v>67</v>
      </c>
      <c r="AC26" s="89"/>
      <c r="AD26" s="99" t="str">
        <f t="shared" si="10"/>
        <v>NO CUMPLE</v>
      </c>
      <c r="AE26" s="81"/>
      <c r="AF26" s="82" t="s">
        <v>94</v>
      </c>
      <c r="AG26" s="81" t="s">
        <v>64</v>
      </c>
      <c r="AH26" s="81" t="s">
        <v>67</v>
      </c>
      <c r="AI26" s="89"/>
      <c r="AJ26" s="99" t="str">
        <f t="shared" si="11"/>
        <v>NO CUMPLE</v>
      </c>
    </row>
    <row r="27" spans="1:36" hidden="1">
      <c r="A27" s="81"/>
      <c r="B27" s="82" t="s">
        <v>95</v>
      </c>
      <c r="C27" s="81" t="s">
        <v>64</v>
      </c>
      <c r="D27" s="81" t="s">
        <v>67</v>
      </c>
      <c r="E27" s="89" t="s">
        <v>101</v>
      </c>
      <c r="F27" s="99" t="str">
        <f t="shared" si="6"/>
        <v>CUMPLE</v>
      </c>
      <c r="G27" s="81"/>
      <c r="H27" s="82" t="s">
        <v>95</v>
      </c>
      <c r="I27" s="81" t="s">
        <v>116</v>
      </c>
      <c r="J27" s="81" t="s">
        <v>67</v>
      </c>
      <c r="K27" s="89" t="s">
        <v>101</v>
      </c>
      <c r="L27" s="99" t="str">
        <f t="shared" si="7"/>
        <v>CUMPLE</v>
      </c>
      <c r="M27" s="81"/>
      <c r="N27" s="82" t="s">
        <v>95</v>
      </c>
      <c r="O27" s="81" t="s">
        <v>64</v>
      </c>
      <c r="P27" s="81" t="s">
        <v>67</v>
      </c>
      <c r="Q27" s="89"/>
      <c r="R27" s="99" t="str">
        <f t="shared" si="8"/>
        <v>NO CUMPLE</v>
      </c>
      <c r="S27" s="81"/>
      <c r="T27" s="82" t="s">
        <v>95</v>
      </c>
      <c r="U27" s="81" t="s">
        <v>64</v>
      </c>
      <c r="V27" s="81" t="s">
        <v>67</v>
      </c>
      <c r="W27" s="89"/>
      <c r="X27" s="99" t="str">
        <f t="shared" si="9"/>
        <v>NO CUMPLE</v>
      </c>
      <c r="Y27" s="81"/>
      <c r="Z27" s="82" t="s">
        <v>95</v>
      </c>
      <c r="AA27" s="81" t="s">
        <v>64</v>
      </c>
      <c r="AB27" s="81" t="s">
        <v>67</v>
      </c>
      <c r="AC27" s="89"/>
      <c r="AD27" s="99" t="str">
        <f t="shared" si="10"/>
        <v>NO CUMPLE</v>
      </c>
      <c r="AE27" s="81"/>
      <c r="AF27" s="82" t="s">
        <v>95</v>
      </c>
      <c r="AG27" s="81" t="s">
        <v>64</v>
      </c>
      <c r="AH27" s="81" t="s">
        <v>67</v>
      </c>
      <c r="AI27" s="89"/>
      <c r="AJ27" s="99" t="str">
        <f t="shared" si="11"/>
        <v>NO CUMPLE</v>
      </c>
    </row>
    <row r="28" spans="1:36" hidden="1">
      <c r="A28" s="81"/>
      <c r="B28" s="82" t="s">
        <v>96</v>
      </c>
      <c r="C28" s="81" t="s">
        <v>64</v>
      </c>
      <c r="D28" s="81" t="s">
        <v>67</v>
      </c>
      <c r="E28" s="89" t="s">
        <v>101</v>
      </c>
      <c r="F28" s="99" t="str">
        <f t="shared" si="6"/>
        <v>CUMPLE</v>
      </c>
      <c r="G28" s="81"/>
      <c r="H28" s="82" t="s">
        <v>96</v>
      </c>
      <c r="I28" s="81" t="s">
        <v>116</v>
      </c>
      <c r="J28" s="81" t="s">
        <v>67</v>
      </c>
      <c r="K28" s="100" t="s">
        <v>101</v>
      </c>
      <c r="L28" s="99" t="str">
        <f t="shared" si="7"/>
        <v>CUMPLE</v>
      </c>
      <c r="M28" s="81"/>
      <c r="N28" s="82" t="s">
        <v>96</v>
      </c>
      <c r="O28" s="81" t="s">
        <v>64</v>
      </c>
      <c r="P28" s="81" t="s">
        <v>67</v>
      </c>
      <c r="Q28" s="89"/>
      <c r="R28" s="99" t="str">
        <f t="shared" si="8"/>
        <v>NO CUMPLE</v>
      </c>
      <c r="S28" s="81"/>
      <c r="T28" s="82" t="s">
        <v>96</v>
      </c>
      <c r="U28" s="81" t="s">
        <v>64</v>
      </c>
      <c r="V28" s="81" t="s">
        <v>67</v>
      </c>
      <c r="W28" s="89"/>
      <c r="X28" s="99" t="str">
        <f t="shared" si="9"/>
        <v>NO CUMPLE</v>
      </c>
      <c r="Y28" s="81"/>
      <c r="Z28" s="82" t="s">
        <v>96</v>
      </c>
      <c r="AA28" s="81" t="s">
        <v>64</v>
      </c>
      <c r="AB28" s="81" t="s">
        <v>67</v>
      </c>
      <c r="AC28" s="89"/>
      <c r="AD28" s="99" t="str">
        <f t="shared" si="10"/>
        <v>NO CUMPLE</v>
      </c>
      <c r="AE28" s="81"/>
      <c r="AF28" s="82" t="s">
        <v>96</v>
      </c>
      <c r="AG28" s="81" t="s">
        <v>64</v>
      </c>
      <c r="AH28" s="81" t="s">
        <v>67</v>
      </c>
      <c r="AI28" s="89"/>
      <c r="AJ28" s="99" t="str">
        <f t="shared" si="11"/>
        <v>NO CUMPLE</v>
      </c>
    </row>
    <row r="29" spans="1:36" ht="27" hidden="1" customHeight="1">
      <c r="A29" s="595" t="s">
        <v>50</v>
      </c>
      <c r="B29" s="596"/>
      <c r="C29" s="587" t="s">
        <v>68</v>
      </c>
      <c r="D29" s="588"/>
      <c r="E29" s="588"/>
      <c r="F29" s="589"/>
      <c r="G29" s="595" t="s">
        <v>50</v>
      </c>
      <c r="H29" s="596"/>
      <c r="I29" s="587"/>
      <c r="J29" s="588"/>
      <c r="K29" s="588"/>
      <c r="L29" s="589"/>
      <c r="M29" s="595" t="s">
        <v>50</v>
      </c>
      <c r="N29" s="596"/>
      <c r="O29" s="587"/>
      <c r="P29" s="588"/>
      <c r="Q29" s="588"/>
      <c r="R29" s="589"/>
      <c r="S29" s="595" t="s">
        <v>50</v>
      </c>
      <c r="T29" s="596"/>
      <c r="U29" s="587"/>
      <c r="V29" s="588"/>
      <c r="W29" s="588"/>
      <c r="X29" s="589"/>
      <c r="Y29" s="595" t="s">
        <v>50</v>
      </c>
      <c r="Z29" s="596"/>
      <c r="AA29" s="587"/>
      <c r="AB29" s="588"/>
      <c r="AC29" s="588"/>
      <c r="AD29" s="589"/>
      <c r="AE29" s="595" t="s">
        <v>50</v>
      </c>
      <c r="AF29" s="596"/>
      <c r="AG29" s="587"/>
      <c r="AH29" s="588"/>
      <c r="AI29" s="588"/>
      <c r="AJ29" s="589"/>
    </row>
    <row r="30" spans="1:36" s="75" customFormat="1" ht="23.3" hidden="1" customHeight="1">
      <c r="A30" s="590" t="s">
        <v>51</v>
      </c>
      <c r="B30" s="591"/>
      <c r="C30" s="592" t="str">
        <f>+IF(AND(F22="CUMPLE",F23="CUMPLE",F24="CUMPLE",F25="CUMPLE",F26="CUMPLE",F27="CUMPLE",F28="CUMPLE"),"CUMPLE","NO CUMPLE")</f>
        <v>CUMPLE</v>
      </c>
      <c r="D30" s="593"/>
      <c r="E30" s="593"/>
      <c r="F30" s="594"/>
      <c r="G30" s="590" t="s">
        <v>51</v>
      </c>
      <c r="H30" s="591"/>
      <c r="I30" s="592" t="str">
        <f>+IF(AND(L22="CUMPLE",L23="CUMPLE",L24="CUMPLE",L25="CUMPLE",L26="CUMPLE",L27="CUMPLE",L28="CUMPLE"),"CUMPLE","NO CUMPLE")</f>
        <v>CUMPLE</v>
      </c>
      <c r="J30" s="593"/>
      <c r="K30" s="593"/>
      <c r="L30" s="594"/>
      <c r="M30" s="590" t="s">
        <v>51</v>
      </c>
      <c r="N30" s="591"/>
      <c r="O30" s="592" t="str">
        <f>+IF(AND(R22="CUMPLE",R23="CUMPLE",R24="CUMPLE",R25="CUMPLE",R26="CUMPLE",R27="CUMPLE",R28="CUMPLE"),"CUMPLE","NO CUMPLE")</f>
        <v>NO CUMPLE</v>
      </c>
      <c r="P30" s="593"/>
      <c r="Q30" s="593"/>
      <c r="R30" s="594"/>
      <c r="S30" s="590" t="s">
        <v>51</v>
      </c>
      <c r="T30" s="591"/>
      <c r="U30" s="592" t="str">
        <f>+IF(AND(X22="CUMPLE",X23="CUMPLE",X24="CUMPLE",X25="CUMPLE",X26="CUMPLE",X27="CUMPLE",X28="CUMPLE"),"CUMPLE","NO CUMPLE")</f>
        <v>NO CUMPLE</v>
      </c>
      <c r="V30" s="593"/>
      <c r="W30" s="593"/>
      <c r="X30" s="594"/>
      <c r="Y30" s="590" t="s">
        <v>51</v>
      </c>
      <c r="Z30" s="591"/>
      <c r="AA30" s="592" t="str">
        <f>+IF(AND(AD22="CUMPLE",AD23="CUMPLE",AD24="CUMPLE",AD25="CUMPLE",AD26="CUMPLE",AD27="CUMPLE",AD28="CUMPLE"),"CUMPLE","NO CUMPLE")</f>
        <v>NO CUMPLE</v>
      </c>
      <c r="AB30" s="593"/>
      <c r="AC30" s="593"/>
      <c r="AD30" s="594"/>
      <c r="AE30" s="590" t="s">
        <v>51</v>
      </c>
      <c r="AF30" s="591"/>
      <c r="AG30" s="592" t="str">
        <f>+IF(AND(AJ22="CUMPLE",AJ23="CUMPLE",AJ24="CUMPLE",AJ25="CUMPLE",AJ26="CUMPLE",AJ27="CUMPLE",AJ28="CUMPLE"),"CUMPLE","NO CUMPLE")</f>
        <v>NO CUMPLE</v>
      </c>
      <c r="AH30" s="593"/>
      <c r="AI30" s="593"/>
      <c r="AJ30" s="594"/>
    </row>
    <row r="31" spans="1:36" s="88" customFormat="1" ht="16.5" hidden="1" customHeight="1">
      <c r="A31" s="90"/>
      <c r="B31" s="91"/>
      <c r="C31" s="92"/>
      <c r="D31" s="93"/>
      <c r="E31" s="93"/>
      <c r="F31" s="94"/>
      <c r="G31" s="90"/>
      <c r="H31" s="91"/>
      <c r="I31" s="92"/>
      <c r="J31" s="93"/>
      <c r="K31" s="93"/>
      <c r="L31" s="94"/>
      <c r="M31" s="90"/>
      <c r="N31" s="91"/>
      <c r="O31" s="92"/>
      <c r="P31" s="93"/>
      <c r="Q31" s="93"/>
      <c r="R31" s="94"/>
      <c r="S31" s="90"/>
      <c r="T31" s="91"/>
      <c r="U31" s="92"/>
      <c r="V31" s="93"/>
      <c r="W31" s="93"/>
      <c r="X31" s="94"/>
      <c r="Y31" s="90"/>
      <c r="Z31" s="91"/>
      <c r="AA31" s="92"/>
      <c r="AB31" s="93"/>
      <c r="AC31" s="93"/>
      <c r="AD31" s="94"/>
      <c r="AE31" s="90"/>
      <c r="AF31" s="91"/>
      <c r="AG31" s="92"/>
      <c r="AH31" s="93"/>
      <c r="AI31" s="93"/>
      <c r="AJ31" s="94"/>
    </row>
    <row r="32" spans="1:36" ht="12.75" customHeight="1">
      <c r="A32" s="76" t="s">
        <v>268</v>
      </c>
      <c r="B32" s="77" t="s">
        <v>30</v>
      </c>
      <c r="C32" s="95"/>
      <c r="D32" s="95"/>
      <c r="E32" s="96"/>
      <c r="F32" s="97"/>
      <c r="G32" s="122" t="s">
        <v>268</v>
      </c>
      <c r="H32" s="77" t="s">
        <v>30</v>
      </c>
      <c r="I32" s="95"/>
      <c r="J32" s="95"/>
      <c r="K32" s="96"/>
      <c r="L32" s="97"/>
      <c r="M32" s="98" t="s">
        <v>268</v>
      </c>
      <c r="N32" s="77" t="s">
        <v>30</v>
      </c>
      <c r="O32" s="95"/>
      <c r="P32" s="95"/>
      <c r="Q32" s="96"/>
      <c r="R32" s="97"/>
      <c r="S32" s="122" t="s">
        <v>268</v>
      </c>
      <c r="T32" s="77" t="s">
        <v>30</v>
      </c>
      <c r="U32" s="95"/>
      <c r="V32" s="95"/>
      <c r="W32" s="96"/>
      <c r="X32" s="97"/>
      <c r="Y32" s="122" t="s">
        <v>268</v>
      </c>
      <c r="Z32" s="77" t="s">
        <v>30</v>
      </c>
      <c r="AA32" s="95"/>
      <c r="AB32" s="95"/>
      <c r="AC32" s="96"/>
      <c r="AD32" s="97"/>
      <c r="AE32" s="122" t="s">
        <v>268</v>
      </c>
      <c r="AF32" s="77" t="s">
        <v>30</v>
      </c>
      <c r="AG32" s="95"/>
      <c r="AH32" s="95"/>
      <c r="AI32" s="96"/>
      <c r="AJ32" s="97"/>
    </row>
    <row r="33" spans="1:36" s="88" customFormat="1" ht="4.5999999999999996" customHeight="1">
      <c r="A33" s="85"/>
      <c r="B33" s="86"/>
      <c r="C33" s="85"/>
      <c r="D33" s="86"/>
      <c r="E33" s="86"/>
      <c r="F33" s="87"/>
      <c r="G33" s="85"/>
      <c r="H33" s="86"/>
      <c r="I33" s="85"/>
      <c r="J33" s="86"/>
      <c r="K33" s="86"/>
      <c r="L33" s="87"/>
      <c r="M33" s="85"/>
      <c r="N33" s="86"/>
      <c r="O33" s="85"/>
      <c r="P33" s="86"/>
      <c r="Q33" s="86"/>
      <c r="R33" s="87"/>
      <c r="S33" s="85"/>
      <c r="T33" s="86"/>
      <c r="U33" s="85"/>
      <c r="V33" s="86"/>
      <c r="W33" s="86"/>
      <c r="X33" s="87"/>
      <c r="Y33" s="85"/>
      <c r="Z33" s="86"/>
      <c r="AA33" s="85"/>
      <c r="AB33" s="86"/>
      <c r="AC33" s="86"/>
      <c r="AD33" s="87"/>
      <c r="AE33" s="85"/>
      <c r="AF33" s="86"/>
      <c r="AG33" s="85"/>
      <c r="AH33" s="86"/>
      <c r="AI33" s="86"/>
      <c r="AJ33" s="87"/>
    </row>
    <row r="34" spans="1:36" ht="13.6" hidden="1" customHeight="1">
      <c r="A34" s="101" t="s">
        <v>61</v>
      </c>
      <c r="B34" s="77" t="s">
        <v>62</v>
      </c>
      <c r="C34" s="78"/>
      <c r="D34" s="78"/>
      <c r="E34" s="79"/>
      <c r="F34" s="80"/>
      <c r="G34" s="101" t="s">
        <v>61</v>
      </c>
      <c r="H34" s="77" t="s">
        <v>62</v>
      </c>
      <c r="I34" s="78"/>
      <c r="J34" s="78"/>
      <c r="K34" s="79"/>
      <c r="L34" s="80"/>
      <c r="M34" s="101" t="s">
        <v>61</v>
      </c>
      <c r="N34" s="77" t="s">
        <v>62</v>
      </c>
      <c r="O34" s="78"/>
      <c r="P34" s="78"/>
      <c r="Q34" s="79"/>
      <c r="R34" s="80"/>
      <c r="S34" s="122" t="s">
        <v>61</v>
      </c>
      <c r="T34" s="77" t="s">
        <v>62</v>
      </c>
      <c r="U34" s="78"/>
      <c r="V34" s="78"/>
      <c r="W34" s="79"/>
      <c r="X34" s="80"/>
      <c r="Y34" s="122" t="s">
        <v>61</v>
      </c>
      <c r="Z34" s="77" t="s">
        <v>62</v>
      </c>
      <c r="AA34" s="78"/>
      <c r="AB34" s="78"/>
      <c r="AC34" s="79"/>
      <c r="AD34" s="80"/>
      <c r="AE34" s="122" t="s">
        <v>61</v>
      </c>
      <c r="AF34" s="77" t="s">
        <v>62</v>
      </c>
      <c r="AG34" s="78"/>
      <c r="AH34" s="78"/>
      <c r="AI34" s="79"/>
      <c r="AJ34" s="80"/>
    </row>
    <row r="35" spans="1:36" ht="52.5" hidden="1" customHeight="1">
      <c r="A35" s="81"/>
      <c r="B35" s="82" t="s">
        <v>99</v>
      </c>
      <c r="C35" s="81" t="s">
        <v>64</v>
      </c>
      <c r="D35" s="81" t="s">
        <v>67</v>
      </c>
      <c r="E35" s="103"/>
      <c r="F35" s="99" t="str">
        <f>IF(C35="X","CUMPLE","NO CUMPLE")</f>
        <v>CUMPLE</v>
      </c>
      <c r="G35" s="81"/>
      <c r="H35" s="82" t="s">
        <v>99</v>
      </c>
      <c r="I35" s="81" t="s">
        <v>64</v>
      </c>
      <c r="J35" s="81" t="s">
        <v>67</v>
      </c>
      <c r="K35" s="103"/>
      <c r="L35" s="99" t="str">
        <f>IF(I35="X","CUMPLE","NO CUMPLE")</f>
        <v>CUMPLE</v>
      </c>
      <c r="M35" s="81"/>
      <c r="N35" s="82" t="s">
        <v>99</v>
      </c>
      <c r="O35" s="81"/>
      <c r="P35" s="81"/>
      <c r="Q35" s="103"/>
      <c r="R35" s="99" t="str">
        <f>IF(O35="X","CUMPLE","NO CUMPLE")</f>
        <v>NO CUMPLE</v>
      </c>
      <c r="S35" s="81"/>
      <c r="T35" s="82" t="s">
        <v>99</v>
      </c>
      <c r="U35" s="81"/>
      <c r="V35" s="81"/>
      <c r="W35" s="103"/>
      <c r="X35" s="99" t="str">
        <f>IF(U35="X","CUMPLE","NO CUMPLE")</f>
        <v>NO CUMPLE</v>
      </c>
      <c r="Y35" s="81"/>
      <c r="Z35" s="82" t="s">
        <v>99</v>
      </c>
      <c r="AA35" s="81"/>
      <c r="AB35" s="81"/>
      <c r="AC35" s="103"/>
      <c r="AD35" s="99" t="str">
        <f>IF(AA35="X","CUMPLE","NO CUMPLE")</f>
        <v>NO CUMPLE</v>
      </c>
      <c r="AE35" s="81"/>
      <c r="AF35" s="82" t="s">
        <v>99</v>
      </c>
      <c r="AG35" s="81"/>
      <c r="AH35" s="81"/>
      <c r="AI35" s="103"/>
      <c r="AJ35" s="99" t="str">
        <f>IF(AG35="X","CUMPLE","NO CUMPLE")</f>
        <v>NO CUMPLE</v>
      </c>
    </row>
    <row r="36" spans="1:36" ht="12.75" customHeight="1">
      <c r="A36" s="101" t="s">
        <v>268</v>
      </c>
      <c r="B36" s="77" t="s">
        <v>63</v>
      </c>
      <c r="C36" s="95"/>
      <c r="D36" s="95"/>
      <c r="E36" s="96"/>
      <c r="F36" s="97"/>
      <c r="G36" s="101" t="s">
        <v>268</v>
      </c>
      <c r="H36" s="77" t="s">
        <v>63</v>
      </c>
      <c r="I36" s="95"/>
      <c r="J36" s="95"/>
      <c r="K36" s="96"/>
      <c r="L36" s="97"/>
      <c r="M36" s="101" t="s">
        <v>268</v>
      </c>
      <c r="N36" s="77" t="s">
        <v>63</v>
      </c>
      <c r="O36" s="95"/>
      <c r="P36" s="95"/>
      <c r="Q36" s="96"/>
      <c r="R36" s="97"/>
      <c r="S36" s="122" t="s">
        <v>268</v>
      </c>
      <c r="T36" s="77" t="s">
        <v>63</v>
      </c>
      <c r="U36" s="95"/>
      <c r="V36" s="95"/>
      <c r="W36" s="96"/>
      <c r="X36" s="97"/>
      <c r="Y36" s="122" t="s">
        <v>268</v>
      </c>
      <c r="Z36" s="77" t="s">
        <v>63</v>
      </c>
      <c r="AA36" s="95"/>
      <c r="AB36" s="95"/>
      <c r="AC36" s="96"/>
      <c r="AD36" s="97"/>
      <c r="AE36" s="122" t="s">
        <v>268</v>
      </c>
      <c r="AF36" s="77" t="s">
        <v>63</v>
      </c>
      <c r="AG36" s="95"/>
      <c r="AH36" s="95"/>
      <c r="AI36" s="96"/>
      <c r="AJ36" s="97"/>
    </row>
    <row r="37" spans="1:36" ht="46.2" customHeight="1">
      <c r="A37" s="81"/>
      <c r="B37" s="104" t="str">
        <f>+'Exp. oferente'!B6</f>
        <v>* Suministro o instalación o configuración o renovación de licenciamiento FUJITSU.
* Parametrizaciones entre documentos Excel y los esquemas de reporte de la Superintendencia Financiera de Colombia usando software de FUJITSU.
* Construcción de taxonomías XBRL donde se haya elaborado extensiones de la taxonomía IFRS y la construcción de link bases de presentación, definición, cálculo y etiquetas usando software de FUJITSU.
* Desarrollo de fórmulas XBRL usando software de FUJITSU.</v>
      </c>
      <c r="C37" s="81"/>
      <c r="D37" s="81"/>
      <c r="E37" s="83"/>
      <c r="F37" s="99" t="str">
        <f>+IF(AND(C38="X",C39="X",C40="X",C41="X",C42="X"),"CUMPLE","NO CUMPLE")</f>
        <v>NO CUMPLE</v>
      </c>
      <c r="G37" s="81"/>
      <c r="H37" s="104" t="str">
        <f>+'Exp. oferente'!B6</f>
        <v>* Suministro o instalación o configuración o renovación de licenciamiento FUJITSU.
* Parametrizaciones entre documentos Excel y los esquemas de reporte de la Superintendencia Financiera de Colombia usando software de FUJITSU.
* Construcción de taxonomías XBRL donde se haya elaborado extensiones de la taxonomía IFRS y la construcción de link bases de presentación, definición, cálculo y etiquetas usando software de FUJITSU.
* Desarrollo de fórmulas XBRL usando software de FUJITSU.</v>
      </c>
      <c r="I37" s="81" t="s">
        <v>72</v>
      </c>
      <c r="J37" s="81"/>
      <c r="K37" s="83"/>
      <c r="L37" s="99" t="str">
        <f>+IF(AND(I38="X",I39="X",I40="X",I41="X",I42="X"),"CUMPLE","NO CUMPLE")</f>
        <v>NO CUMPLE</v>
      </c>
      <c r="M37" s="81"/>
      <c r="N37" s="104" t="str">
        <f>+'Exp. oferente'!B6</f>
        <v>* Suministro o instalación o configuración o renovación de licenciamiento FUJITSU.
* Parametrizaciones entre documentos Excel y los esquemas de reporte de la Superintendencia Financiera de Colombia usando software de FUJITSU.
* Construcción de taxonomías XBRL donde se haya elaborado extensiones de la taxonomía IFRS y la construcción de link bases de presentación, definición, cálculo y etiquetas usando software de FUJITSU.
* Desarrollo de fórmulas XBRL usando software de FUJITSU.</v>
      </c>
      <c r="O37" s="81" t="s">
        <v>72</v>
      </c>
      <c r="P37" s="81"/>
      <c r="Q37" s="83"/>
      <c r="R37" s="99" t="str">
        <f>+IF(AND(O38="X",O39="X",O40="X",O41="X",O42="X"),"CUMPLE","NO CUMPLE")</f>
        <v>NO CUMPLE</v>
      </c>
      <c r="S37" s="81"/>
      <c r="T37" s="104" t="str">
        <f>+'Exp. oferente'!B6</f>
        <v>* Suministro o instalación o configuración o renovación de licenciamiento FUJITSU.
* Parametrizaciones entre documentos Excel y los esquemas de reporte de la Superintendencia Financiera de Colombia usando software de FUJITSU.
* Construcción de taxonomías XBRL donde se haya elaborado extensiones de la taxonomía IFRS y la construcción de link bases de presentación, definición, cálculo y etiquetas usando software de FUJITSU.
* Desarrollo de fórmulas XBRL usando software de FUJITSU.</v>
      </c>
      <c r="U37" s="81" t="s">
        <v>64</v>
      </c>
      <c r="V37" s="81"/>
      <c r="W37" s="83"/>
      <c r="X37" s="99" t="str">
        <f>+IF(AND(U38="X",U39="X",U40="X",U41="X",U42="X"),"CUMPLE","NO CUMPLE")</f>
        <v>CUMPLE</v>
      </c>
      <c r="Y37" s="81"/>
      <c r="Z37" s="104" t="str">
        <f>+'Exp. oferente'!B6</f>
        <v>* Suministro o instalación o configuración o renovación de licenciamiento FUJITSU.
* Parametrizaciones entre documentos Excel y los esquemas de reporte de la Superintendencia Financiera de Colombia usando software de FUJITSU.
* Construcción de taxonomías XBRL donde se haya elaborado extensiones de la taxonomía IFRS y la construcción de link bases de presentación, definición, cálculo y etiquetas usando software de FUJITSU.
* Desarrollo de fórmulas XBRL usando software de FUJITSU.</v>
      </c>
      <c r="AA37" s="81" t="s">
        <v>72</v>
      </c>
      <c r="AB37" s="81"/>
      <c r="AC37" s="83"/>
      <c r="AD37" s="99" t="str">
        <f>+IF(AND(AA38="X",AA39="X",AA40="X",AA41="X",AA42="X"),"CUMPLE","NO CUMPLE")</f>
        <v>CUMPLE</v>
      </c>
      <c r="AE37" s="81"/>
      <c r="AF37" s="104" t="str">
        <f>+'Exp. oferente'!B6</f>
        <v>* Suministro o instalación o configuración o renovación de licenciamiento FUJITSU.
* Parametrizaciones entre documentos Excel y los esquemas de reporte de la Superintendencia Financiera de Colombia usando software de FUJITSU.
* Construcción de taxonomías XBRL donde se haya elaborado extensiones de la taxonomía IFRS y la construcción de link bases de presentación, definición, cálculo y etiquetas usando software de FUJITSU.
* Desarrollo de fórmulas XBRL usando software de FUJITSU.</v>
      </c>
      <c r="AG37" s="81" t="s">
        <v>72</v>
      </c>
      <c r="AH37" s="81"/>
      <c r="AI37" s="83"/>
      <c r="AJ37" s="99" t="str">
        <f>+IF(AND(AG38="X",AG39="X",AG40="X",AG41="X",AG42="X"),"CUMPLE","NO CUMPLE")</f>
        <v>CUMPLE</v>
      </c>
    </row>
    <row r="38" spans="1:36" ht="49.95" customHeight="1">
      <c r="A38" s="81"/>
      <c r="B38" s="82" t="str">
        <f>+'Exp. oferente'!G23</f>
        <v>* Venta de derechos de actualizaciones y prestación de soporte técnico en software Fujitsu Interstage XWand Toolkit.
* Generación de Taxonomía SIC-XBRL y linkbases como extensión a la Taxonomía IFRS XBRL.
* Generación de reglas de negocio mediante Especificación Formulas XBRL 1.0.</v>
      </c>
      <c r="C38" s="81" t="s">
        <v>64</v>
      </c>
      <c r="D38" s="81"/>
      <c r="E38" s="102" t="str">
        <f>+CONCATENATE('Exp. oferente'!I23,CHAR(10),TEXT('Exp. oferente'!H23,"DD"),"/",TEXT('Exp. oferente'!H23,"MMMM"),"/",TEXT('Exp. oferente'!H23,"YYYY"), CHAR(10),DOLLAR('Exp. oferente'!J23))</f>
        <v xml:space="preserve">
25/julio/2020
$ 20.869.590,76</v>
      </c>
      <c r="F38" s="81"/>
      <c r="G38" s="81"/>
      <c r="H38" s="480">
        <f>'Exp. oferente'!G49</f>
        <v>0</v>
      </c>
      <c r="I38" s="81"/>
      <c r="J38" s="81"/>
      <c r="K38" s="481" t="str">
        <f>+CONCATENATE('Exp. oferente'!I49,CHAR(10),TEXT('Exp. oferente'!H49,"DD"),"/",TEXT('Exp. oferente'!H49,"MMMM"),"/",TEXT('Exp. oferente'!H49,"YYYY"), CHAR(10),DOLLAR('Exp. oferente'!J49))</f>
        <v xml:space="preserve">
00/enero/1900
$ 0,00</v>
      </c>
      <c r="L38" s="81"/>
      <c r="M38" s="81"/>
      <c r="N38" s="82">
        <f>+'Exp. oferente'!G74</f>
        <v>0</v>
      </c>
      <c r="O38" s="81" t="s">
        <v>116</v>
      </c>
      <c r="P38" s="81"/>
      <c r="Q38" s="81" t="str">
        <f>+CONCATENATE('Exp. oferente'!I74,CHAR(10),TEXT('Exp. oferente'!H74,"DD"),"/",TEXT('Exp. oferente'!H74,"MMMM"),"/",TEXT('Exp. oferente'!H74,"YYYY"), CHAR(10),DOLLAR('Exp. oferente'!J74))</f>
        <v xml:space="preserve">
00/enero/1900
$ 0,00</v>
      </c>
      <c r="R38" s="81"/>
      <c r="S38" s="81"/>
      <c r="T38" s="82">
        <f>+'Exp. oferente'!G99</f>
        <v>0</v>
      </c>
      <c r="U38" s="81" t="s">
        <v>64</v>
      </c>
      <c r="V38" s="81"/>
      <c r="W38" s="81" t="str">
        <f>+CONCATENATE('Exp. oferente'!I99,CHAR(10),TEXT('Exp. oferente'!H99,"DD"),"/",TEXT('Exp. oferente'!H99,"MMMM"),"/",TEXT('Exp. oferente'!H99,"YYYY"), CHAR(10),DOLLAR('Exp. oferente'!J99))</f>
        <v xml:space="preserve">
00/enero/1900
$ 0,00</v>
      </c>
      <c r="X38" s="81"/>
      <c r="Y38" s="81"/>
      <c r="Z38" s="82">
        <f>+'Exp. oferente'!G122</f>
        <v>0</v>
      </c>
      <c r="AA38" s="81" t="s">
        <v>116</v>
      </c>
      <c r="AB38" s="81"/>
      <c r="AC38" s="81" t="str">
        <f>+CONCATENATE('Exp. oferente'!I122,CHAR(10),TEXT('Exp. oferente'!H122,"DD"),"/",TEXT('Exp. oferente'!H122,"MMMM"),"/",TEXT('Exp. oferente'!H122,"YYYY"), CHAR(10),DOLLAR('Exp. oferente'!J122))</f>
        <v xml:space="preserve">
00/enero/1900
$ 0,00</v>
      </c>
      <c r="AD38" s="81"/>
      <c r="AE38" s="81"/>
      <c r="AF38" s="82">
        <f>+'Exp. oferente'!G145</f>
        <v>0</v>
      </c>
      <c r="AG38" s="81" t="s">
        <v>116</v>
      </c>
      <c r="AH38" s="81"/>
      <c r="AI38" s="81" t="str">
        <f>+CONCATENATE('Exp. oferente'!O122,CHAR(10),TEXT('Exp. oferente'!H145,"DD"),"/",TEXT('Exp. oferente'!H145,"MMMM"),"/",TEXT('Exp. oferente'!H145,"YYYY"), CHAR(10),DOLLAR('Exp. oferente'!J145))</f>
        <v xml:space="preserve">
00/enero/1900
$ 0,00</v>
      </c>
      <c r="AJ38" s="81"/>
    </row>
    <row r="39" spans="1:36" ht="49.95" customHeight="1">
      <c r="A39" s="81"/>
      <c r="B39" s="82" t="str">
        <f>+'Exp. oferente'!G24</f>
        <v>Soporte técnico y funcional en la generación de reportes electrónicos en formato xbrl mediante el desarrollo de parametrizaciones entre Excel y la Taxonomía XBRL de la Superintendencia Financiera a través del módulo Sheet Mapping Designer del software Fujitsu Interstage XWand Toolkit</v>
      </c>
      <c r="C39" s="81"/>
      <c r="D39" s="81" t="s">
        <v>64</v>
      </c>
      <c r="E39" s="102" t="str">
        <f>+CONCATENATE('Exp. oferente'!I24,CHAR(10),TEXT('Exp. oferente'!H24,"DD"),"/",TEXT('Exp. oferente'!H24,"MMMM"),"/",TEXT('Exp. oferente'!H24,"YYYY"), CHAR(10),DOLLAR('Exp. oferente'!J24))</f>
        <v xml:space="preserve">
30/junio/2019
$ 24.610.365,35</v>
      </c>
      <c r="F39" s="81"/>
      <c r="G39" s="81"/>
      <c r="H39" s="82">
        <f>'Exp. oferente'!G50</f>
        <v>0</v>
      </c>
      <c r="I39" s="81" t="s">
        <v>64</v>
      </c>
      <c r="J39" s="81"/>
      <c r="K39" s="102" t="str">
        <f>+CONCATENATE('Exp. oferente'!I50,CHAR(10),TEXT('Exp. oferente'!H50,"DD"),"/",TEXT('Exp. oferente'!H50,"MMMM"),"/",TEXT('Exp. oferente'!H50,"YYYY"), CHAR(10),DOLLAR('Exp. oferente'!J50))</f>
        <v xml:space="preserve">
00/enero/1900
$ 0,00</v>
      </c>
      <c r="L39" s="81"/>
      <c r="M39" s="81"/>
      <c r="N39" s="82">
        <f>+'Exp. oferente'!G75</f>
        <v>0</v>
      </c>
      <c r="O39" s="482"/>
      <c r="P39" s="81" t="s">
        <v>64</v>
      </c>
      <c r="Q39" s="81" t="str">
        <f>+CONCATENATE('Exp. oferente'!I75,CHAR(10),TEXT('Exp. oferente'!H75,"DD"),"/",TEXT('Exp. oferente'!H75,"MMMM"),"/",TEXT('Exp. oferente'!H75,"YYYY"), CHAR(10),DOLLAR('Exp. oferente'!J75))</f>
        <v xml:space="preserve">
00/enero/1900
$ 0,00</v>
      </c>
      <c r="R39" s="81" t="s">
        <v>270</v>
      </c>
      <c r="S39" s="81"/>
      <c r="T39" s="82">
        <f>+'Exp. oferente'!G100</f>
        <v>0</v>
      </c>
      <c r="U39" s="81" t="s">
        <v>64</v>
      </c>
      <c r="V39" s="81"/>
      <c r="W39" s="81" t="str">
        <f>+CONCATENATE('Exp. oferente'!I100,CHAR(10),TEXT('Exp. oferente'!H100,"DD"),"/",TEXT('Exp. oferente'!H100,"MMMM"),"/",TEXT('Exp. oferente'!H100,"YYYY"), CHAR(10),DOLLAR('Exp. oferente'!J100))</f>
        <v xml:space="preserve">
00/enero/1900
$ 0,00</v>
      </c>
      <c r="X39" s="81"/>
      <c r="Y39" s="81"/>
      <c r="Z39" s="82">
        <f>+'Exp. oferente'!G123</f>
        <v>0</v>
      </c>
      <c r="AA39" s="81" t="s">
        <v>116</v>
      </c>
      <c r="AB39" s="81"/>
      <c r="AC39" s="81" t="str">
        <f>+CONCATENATE('Exp. oferente'!I123,CHAR(10),TEXT('Exp. oferente'!H123,"DD"),"/",TEXT('Exp. oferente'!H123,"MMMM"),"/",TEXT('Exp. oferente'!H123,"YYYY"), CHAR(10),DOLLAR('Exp. oferente'!J123))</f>
        <v xml:space="preserve">
00/enero/1900
$ 0,00</v>
      </c>
      <c r="AD39" s="81"/>
      <c r="AE39" s="81"/>
      <c r="AF39" s="82">
        <f>+'Exp. oferente'!G146</f>
        <v>0</v>
      </c>
      <c r="AG39" s="81" t="s">
        <v>116</v>
      </c>
      <c r="AH39" s="81"/>
      <c r="AI39" s="81" t="str">
        <f>+CONCATENATE('Exp. oferente'!O123,CHAR(10),TEXT('Exp. oferente'!H146,"DD"),"/",TEXT('Exp. oferente'!H146,"MMMM"),"/",TEXT('Exp. oferente'!H146,"YYYY"), CHAR(10),DOLLAR('Exp. oferente'!J146))</f>
        <v xml:space="preserve">
00/enero/1900
$ 0,00</v>
      </c>
      <c r="AJ39" s="81"/>
    </row>
    <row r="40" spans="1:36" ht="70" customHeight="1">
      <c r="A40" s="81"/>
      <c r="B40" s="82" t="str">
        <f>+'Exp. oferente'!G25</f>
        <v>Implementación y capacitación en los modelos de datos XBRL con base en las Normas Internacionales de Información Financiera (IFRS) y su aplicación con el software Fujitsu Interstage XWand Toolkit.</v>
      </c>
      <c r="C40" s="81" t="s">
        <v>64</v>
      </c>
      <c r="D40" s="81"/>
      <c r="E40" s="102" t="str">
        <f>+CONCATENATE('Exp. oferente'!I25,CHAR(10),TEXT('Exp. oferente'!H25,"DD"),"/",TEXT('Exp. oferente'!H25,"MMMM"),"/",TEXT('Exp. oferente'!H25,"YYYY"), CHAR(10),DOLLAR('Exp. oferente'!J25))</f>
        <v xml:space="preserve">
18/diciembre/2015
$ 40.250.740,32</v>
      </c>
      <c r="F40" s="81"/>
      <c r="G40" s="81"/>
      <c r="H40" s="480">
        <f>'Exp. oferente'!G51</f>
        <v>0</v>
      </c>
      <c r="I40" s="482"/>
      <c r="J40" s="81"/>
      <c r="K40" s="481" t="str">
        <f>+CONCATENATE('Exp. oferente'!I51,CHAR(10),TEXT('Exp. oferente'!H51,"DD"),"/",TEXT('Exp. oferente'!H51,"MMMM"),"/",TEXT('Exp. oferente'!H51,"YYYY"), CHAR(10),DOLLAR('Exp. oferente'!J51))</f>
        <v xml:space="preserve">
00/enero/1900
$ 0,00</v>
      </c>
      <c r="L40" s="81"/>
      <c r="M40" s="81"/>
      <c r="N40" s="82">
        <f>+'Exp. oferente'!G76</f>
        <v>0</v>
      </c>
      <c r="O40" s="81" t="s">
        <v>116</v>
      </c>
      <c r="P40" s="81"/>
      <c r="Q40" s="81" t="str">
        <f>+CONCATENATE('Exp. oferente'!I76,CHAR(10),TEXT('Exp. oferente'!H76,"DD"),"/",TEXT('Exp. oferente'!H76,"MMMM"),"/",TEXT('Exp. oferente'!H76,"YYYY"), CHAR(10),DOLLAR('Exp. oferente'!J76))</f>
        <v xml:space="preserve">
00/enero/1900
$ 0,00</v>
      </c>
      <c r="R40" s="81"/>
      <c r="S40" s="81"/>
      <c r="T40" s="82">
        <f>+'Exp. oferente'!G101</f>
        <v>0</v>
      </c>
      <c r="U40" s="81" t="s">
        <v>64</v>
      </c>
      <c r="V40" s="81"/>
      <c r="W40" s="81" t="str">
        <f>+CONCATENATE('Exp. oferente'!I101,CHAR(10),TEXT('Exp. oferente'!H101,"DD"),"/",TEXT('Exp. oferente'!H101,"MMMM"),"/",TEXT('Exp. oferente'!H101,"YYYY"), CHAR(10),DOLLAR('Exp. oferente'!J101))</f>
        <v xml:space="preserve">
00/enero/1900
$ 0,00</v>
      </c>
      <c r="X40" s="81"/>
      <c r="Y40" s="81"/>
      <c r="Z40" s="82">
        <f>+'Exp. oferente'!G124</f>
        <v>0</v>
      </c>
      <c r="AA40" s="81" t="s">
        <v>116</v>
      </c>
      <c r="AB40" s="81"/>
      <c r="AC40" s="81" t="str">
        <f>+CONCATENATE('Exp. oferente'!I124,CHAR(10),TEXT('Exp. oferente'!H124,"DD"),"/",TEXT('Exp. oferente'!H124,"MMMM"),"/",TEXT('Exp. oferente'!H124,"YYYY"), CHAR(10),DOLLAR('Exp. oferente'!J124))</f>
        <v xml:space="preserve">
00/enero/1900
$ 0,00</v>
      </c>
      <c r="AD40" s="81"/>
      <c r="AE40" s="81"/>
      <c r="AF40" s="82">
        <f>+'Exp. oferente'!G147</f>
        <v>0</v>
      </c>
      <c r="AG40" s="81" t="s">
        <v>64</v>
      </c>
      <c r="AH40" s="482"/>
      <c r="AI40" s="81" t="str">
        <f>+CONCATENATE('Exp. oferente'!O124,CHAR(10),TEXT('Exp. oferente'!H147,"DD"),"/",TEXT('Exp. oferente'!H147,"MMMM"),"/",TEXT('Exp. oferente'!H147,"YYYY"), CHAR(10),DOLLAR('Exp. oferente'!J147))</f>
        <v xml:space="preserve">
00/enero/1900
$ 0,00</v>
      </c>
      <c r="AJ40" s="81"/>
    </row>
    <row r="41" spans="1:36" ht="49.95" customHeight="1">
      <c r="A41" s="81"/>
      <c r="B41" s="82" t="str">
        <f>+'Exp. oferente'!G26</f>
        <v>Desarrollar los servicios de consultoría para la conceptualización de los modelos de datos XBRL con base en las NIIF para la digitalización de la información financiera a través de la Plataforma EMISNET.</v>
      </c>
      <c r="C41" s="81" t="s">
        <v>64</v>
      </c>
      <c r="D41" s="81"/>
      <c r="E41" s="102" t="str">
        <f>+CONCATENATE('Exp. oferente'!I26,CHAR(10),TEXT('Exp. oferente'!H26,"DD"),"/",TEXT('Exp. oferente'!H26,"MMMM"),"/",TEXT('Exp. oferente'!H26,"YYYY"), CHAR(10),DOLLAR('Exp. oferente'!J26))</f>
        <v xml:space="preserve">
31/mayo/2013
$ 128.865.761,10</v>
      </c>
      <c r="F41" s="81"/>
      <c r="G41" s="81"/>
      <c r="H41" s="480">
        <f>'Exp. oferente'!G52</f>
        <v>0</v>
      </c>
      <c r="I41" s="482" t="s">
        <v>64</v>
      </c>
      <c r="J41" s="81"/>
      <c r="K41" s="481" t="str">
        <f>+CONCATENATE('Exp. oferente'!I52,CHAR(10),TEXT('Exp. oferente'!H52,"DD"),"/",TEXT('Exp. oferente'!H52,"MMMM"),"/",TEXT('Exp. oferente'!H52,"YYYY"), CHAR(10),DOLLAR('Exp. oferente'!J52))</f>
        <v xml:space="preserve">
00/enero/1900
$ 0,00</v>
      </c>
      <c r="L41" s="81"/>
      <c r="M41" s="81"/>
      <c r="N41" s="82">
        <f>+'Exp. oferente'!G77</f>
        <v>0</v>
      </c>
      <c r="O41" s="81" t="s">
        <v>116</v>
      </c>
      <c r="P41" s="81"/>
      <c r="Q41" s="81" t="str">
        <f>+CONCATENATE('Exp. oferente'!I77,CHAR(10),TEXT('Exp. oferente'!H77,"DD"),"/",TEXT('Exp. oferente'!H77,"MMMM"),"/",TEXT('Exp. oferente'!H77,"YYYY"), CHAR(10),DOLLAR('Exp. oferente'!J77))</f>
        <v xml:space="preserve">
00/enero/1900
$ 0,00</v>
      </c>
      <c r="R41" s="81"/>
      <c r="S41" s="81"/>
      <c r="T41" s="82">
        <f>+'Exp. oferente'!G102</f>
        <v>0</v>
      </c>
      <c r="U41" s="81" t="s">
        <v>64</v>
      </c>
      <c r="V41" s="81"/>
      <c r="W41" s="81" t="str">
        <f>+CONCATENATE('Exp. oferente'!I102,CHAR(10),TEXT('Exp. oferente'!H102,"DD"),"/",TEXT('Exp. oferente'!H102,"MMMM"),"/",TEXT('Exp. oferente'!H102,"YYYY"), CHAR(10),DOLLAR('Exp. oferente'!J102))</f>
        <v xml:space="preserve">
00/enero/1900
$ 0,00</v>
      </c>
      <c r="X41" s="81"/>
      <c r="Y41" s="81"/>
      <c r="Z41" s="480">
        <f>+'Exp. oferente'!G125</f>
        <v>0</v>
      </c>
      <c r="AA41" s="482" t="s">
        <v>116</v>
      </c>
      <c r="AB41" s="482"/>
      <c r="AC41" s="482" t="str">
        <f>+CONCATENATE('Exp. oferente'!I125,CHAR(10),TEXT('Exp. oferente'!H125,"DD"),"/",TEXT('Exp. oferente'!H125,"MMMM"),"/",TEXT('Exp. oferente'!H125,"YYYY"),CHAR(10),DOLLAR('Exp. oferente'!J125))</f>
        <v xml:space="preserve">
00/enero/1900
$ 0,00</v>
      </c>
      <c r="AD41" s="81"/>
      <c r="AE41" s="81"/>
      <c r="AF41" s="82">
        <f>+'Exp. oferente'!G148</f>
        <v>0</v>
      </c>
      <c r="AG41" s="81" t="s">
        <v>64</v>
      </c>
      <c r="AH41" s="482"/>
      <c r="AI41" s="81" t="str">
        <f>+CONCATENATE('Exp. oferente'!O125,CHAR(10),TEXT('Exp. oferente'!H148,"DD"),"/",TEXT('Exp. oferente'!H148,"MMMM"),"/",TEXT('Exp. oferente'!H148,"YYYY"), CHAR(10),DOLLAR('Exp. oferente'!J148))</f>
        <v xml:space="preserve">
00/enero/1900
$ 0,00</v>
      </c>
      <c r="AJ41" s="81"/>
    </row>
    <row r="42" spans="1:36" ht="49.95" customHeight="1">
      <c r="A42" s="81"/>
      <c r="B42" s="480">
        <f>+'Exp. oferente'!G27</f>
        <v>0</v>
      </c>
      <c r="C42" s="482" t="s">
        <v>64</v>
      </c>
      <c r="D42" s="81"/>
      <c r="E42" s="481" t="str">
        <f>+CONCATENATE('Exp. oferente'!I27,CHAR(10),TEXT('Exp. oferente'!H27,"DD"),"/",TEXT('Exp. oferente'!H27,"MMMM"),"/",TEXT('Exp. oferente'!H27,"YYYY"), CHAR(10),DOLLAR('Exp. oferente'!J27))</f>
        <v xml:space="preserve">
00/enero/1900
$ 0,00</v>
      </c>
      <c r="F42" s="81"/>
      <c r="G42" s="81"/>
      <c r="H42" s="480">
        <f>'Exp. oferente'!G53</f>
        <v>0</v>
      </c>
      <c r="I42" s="482" t="s">
        <v>64</v>
      </c>
      <c r="J42" s="81"/>
      <c r="K42" s="481" t="str">
        <f>+CONCATENATE('Exp. oferente'!I53,CHAR(10),TEXT('Exp. oferente'!H53,"DD"),"/",TEXT('Exp. oferente'!H53,"MMMM"),"/",TEXT('Exp. oferente'!H53,"YYYY"), CHAR(10),DOLLAR('Exp. oferente'!J53))</f>
        <v xml:space="preserve">
00/enero/1900
$ 0,00</v>
      </c>
      <c r="L42" s="81"/>
      <c r="M42" s="81"/>
      <c r="N42" s="82">
        <f>+'Exp. oferente'!G78</f>
        <v>0</v>
      </c>
      <c r="O42" s="81" t="s">
        <v>116</v>
      </c>
      <c r="P42" s="81"/>
      <c r="Q42" s="81" t="str">
        <f>+CONCATENATE('Exp. oferente'!I78,CHAR(10),TEXT('Exp. oferente'!H78,"DD"),"/",TEXT('Exp. oferente'!H78,"MMMM"),"/",TEXT('Exp. oferente'!H78,"YYYY"), CHAR(10),DOLLAR('Exp. oferente'!J78))</f>
        <v xml:space="preserve">
00/enero/1900
$ 0,00</v>
      </c>
      <c r="R42" s="81"/>
      <c r="S42" s="81"/>
      <c r="T42" s="82">
        <f>+'Exp. oferente'!G103</f>
        <v>0</v>
      </c>
      <c r="U42" s="81" t="s">
        <v>64</v>
      </c>
      <c r="V42" s="81"/>
      <c r="W42" s="81" t="str">
        <f>+CONCATENATE('Exp. oferente'!I103,CHAR(10),TEXT('Exp. oferente'!H103,"DD"),"/",TEXT('Exp. oferente'!H103,"MMMM"),"/",TEXT('Exp. oferente'!H103,"YYYY"), CHAR(10),DOLLAR('Exp. oferente'!J103))</f>
        <v xml:space="preserve">
00/enero/1900
$ 0,00</v>
      </c>
      <c r="X42" s="81"/>
      <c r="Y42" s="81"/>
      <c r="Z42" s="480">
        <f>+'Exp. oferente'!G126</f>
        <v>0</v>
      </c>
      <c r="AA42" s="482" t="s">
        <v>116</v>
      </c>
      <c r="AB42" s="482"/>
      <c r="AC42" s="482" t="str">
        <f>+CONCATENATE('Exp. oferente'!I126,CHAR(10),TEXT('Exp. oferente'!H126,"DD"),"/",TEXT('Exp. oferente'!H126,"MMMM"),"/",TEXT('Exp. oferente'!H126,"YYYY"), CHAR(10),DOLLAR('Exp. oferente'!J126))</f>
        <v xml:space="preserve">
00/enero/1900
$ 0,00</v>
      </c>
      <c r="AD42" s="81"/>
      <c r="AE42" s="81"/>
      <c r="AF42" s="82">
        <f>+'Exp. oferente'!G149</f>
        <v>0</v>
      </c>
      <c r="AG42" s="81" t="s">
        <v>64</v>
      </c>
      <c r="AH42" s="482"/>
      <c r="AI42" s="81" t="str">
        <f>+CONCATENATE('Exp. oferente'!O126,CHAR(10),TEXT('Exp. oferente'!H149,"DD"),"/",TEXT('Exp. oferente'!H149,"MMMM"),"/",TEXT('Exp. oferente'!H149,"YYYY"), CHAR(10),DOLLAR('Exp. oferente'!J149))</f>
        <v xml:space="preserve">
00/enero/1900
$ 0,00</v>
      </c>
      <c r="AJ42" s="81"/>
    </row>
    <row r="43" spans="1:36" hidden="1">
      <c r="A43" s="81"/>
      <c r="B43" s="104" t="e">
        <f>+'Exp. oferente'!#REF!</f>
        <v>#REF!</v>
      </c>
      <c r="C43" s="81"/>
      <c r="D43" s="81"/>
      <c r="E43" s="102"/>
      <c r="F43" s="99" t="str">
        <f>+IF(AND(C44="X"),"CUMPLE","NO CUMPLE")</f>
        <v>CUMPLE</v>
      </c>
      <c r="G43" s="81"/>
      <c r="H43" s="104" t="e">
        <f>+'Exp. oferente'!#REF!</f>
        <v>#REF!</v>
      </c>
      <c r="I43" s="81"/>
      <c r="J43" s="81"/>
      <c r="K43" s="83"/>
      <c r="L43" s="99" t="str">
        <f>+IF(AND(I44="X"),"CUMPLE","NO CUMPLE")</f>
        <v>CUMPLE</v>
      </c>
      <c r="M43" s="81"/>
      <c r="N43" s="104" t="e">
        <f>+'Exp. oferente'!#REF!</f>
        <v>#REF!</v>
      </c>
      <c r="O43" s="81" t="s">
        <v>116</v>
      </c>
      <c r="P43" s="81"/>
      <c r="Q43" s="83"/>
      <c r="R43" s="99" t="str">
        <f>+IF(AND(O44="X"),"CUMPLE","NO CUMPLE")</f>
        <v>CUMPLE</v>
      </c>
      <c r="S43" s="81"/>
      <c r="T43" s="104" t="e">
        <f>+'Exp. oferente'!#REF!</f>
        <v>#REF!</v>
      </c>
      <c r="U43" s="81" t="s">
        <v>64</v>
      </c>
      <c r="V43" s="81"/>
      <c r="W43" s="83"/>
      <c r="X43" s="99" t="str">
        <f>+IF(AND(U44="X"),"CUMPLE","NO CUMPLE")</f>
        <v>CUMPLE</v>
      </c>
      <c r="Y43" s="81"/>
      <c r="Z43" s="104" t="e">
        <f>+'Exp. oferente'!#REF!</f>
        <v>#REF!</v>
      </c>
      <c r="AA43" s="81" t="s">
        <v>116</v>
      </c>
      <c r="AB43" s="81"/>
      <c r="AC43" s="83"/>
      <c r="AD43" s="99" t="str">
        <f>+IF(AND(AA44="X"),"CUMPLE","NO CUMPLE")</f>
        <v>CUMPLE</v>
      </c>
      <c r="AE43" s="81"/>
      <c r="AF43" s="104" t="e">
        <f>+'Exp. oferente'!#REF!</f>
        <v>#REF!</v>
      </c>
      <c r="AG43" s="81" t="s">
        <v>116</v>
      </c>
      <c r="AH43" s="81"/>
      <c r="AI43" s="83"/>
      <c r="AJ43" s="99" t="str">
        <f>+IF(AND(AG44="X"),"CUMPLE","NO CUMPLE")</f>
        <v>CUMPLE</v>
      </c>
    </row>
    <row r="44" spans="1:36" hidden="1">
      <c r="A44" s="81"/>
      <c r="B44" s="82"/>
      <c r="C44" s="81" t="s">
        <v>64</v>
      </c>
      <c r="D44" s="81"/>
      <c r="E44" s="105"/>
      <c r="F44" s="81"/>
      <c r="G44" s="81"/>
      <c r="H44" s="82"/>
      <c r="I44" s="81" t="s">
        <v>64</v>
      </c>
      <c r="J44" s="81"/>
      <c r="K44" s="105"/>
      <c r="L44" s="81"/>
      <c r="M44" s="81"/>
      <c r="N44" s="82"/>
      <c r="O44" s="81" t="s">
        <v>116</v>
      </c>
      <c r="P44" s="81"/>
      <c r="Q44" s="105"/>
      <c r="R44" s="81"/>
      <c r="S44" s="81"/>
      <c r="T44" s="82"/>
      <c r="U44" s="81" t="s">
        <v>64</v>
      </c>
      <c r="V44" s="81"/>
      <c r="W44" s="105"/>
      <c r="X44" s="81"/>
      <c r="Y44" s="81"/>
      <c r="Z44" s="82"/>
      <c r="AA44" s="81" t="s">
        <v>116</v>
      </c>
      <c r="AB44" s="81"/>
      <c r="AC44" s="105"/>
      <c r="AD44" s="81"/>
      <c r="AE44" s="81"/>
      <c r="AF44" s="82"/>
      <c r="AG44" s="81" t="s">
        <v>116</v>
      </c>
      <c r="AH44" s="81"/>
      <c r="AI44" s="105"/>
      <c r="AJ44" s="81"/>
    </row>
    <row r="45" spans="1:36" ht="54" hidden="1" customHeight="1">
      <c r="A45" s="81"/>
      <c r="B45" s="104" t="e">
        <f>+'Exp. oferente'!#REF!</f>
        <v>#REF!</v>
      </c>
      <c r="C45" s="81"/>
      <c r="D45" s="81"/>
      <c r="E45" s="83"/>
      <c r="F45" s="99" t="str">
        <f>+IF(AND(C46="X"),"CUMPLE","NO CUMPLE")</f>
        <v>CUMPLE</v>
      </c>
      <c r="G45" s="81"/>
      <c r="H45" s="104" t="e">
        <f>+'Exp. oferente'!#REF!</f>
        <v>#REF!</v>
      </c>
      <c r="I45" s="81"/>
      <c r="J45" s="81"/>
      <c r="K45" s="83"/>
      <c r="L45" s="99" t="str">
        <f>+IF(AND(I46="X"),"CUMPLE","NO CUMPLE")</f>
        <v>CUMPLE</v>
      </c>
      <c r="M45" s="81"/>
      <c r="N45" s="104" t="e">
        <f>+'Exp. oferente'!#REF!</f>
        <v>#REF!</v>
      </c>
      <c r="O45" s="81" t="s">
        <v>116</v>
      </c>
      <c r="P45" s="81"/>
      <c r="Q45" s="83"/>
      <c r="R45" s="81" t="str">
        <f>+IF(AND(O46="X"),"CUMPLE","NO CUMPLE")</f>
        <v>CUMPLE</v>
      </c>
      <c r="S45" s="81"/>
      <c r="T45" s="104" t="e">
        <f>+'Exp. oferente'!#REF!</f>
        <v>#REF!</v>
      </c>
      <c r="U45" s="81" t="s">
        <v>64</v>
      </c>
      <c r="V45" s="81"/>
      <c r="W45" s="83"/>
      <c r="X45" s="81" t="str">
        <f>+IF(AND(U46="X"),"CUMPLE","NO CUMPLE")</f>
        <v>CUMPLE</v>
      </c>
      <c r="Y45" s="81"/>
      <c r="Z45" s="104" t="e">
        <f>+'Exp. oferente'!#REF!</f>
        <v>#REF!</v>
      </c>
      <c r="AA45" s="81" t="s">
        <v>116</v>
      </c>
      <c r="AB45" s="81"/>
      <c r="AC45" s="83"/>
      <c r="AD45" s="81" t="str">
        <f>+IF(AND(AA46="X"),"CUMPLE","NO CUMPLE")</f>
        <v>CUMPLE</v>
      </c>
      <c r="AE45" s="81"/>
      <c r="AF45" s="104" t="e">
        <f>+'Exp. oferente'!#REF!</f>
        <v>#REF!</v>
      </c>
      <c r="AG45" s="81" t="s">
        <v>116</v>
      </c>
      <c r="AH45" s="81"/>
      <c r="AI45" s="83"/>
      <c r="AJ45" s="81" t="str">
        <f>+IF(AND(AG46="X"),"CUMPLE","NO CUMPLE")</f>
        <v>CUMPLE</v>
      </c>
    </row>
    <row r="46" spans="1:36" hidden="1">
      <c r="A46" s="81"/>
      <c r="B46" s="82"/>
      <c r="C46" s="81" t="s">
        <v>64</v>
      </c>
      <c r="D46" s="81"/>
      <c r="E46" s="105"/>
      <c r="F46" s="81"/>
      <c r="G46" s="81"/>
      <c r="H46" s="82"/>
      <c r="I46" s="81" t="s">
        <v>64</v>
      </c>
      <c r="J46" s="81"/>
      <c r="K46" s="83"/>
      <c r="L46" s="81"/>
      <c r="M46" s="81"/>
      <c r="N46" s="82"/>
      <c r="O46" s="81" t="s">
        <v>116</v>
      </c>
      <c r="P46" s="81"/>
      <c r="Q46" s="83"/>
      <c r="R46" s="81"/>
      <c r="S46" s="81"/>
      <c r="T46" s="82"/>
      <c r="U46" s="81" t="s">
        <v>64</v>
      </c>
      <c r="V46" s="81"/>
      <c r="W46" s="83"/>
      <c r="X46" s="81"/>
      <c r="Y46" s="81"/>
      <c r="Z46" s="82"/>
      <c r="AA46" s="81" t="s">
        <v>116</v>
      </c>
      <c r="AB46" s="81"/>
      <c r="AC46" s="83"/>
      <c r="AD46" s="81"/>
      <c r="AE46" s="81"/>
      <c r="AF46" s="82"/>
      <c r="AG46" s="81" t="s">
        <v>116</v>
      </c>
      <c r="AH46" s="81"/>
      <c r="AI46" s="83"/>
      <c r="AJ46" s="81"/>
    </row>
    <row r="47" spans="1:36" ht="49.95" customHeight="1">
      <c r="A47" s="595" t="s">
        <v>52</v>
      </c>
      <c r="B47" s="596"/>
      <c r="C47" s="587"/>
      <c r="D47" s="588"/>
      <c r="E47" s="588"/>
      <c r="F47" s="589"/>
      <c r="G47" s="595" t="s">
        <v>52</v>
      </c>
      <c r="H47" s="596"/>
      <c r="I47" s="587"/>
      <c r="J47" s="588"/>
      <c r="K47" s="588"/>
      <c r="L47" s="589"/>
      <c r="M47" s="595" t="s">
        <v>52</v>
      </c>
      <c r="N47" s="596"/>
      <c r="O47" s="587"/>
      <c r="P47" s="588"/>
      <c r="Q47" s="588"/>
      <c r="R47" s="589"/>
      <c r="S47" s="595" t="s">
        <v>52</v>
      </c>
      <c r="T47" s="596"/>
      <c r="U47" s="587"/>
      <c r="V47" s="588"/>
      <c r="W47" s="588"/>
      <c r="X47" s="589"/>
      <c r="Y47" s="595" t="s">
        <v>52</v>
      </c>
      <c r="Z47" s="596"/>
      <c r="AA47" s="587"/>
      <c r="AB47" s="588"/>
      <c r="AC47" s="588"/>
      <c r="AD47" s="589"/>
      <c r="AE47" s="595" t="s">
        <v>52</v>
      </c>
      <c r="AF47" s="596"/>
      <c r="AG47" s="587"/>
      <c r="AH47" s="588"/>
      <c r="AI47" s="588"/>
      <c r="AJ47" s="589"/>
    </row>
    <row r="48" spans="1:36" s="75" customFormat="1" ht="24.8" customHeight="1">
      <c r="A48" s="590" t="s">
        <v>53</v>
      </c>
      <c r="B48" s="591"/>
      <c r="C48" s="592" t="str">
        <f>+IF(AND(F37="CUMPLE",F43="CUMPLE",F45="CUMPLE"),"CUMPLE","NO CUMPLE")</f>
        <v>NO CUMPLE</v>
      </c>
      <c r="D48" s="593"/>
      <c r="E48" s="593"/>
      <c r="F48" s="594"/>
      <c r="G48" s="590" t="s">
        <v>53</v>
      </c>
      <c r="H48" s="591"/>
      <c r="I48" s="592" t="str">
        <f>+IF(AND(L37="CUMPLE",L43="CUMPLE",L45="CUMPLE"),"CUMPLE","NO CUMPLE")</f>
        <v>NO CUMPLE</v>
      </c>
      <c r="J48" s="593"/>
      <c r="K48" s="593"/>
      <c r="L48" s="594"/>
      <c r="M48" s="590" t="s">
        <v>53</v>
      </c>
      <c r="N48" s="591"/>
      <c r="O48" s="592" t="str">
        <f>+IF(AND(R37="CUMPLE",R43="CUMPLE",R45="CUMPLE"),"CUMPLE","NO CUMPLE")</f>
        <v>NO CUMPLE</v>
      </c>
      <c r="P48" s="593"/>
      <c r="Q48" s="593"/>
      <c r="R48" s="594"/>
      <c r="S48" s="590" t="s">
        <v>53</v>
      </c>
      <c r="T48" s="591"/>
      <c r="U48" s="592" t="str">
        <f>+IF(AND(X37="CUMPLE",X43="CUMPLE",X45="CUMPLE"),"CUMPLE","NO CUMPLE")</f>
        <v>CUMPLE</v>
      </c>
      <c r="V48" s="593"/>
      <c r="W48" s="593"/>
      <c r="X48" s="594"/>
      <c r="Y48" s="590" t="s">
        <v>53</v>
      </c>
      <c r="Z48" s="591"/>
      <c r="AA48" s="592" t="str">
        <f>+IF(AND(AD37="CUMPLE",AD43="CUMPLE",AD45="CUMPLE"),"CUMPLE","NO CUMPLE")</f>
        <v>CUMPLE</v>
      </c>
      <c r="AB48" s="593"/>
      <c r="AC48" s="593"/>
      <c r="AD48" s="594"/>
      <c r="AE48" s="590" t="s">
        <v>53</v>
      </c>
      <c r="AF48" s="591"/>
      <c r="AG48" s="592" t="str">
        <f>+IF(AND(AJ37="CUMPLE",AJ43="CUMPLE",AJ45="CUMPLE"),"CUMPLE","NO CUMPLE")</f>
        <v>CUMPLE</v>
      </c>
      <c r="AH48" s="593"/>
      <c r="AI48" s="593"/>
      <c r="AJ48" s="594"/>
    </row>
    <row r="49" spans="1:30" s="75" customFormat="1" ht="32.950000000000003" hidden="1" customHeight="1">
      <c r="A49" s="597" t="s">
        <v>69</v>
      </c>
      <c r="B49" s="598"/>
      <c r="C49" s="592" t="str">
        <f>+IF(AND(C19="CUMPLE",C30="CUMPLE",C48="CUMPLE"),"CUMPLE","NO CUMPLE")</f>
        <v>NO CUMPLE</v>
      </c>
      <c r="D49" s="593"/>
      <c r="E49" s="593"/>
      <c r="F49" s="594"/>
      <c r="G49" s="597" t="s">
        <v>69</v>
      </c>
      <c r="H49" s="598"/>
      <c r="I49" s="592" t="str">
        <f>+IF(AND(L19="CUMPLE",L30="CUMPLE",L48="CUMPLE"),"CUMPLE","NO CUMPLE")</f>
        <v>NO CUMPLE</v>
      </c>
      <c r="J49" s="593"/>
      <c r="K49" s="593"/>
      <c r="L49" s="594"/>
      <c r="M49" s="597" t="s">
        <v>70</v>
      </c>
      <c r="N49" s="598"/>
      <c r="O49" s="592" t="str">
        <f>+IF(AND(R19="CUMPLE",R30="CUMPLE",R48="CUMPLE"),"CUMPLE","NO CUMPLE")</f>
        <v>NO CUMPLE</v>
      </c>
      <c r="P49" s="593"/>
      <c r="Q49" s="593"/>
      <c r="R49" s="594"/>
      <c r="S49" s="597" t="s">
        <v>70</v>
      </c>
      <c r="T49" s="598"/>
      <c r="U49" s="592" t="str">
        <f>+IF(AND(X19="CUMPLE",X30="CUMPLE",X48="CUMPLE"),"CUMPLE","NO CUMPLE")</f>
        <v>NO CUMPLE</v>
      </c>
      <c r="V49" s="593"/>
      <c r="W49" s="593"/>
      <c r="X49" s="594"/>
      <c r="Y49" s="597" t="s">
        <v>70</v>
      </c>
      <c r="Z49" s="598"/>
      <c r="AA49" s="592" t="str">
        <f>+IF(AND(AD19="CUMPLE",AD30="CUMPLE",AD48="CUMPLE"),"CUMPLE","NO CUMPLE")</f>
        <v>NO CUMPLE</v>
      </c>
      <c r="AB49" s="593"/>
      <c r="AC49" s="593"/>
      <c r="AD49" s="594"/>
    </row>
    <row r="50" spans="1:30" ht="7.5" customHeight="1"/>
    <row r="51" spans="1:30" ht="26.35" hidden="1" customHeight="1">
      <c r="A51" s="595" t="s">
        <v>54</v>
      </c>
      <c r="B51" s="596"/>
      <c r="C51" s="587"/>
      <c r="D51" s="588"/>
      <c r="E51" s="588"/>
      <c r="F51" s="589"/>
      <c r="G51" s="595" t="s">
        <v>54</v>
      </c>
      <c r="H51" s="596"/>
      <c r="I51" s="587"/>
      <c r="J51" s="588"/>
      <c r="K51" s="588"/>
      <c r="L51" s="589"/>
      <c r="M51" s="595" t="s">
        <v>54</v>
      </c>
      <c r="N51" s="596"/>
      <c r="O51" s="587"/>
      <c r="P51" s="588"/>
      <c r="Q51" s="588"/>
      <c r="R51" s="589"/>
      <c r="S51" s="595" t="s">
        <v>54</v>
      </c>
      <c r="T51" s="596"/>
      <c r="U51" s="587"/>
      <c r="V51" s="588"/>
      <c r="W51" s="588"/>
      <c r="X51" s="589"/>
      <c r="Y51" s="595" t="s">
        <v>54</v>
      </c>
      <c r="Z51" s="596"/>
      <c r="AA51" s="587"/>
      <c r="AB51" s="588"/>
      <c r="AC51" s="588"/>
      <c r="AD51" s="589"/>
    </row>
    <row r="52" spans="1:30" ht="24.8" hidden="1" customHeight="1">
      <c r="A52" s="595" t="s">
        <v>55</v>
      </c>
      <c r="B52" s="596"/>
      <c r="C52" s="587"/>
      <c r="D52" s="588"/>
      <c r="E52" s="588"/>
      <c r="F52" s="589"/>
      <c r="G52" s="595" t="s">
        <v>55</v>
      </c>
      <c r="H52" s="596"/>
      <c r="I52" s="587"/>
      <c r="J52" s="588"/>
      <c r="K52" s="588"/>
      <c r="L52" s="589"/>
      <c r="M52" s="595" t="s">
        <v>55</v>
      </c>
      <c r="N52" s="596"/>
      <c r="O52" s="587"/>
      <c r="P52" s="588"/>
      <c r="Q52" s="588"/>
      <c r="R52" s="589"/>
      <c r="S52" s="595" t="s">
        <v>55</v>
      </c>
      <c r="T52" s="596"/>
      <c r="U52" s="587"/>
      <c r="V52" s="588"/>
      <c r="W52" s="588"/>
      <c r="X52" s="589"/>
      <c r="Y52" s="595" t="s">
        <v>55</v>
      </c>
      <c r="Z52" s="596"/>
      <c r="AA52" s="587"/>
      <c r="AB52" s="588"/>
      <c r="AC52" s="588"/>
      <c r="AD52" s="589"/>
    </row>
    <row r="53" spans="1:30" s="75" customFormat="1" ht="32.950000000000003" hidden="1" customHeight="1">
      <c r="A53" s="597" t="s">
        <v>56</v>
      </c>
      <c r="B53" s="598"/>
      <c r="C53" s="592" t="s">
        <v>31</v>
      </c>
      <c r="D53" s="593"/>
      <c r="E53" s="593"/>
      <c r="F53" s="594"/>
      <c r="G53" s="597" t="s">
        <v>56</v>
      </c>
      <c r="H53" s="598"/>
      <c r="I53" s="592" t="s">
        <v>31</v>
      </c>
      <c r="J53" s="593"/>
      <c r="K53" s="593"/>
      <c r="L53" s="594"/>
      <c r="M53" s="597" t="s">
        <v>56</v>
      </c>
      <c r="N53" s="598"/>
      <c r="O53" s="592" t="s">
        <v>31</v>
      </c>
      <c r="P53" s="593"/>
      <c r="Q53" s="593"/>
      <c r="R53" s="594"/>
      <c r="S53" s="597" t="s">
        <v>56</v>
      </c>
      <c r="T53" s="598"/>
      <c r="U53" s="592" t="s">
        <v>31</v>
      </c>
      <c r="V53" s="593"/>
      <c r="W53" s="593"/>
      <c r="X53" s="594"/>
      <c r="Y53" s="597" t="s">
        <v>56</v>
      </c>
      <c r="Z53" s="598"/>
      <c r="AA53" s="592" t="s">
        <v>31</v>
      </c>
      <c r="AB53" s="593"/>
      <c r="AC53" s="593"/>
      <c r="AD53" s="594"/>
    </row>
    <row r="586" spans="1:25">
      <c r="A586" s="69" t="s">
        <v>31</v>
      </c>
      <c r="G586" s="69" t="s">
        <v>31</v>
      </c>
      <c r="M586" s="69" t="s">
        <v>31</v>
      </c>
      <c r="S586" s="69" t="s">
        <v>31</v>
      </c>
      <c r="Y586" s="69" t="s">
        <v>31</v>
      </c>
    </row>
    <row r="587" spans="1:25">
      <c r="A587" s="69" t="s">
        <v>32</v>
      </c>
      <c r="G587" s="69" t="s">
        <v>32</v>
      </c>
      <c r="M587" s="69" t="s">
        <v>32</v>
      </c>
      <c r="S587" s="69" t="s">
        <v>32</v>
      </c>
      <c r="Y587" s="69" t="s">
        <v>32</v>
      </c>
    </row>
    <row r="588" spans="1:25">
      <c r="A588" s="69" t="s">
        <v>57</v>
      </c>
      <c r="G588" s="69" t="s">
        <v>57</v>
      </c>
      <c r="M588" s="69" t="s">
        <v>57</v>
      </c>
      <c r="S588" s="69" t="s">
        <v>57</v>
      </c>
      <c r="Y588" s="69" t="s">
        <v>57</v>
      </c>
    </row>
    <row r="589" spans="1:25">
      <c r="A589" s="69" t="s">
        <v>58</v>
      </c>
      <c r="G589" s="69" t="s">
        <v>58</v>
      </c>
      <c r="M589" s="69" t="s">
        <v>58</v>
      </c>
      <c r="S589" s="69" t="s">
        <v>58</v>
      </c>
      <c r="Y589" s="69" t="s">
        <v>58</v>
      </c>
    </row>
    <row r="590" spans="1:25">
      <c r="A590" s="69" t="s">
        <v>59</v>
      </c>
      <c r="G590" s="69" t="s">
        <v>59</v>
      </c>
      <c r="M590" s="69" t="s">
        <v>59</v>
      </c>
      <c r="S590" s="69" t="s">
        <v>59</v>
      </c>
      <c r="Y590" s="69" t="s">
        <v>59</v>
      </c>
    </row>
    <row r="591" spans="1:25">
      <c r="A591" s="69" t="s">
        <v>60</v>
      </c>
      <c r="G591" s="69" t="s">
        <v>60</v>
      </c>
      <c r="M591" s="69" t="s">
        <v>60</v>
      </c>
      <c r="S591" s="69" t="s">
        <v>60</v>
      </c>
      <c r="Y591" s="69" t="s">
        <v>60</v>
      </c>
    </row>
    <row r="592" spans="1:25">
      <c r="A592" s="69" t="s">
        <v>57</v>
      </c>
      <c r="G592" s="69" t="s">
        <v>57</v>
      </c>
      <c r="M592" s="69" t="s">
        <v>57</v>
      </c>
      <c r="S592" s="69" t="s">
        <v>57</v>
      </c>
      <c r="Y592" s="69" t="s">
        <v>57</v>
      </c>
    </row>
  </sheetData>
  <sheetProtection selectLockedCells="1" selectUnlockedCells="1"/>
  <mergeCells count="142">
    <mergeCell ref="AE29:AF29"/>
    <mergeCell ref="AG29:AJ29"/>
    <mergeCell ref="AE30:AF30"/>
    <mergeCell ref="AG30:AJ30"/>
    <mergeCell ref="AE47:AF47"/>
    <mergeCell ref="AG47:AJ47"/>
    <mergeCell ref="AE48:AF48"/>
    <mergeCell ref="AG48:AJ48"/>
    <mergeCell ref="AE1:AJ1"/>
    <mergeCell ref="AH2:AJ2"/>
    <mergeCell ref="AG3:AJ4"/>
    <mergeCell ref="AE6:AF6"/>
    <mergeCell ref="AE7:AF7"/>
    <mergeCell ref="AE18:AF18"/>
    <mergeCell ref="AG18:AJ18"/>
    <mergeCell ref="AE19:AF19"/>
    <mergeCell ref="AG19:AJ19"/>
    <mergeCell ref="Y51:Z51"/>
    <mergeCell ref="AA51:AD51"/>
    <mergeCell ref="Y52:Z52"/>
    <mergeCell ref="AA52:AD52"/>
    <mergeCell ref="Y53:Z53"/>
    <mergeCell ref="AA53:AD53"/>
    <mergeCell ref="S51:T51"/>
    <mergeCell ref="U51:X51"/>
    <mergeCell ref="S52:T52"/>
    <mergeCell ref="U52:X52"/>
    <mergeCell ref="S53:T53"/>
    <mergeCell ref="U53:X53"/>
    <mergeCell ref="AB2:AD2"/>
    <mergeCell ref="AA3:AD4"/>
    <mergeCell ref="Y6:Z6"/>
    <mergeCell ref="Y7:Z7"/>
    <mergeCell ref="Y18:Z18"/>
    <mergeCell ref="AA18:AD18"/>
    <mergeCell ref="Y19:Z19"/>
    <mergeCell ref="AA19:AD19"/>
    <mergeCell ref="Y29:Z29"/>
    <mergeCell ref="AA29:AD29"/>
    <mergeCell ref="Y30:Z30"/>
    <mergeCell ref="AA30:AD30"/>
    <mergeCell ref="Y47:Z47"/>
    <mergeCell ref="AA47:AD47"/>
    <mergeCell ref="Y48:Z48"/>
    <mergeCell ref="AA48:AD48"/>
    <mergeCell ref="S49:T49"/>
    <mergeCell ref="U49:X49"/>
    <mergeCell ref="S30:T30"/>
    <mergeCell ref="U30:X30"/>
    <mergeCell ref="S47:T47"/>
    <mergeCell ref="U47:X47"/>
    <mergeCell ref="S48:T48"/>
    <mergeCell ref="U48:X48"/>
    <mergeCell ref="Y49:Z49"/>
    <mergeCell ref="AA49:AD49"/>
    <mergeCell ref="V2:X2"/>
    <mergeCell ref="U3:X4"/>
    <mergeCell ref="S6:T6"/>
    <mergeCell ref="S7:T7"/>
    <mergeCell ref="S18:T18"/>
    <mergeCell ref="U18:X18"/>
    <mergeCell ref="S19:T19"/>
    <mergeCell ref="U19:X19"/>
    <mergeCell ref="S29:T29"/>
    <mergeCell ref="U29:X29"/>
    <mergeCell ref="P2:R2"/>
    <mergeCell ref="J2:L2"/>
    <mergeCell ref="A1:F1"/>
    <mergeCell ref="D2:F2"/>
    <mergeCell ref="M6:N6"/>
    <mergeCell ref="M7:N7"/>
    <mergeCell ref="M18:N18"/>
    <mergeCell ref="G1:L1"/>
    <mergeCell ref="M1:R1"/>
    <mergeCell ref="A6:B6"/>
    <mergeCell ref="A7:B7"/>
    <mergeCell ref="A18:B18"/>
    <mergeCell ref="C18:F18"/>
    <mergeCell ref="I3:L4"/>
    <mergeCell ref="G6:H6"/>
    <mergeCell ref="G7:H7"/>
    <mergeCell ref="G18:H18"/>
    <mergeCell ref="M30:N30"/>
    <mergeCell ref="M29:N29"/>
    <mergeCell ref="I19:L19"/>
    <mergeCell ref="O19:R19"/>
    <mergeCell ref="O3:R4"/>
    <mergeCell ref="A19:B19"/>
    <mergeCell ref="C19:F19"/>
    <mergeCell ref="I18:L18"/>
    <mergeCell ref="O18:R18"/>
    <mergeCell ref="G19:H19"/>
    <mergeCell ref="M19:N19"/>
    <mergeCell ref="C3:F4"/>
    <mergeCell ref="I51:L51"/>
    <mergeCell ref="O51:R51"/>
    <mergeCell ref="A51:B51"/>
    <mergeCell ref="C51:F51"/>
    <mergeCell ref="I49:L49"/>
    <mergeCell ref="O49:R49"/>
    <mergeCell ref="A49:B49"/>
    <mergeCell ref="C49:F49"/>
    <mergeCell ref="G49:H49"/>
    <mergeCell ref="G51:H51"/>
    <mergeCell ref="M49:N49"/>
    <mergeCell ref="M51:N51"/>
    <mergeCell ref="I53:L53"/>
    <mergeCell ref="O53:R53"/>
    <mergeCell ref="A53:B53"/>
    <mergeCell ref="C53:F53"/>
    <mergeCell ref="I52:L52"/>
    <mergeCell ref="O52:R52"/>
    <mergeCell ref="A52:B52"/>
    <mergeCell ref="C52:F52"/>
    <mergeCell ref="G52:H52"/>
    <mergeCell ref="G53:H53"/>
    <mergeCell ref="M52:N52"/>
    <mergeCell ref="M53:N53"/>
    <mergeCell ref="S1:X1"/>
    <mergeCell ref="Y1:AD1"/>
    <mergeCell ref="O47:R47"/>
    <mergeCell ref="A48:B48"/>
    <mergeCell ref="C48:F48"/>
    <mergeCell ref="G48:H48"/>
    <mergeCell ref="I48:L48"/>
    <mergeCell ref="M48:N48"/>
    <mergeCell ref="O48:R48"/>
    <mergeCell ref="A47:B47"/>
    <mergeCell ref="C47:F47"/>
    <mergeCell ref="G47:H47"/>
    <mergeCell ref="I47:L47"/>
    <mergeCell ref="M47:N47"/>
    <mergeCell ref="I30:L30"/>
    <mergeCell ref="O30:R30"/>
    <mergeCell ref="A30:B30"/>
    <mergeCell ref="C30:F30"/>
    <mergeCell ref="I29:L29"/>
    <mergeCell ref="O29:R29"/>
    <mergeCell ref="A29:B29"/>
    <mergeCell ref="C29:F29"/>
    <mergeCell ref="G29:H29"/>
    <mergeCell ref="G30:H30"/>
  </mergeCells>
  <conditionalFormatting sqref="C53 I53 O53 C20:F20 I20:L20 O20:R20 O30:R31 I30:L31 C30:F31 I49:L49 O49:R49 C49:F49 U49:X49 AA49:AD49">
    <cfRule type="containsText" dxfId="178" priority="172" operator="containsText" text="NO CUMPLE">
      <formula>NOT(ISERROR(SEARCH("NO CUMPLE",C20)))</formula>
    </cfRule>
  </conditionalFormatting>
  <conditionalFormatting sqref="C53 I49 I53 O49 O53">
    <cfRule type="containsText" dxfId="177" priority="170" operator="containsText" text="RECHAZADO">
      <formula>NOT(ISERROR(SEARCH("RECHAZADO",C49)))</formula>
    </cfRule>
    <cfRule type="containsText" dxfId="176" priority="171" operator="containsText" text="NO HABILITADO">
      <formula>NOT(ISERROR(SEARCH("NO HABILITADO",C49)))</formula>
    </cfRule>
  </conditionalFormatting>
  <conditionalFormatting sqref="F22 F40 L40 R40">
    <cfRule type="containsText" dxfId="175" priority="169" operator="containsText" text="NO CUMPLE">
      <formula>NOT(ISERROR(SEARCH("NO CUMPLE",F22)))</formula>
    </cfRule>
  </conditionalFormatting>
  <conditionalFormatting sqref="F46 L46 R46">
    <cfRule type="containsText" dxfId="174" priority="160" operator="containsText" text="NO CUMPLE">
      <formula>NOT(ISERROR(SEARCH("NO CUMPLE",F46)))</formula>
    </cfRule>
  </conditionalFormatting>
  <conditionalFormatting sqref="F41 L41 R41">
    <cfRule type="containsText" dxfId="173" priority="166" operator="containsText" text="NO CUMPLE">
      <formula>NOT(ISERROR(SEARCH("NO CUMPLE",F41)))</formula>
    </cfRule>
  </conditionalFormatting>
  <conditionalFormatting sqref="F38 L38 R38">
    <cfRule type="containsText" dxfId="172" priority="165" operator="containsText" text="NO CUMPLE">
      <formula>NOT(ISERROR(SEARCH("NO CUMPLE",F38)))</formula>
    </cfRule>
  </conditionalFormatting>
  <conditionalFormatting sqref="F39 L39 R39">
    <cfRule type="containsText" dxfId="171" priority="164" operator="containsText" text="NO CUMPLE">
      <formula>NOT(ISERROR(SEARCH("NO CUMPLE",F39)))</formula>
    </cfRule>
  </conditionalFormatting>
  <conditionalFormatting sqref="R45">
    <cfRule type="containsText" dxfId="170" priority="159" operator="containsText" text="NO CUMPLE">
      <formula>NOT(ISERROR(SEARCH("NO CUMPLE",R45)))</formula>
    </cfRule>
  </conditionalFormatting>
  <conditionalFormatting sqref="F44 L44 R44">
    <cfRule type="containsText" dxfId="169" priority="158" operator="containsText" text="NO CUMPLE">
      <formula>NOT(ISERROR(SEARCH("NO CUMPLE",F44)))</formula>
    </cfRule>
  </conditionalFormatting>
  <conditionalFormatting sqref="F42 L42 R42">
    <cfRule type="containsText" dxfId="168" priority="156" operator="containsText" text="NO CUMPLE">
      <formula>NOT(ISERROR(SEARCH("NO CUMPLE",F42)))</formula>
    </cfRule>
  </conditionalFormatting>
  <conditionalFormatting sqref="C48:F48 I48:L48 O48:R48">
    <cfRule type="containsText" dxfId="167" priority="152" operator="containsText" text="NO CUMPLE">
      <formula>NOT(ISERROR(SEARCH("NO CUMPLE",C48)))</formula>
    </cfRule>
  </conditionalFormatting>
  <conditionalFormatting sqref="C33:F33 I33:L33 O33:R33">
    <cfRule type="containsText" dxfId="166" priority="149" operator="containsText" text="NO CUMPLE">
      <formula>NOT(ISERROR(SEARCH("NO CUMPLE",C33)))</formula>
    </cfRule>
  </conditionalFormatting>
  <conditionalFormatting sqref="F35">
    <cfRule type="containsText" dxfId="165" priority="148" operator="containsText" text="NO CUMPLE">
      <formula>NOT(ISERROR(SEARCH("NO CUMPLE",F35)))</formula>
    </cfRule>
  </conditionalFormatting>
  <conditionalFormatting sqref="F45">
    <cfRule type="containsText" dxfId="164" priority="142" operator="containsText" text="NO CUMPLE">
      <formula>NOT(ISERROR(SEARCH("NO CUMPLE",F45)))</formula>
    </cfRule>
  </conditionalFormatting>
  <conditionalFormatting sqref="F43">
    <cfRule type="containsText" dxfId="163" priority="143" operator="containsText" text="NO CUMPLE">
      <formula>NOT(ISERROR(SEARCH("NO CUMPLE",F43)))</formula>
    </cfRule>
  </conditionalFormatting>
  <conditionalFormatting sqref="F37">
    <cfRule type="containsText" dxfId="162" priority="140" operator="containsText" text="NO CUMPLE">
      <formula>NOT(ISERROR(SEARCH("NO CUMPLE",F37)))</formula>
    </cfRule>
  </conditionalFormatting>
  <conditionalFormatting sqref="L37">
    <cfRule type="containsText" dxfId="161" priority="126" operator="containsText" text="NO CUMPLE">
      <formula>NOT(ISERROR(SEARCH("NO CUMPLE",L37)))</formula>
    </cfRule>
  </conditionalFormatting>
  <conditionalFormatting sqref="L43">
    <cfRule type="containsText" dxfId="160" priority="125" operator="containsText" text="NO CUMPLE">
      <formula>NOT(ISERROR(SEARCH("NO CUMPLE",L43)))</formula>
    </cfRule>
  </conditionalFormatting>
  <conditionalFormatting sqref="R37">
    <cfRule type="containsText" dxfId="159" priority="120" operator="containsText" text="NO CUMPLE">
      <formula>NOT(ISERROR(SEARCH("NO CUMPLE",R37)))</formula>
    </cfRule>
  </conditionalFormatting>
  <conditionalFormatting sqref="R43">
    <cfRule type="containsText" dxfId="158" priority="119" operator="containsText" text="NO CUMPLE">
      <formula>NOT(ISERROR(SEARCH("NO CUMPLE",R43)))</formula>
    </cfRule>
  </conditionalFormatting>
  <conditionalFormatting sqref="C19:F19 I19:L19 O19:R19">
    <cfRule type="containsText" dxfId="157" priority="110" operator="containsText" text="NO CUMPLE">
      <formula>NOT(ISERROR(SEARCH("NO CUMPLE",C19)))</formula>
    </cfRule>
  </conditionalFormatting>
  <conditionalFormatting sqref="F10:F11 F13:F15">
    <cfRule type="containsText" dxfId="156" priority="109" operator="containsText" text="NO CUMPLE">
      <formula>NOT(ISERROR(SEARCH("NO CUMPLE",F10)))</formula>
    </cfRule>
  </conditionalFormatting>
  <conditionalFormatting sqref="F16">
    <cfRule type="containsText" dxfId="155" priority="108" operator="containsText" text="NO CUMPLE">
      <formula>NOT(ISERROR(SEARCH("NO CUMPLE",F16)))</formula>
    </cfRule>
  </conditionalFormatting>
  <conditionalFormatting sqref="F9">
    <cfRule type="containsText" dxfId="154" priority="107" operator="containsText" text="NO CUMPLE">
      <formula>NOT(ISERROR(SEARCH("NO CUMPLE",F9)))</formula>
    </cfRule>
  </conditionalFormatting>
  <conditionalFormatting sqref="R9 L9">
    <cfRule type="containsText" dxfId="153" priority="106" operator="containsText" text="NO CUMPLE">
      <formula>NOT(ISERROR(SEARCH("NO CUMPLE",L9)))</formula>
    </cfRule>
  </conditionalFormatting>
  <conditionalFormatting sqref="L10:L11">
    <cfRule type="containsText" dxfId="152" priority="105" operator="containsText" text="NO CUMPLE">
      <formula>NOT(ISERROR(SEARCH("NO CUMPLE",L10)))</formula>
    </cfRule>
  </conditionalFormatting>
  <conditionalFormatting sqref="L13:L15">
    <cfRule type="containsText" dxfId="151" priority="104" operator="containsText" text="NO CUMPLE">
      <formula>NOT(ISERROR(SEARCH("NO CUMPLE",L13)))</formula>
    </cfRule>
  </conditionalFormatting>
  <conditionalFormatting sqref="L16">
    <cfRule type="containsText" dxfId="150" priority="103" operator="containsText" text="NO CUMPLE">
      <formula>NOT(ISERROR(SEARCH("NO CUMPLE",L16)))</formula>
    </cfRule>
  </conditionalFormatting>
  <conditionalFormatting sqref="R10:R16">
    <cfRule type="containsText" dxfId="149" priority="102" operator="containsText" text="NO CUMPLE">
      <formula>NOT(ISERROR(SEARCH("NO CUMPLE",R10)))</formula>
    </cfRule>
  </conditionalFormatting>
  <conditionalFormatting sqref="F12">
    <cfRule type="containsText" dxfId="148" priority="101" operator="containsText" text="NO CUMPLE">
      <formula>NOT(ISERROR(SEARCH("NO CUMPLE",F12)))</formula>
    </cfRule>
  </conditionalFormatting>
  <conditionalFormatting sqref="L12">
    <cfRule type="containsText" dxfId="147" priority="100" operator="containsText" text="NO CUMPLE">
      <formula>NOT(ISERROR(SEARCH("NO CUMPLE",L12)))</formula>
    </cfRule>
  </conditionalFormatting>
  <conditionalFormatting sqref="C49">
    <cfRule type="containsText" dxfId="146" priority="95" operator="containsText" text="RECHAZADO">
      <formula>NOT(ISERROR(SEARCH("RECHAZADO",C49)))</formula>
    </cfRule>
    <cfRule type="containsText" dxfId="145" priority="96" operator="containsText" text="NO HABILITADO">
      <formula>NOT(ISERROR(SEARCH("NO HABILITADO",C49)))</formula>
    </cfRule>
  </conditionalFormatting>
  <conditionalFormatting sqref="U53 U20:X20 U30:X31">
    <cfRule type="containsText" dxfId="144" priority="94" operator="containsText" text="NO CUMPLE">
      <formula>NOT(ISERROR(SEARCH("NO CUMPLE",U20)))</formula>
    </cfRule>
  </conditionalFormatting>
  <conditionalFormatting sqref="U49 U53">
    <cfRule type="containsText" dxfId="143" priority="92" operator="containsText" text="RECHAZADO">
      <formula>NOT(ISERROR(SEARCH("RECHAZADO",U49)))</formula>
    </cfRule>
    <cfRule type="containsText" dxfId="142" priority="93" operator="containsText" text="NO HABILITADO">
      <formula>NOT(ISERROR(SEARCH("NO HABILITADO",U49)))</formula>
    </cfRule>
  </conditionalFormatting>
  <conditionalFormatting sqref="X40">
    <cfRule type="containsText" dxfId="141" priority="91" operator="containsText" text="NO CUMPLE">
      <formula>NOT(ISERROR(SEARCH("NO CUMPLE",X40)))</formula>
    </cfRule>
  </conditionalFormatting>
  <conditionalFormatting sqref="X46">
    <cfRule type="containsText" dxfId="140" priority="85" operator="containsText" text="NO CUMPLE">
      <formula>NOT(ISERROR(SEARCH("NO CUMPLE",X46)))</formula>
    </cfRule>
  </conditionalFormatting>
  <conditionalFormatting sqref="X41">
    <cfRule type="containsText" dxfId="139" priority="89" operator="containsText" text="NO CUMPLE">
      <formula>NOT(ISERROR(SEARCH("NO CUMPLE",X41)))</formula>
    </cfRule>
  </conditionalFormatting>
  <conditionalFormatting sqref="X38">
    <cfRule type="containsText" dxfId="138" priority="88" operator="containsText" text="NO CUMPLE">
      <formula>NOT(ISERROR(SEARCH("NO CUMPLE",X38)))</formula>
    </cfRule>
  </conditionalFormatting>
  <conditionalFormatting sqref="X39">
    <cfRule type="containsText" dxfId="137" priority="87" operator="containsText" text="NO CUMPLE">
      <formula>NOT(ISERROR(SEARCH("NO CUMPLE",X39)))</formula>
    </cfRule>
  </conditionalFormatting>
  <conditionalFormatting sqref="X45">
    <cfRule type="containsText" dxfId="136" priority="84" operator="containsText" text="NO CUMPLE">
      <formula>NOT(ISERROR(SEARCH("NO CUMPLE",X45)))</formula>
    </cfRule>
  </conditionalFormatting>
  <conditionalFormatting sqref="X44">
    <cfRule type="containsText" dxfId="135" priority="83" operator="containsText" text="NO CUMPLE">
      <formula>NOT(ISERROR(SEARCH("NO CUMPLE",X44)))</formula>
    </cfRule>
  </conditionalFormatting>
  <conditionalFormatting sqref="X42">
    <cfRule type="containsText" dxfId="134" priority="82" operator="containsText" text="NO CUMPLE">
      <formula>NOT(ISERROR(SEARCH("NO CUMPLE",X42)))</formula>
    </cfRule>
  </conditionalFormatting>
  <conditionalFormatting sqref="U48:X48">
    <cfRule type="containsText" dxfId="133" priority="79" operator="containsText" text="NO CUMPLE">
      <formula>NOT(ISERROR(SEARCH("NO CUMPLE",U48)))</formula>
    </cfRule>
  </conditionalFormatting>
  <conditionalFormatting sqref="U33:X33">
    <cfRule type="containsText" dxfId="132" priority="78" operator="containsText" text="NO CUMPLE">
      <formula>NOT(ISERROR(SEARCH("NO CUMPLE",U33)))</formula>
    </cfRule>
  </conditionalFormatting>
  <conditionalFormatting sqref="X37">
    <cfRule type="containsText" dxfId="131" priority="77" operator="containsText" text="NO CUMPLE">
      <formula>NOT(ISERROR(SEARCH("NO CUMPLE",X37)))</formula>
    </cfRule>
  </conditionalFormatting>
  <conditionalFormatting sqref="X43">
    <cfRule type="containsText" dxfId="130" priority="76" operator="containsText" text="NO CUMPLE">
      <formula>NOT(ISERROR(SEARCH("NO CUMPLE",X43)))</formula>
    </cfRule>
  </conditionalFormatting>
  <conditionalFormatting sqref="U19:X19">
    <cfRule type="containsText" dxfId="129" priority="70" operator="containsText" text="NO CUMPLE">
      <formula>NOT(ISERROR(SEARCH("NO CUMPLE",U19)))</formula>
    </cfRule>
  </conditionalFormatting>
  <conditionalFormatting sqref="X9">
    <cfRule type="containsText" dxfId="128" priority="69" operator="containsText" text="NO CUMPLE">
      <formula>NOT(ISERROR(SEARCH("NO CUMPLE",X9)))</formula>
    </cfRule>
  </conditionalFormatting>
  <conditionalFormatting sqref="X10:X16">
    <cfRule type="containsText" dxfId="127" priority="68" operator="containsText" text="NO CUMPLE">
      <formula>NOT(ISERROR(SEARCH("NO CUMPLE",X10)))</formula>
    </cfRule>
  </conditionalFormatting>
  <conditionalFormatting sqref="AA53 AA20:AD20 AA30:AD31">
    <cfRule type="containsText" dxfId="126" priority="67" operator="containsText" text="NO CUMPLE">
      <formula>NOT(ISERROR(SEARCH("NO CUMPLE",AA20)))</formula>
    </cfRule>
  </conditionalFormatting>
  <conditionalFormatting sqref="AA49 AA53">
    <cfRule type="containsText" dxfId="125" priority="65" operator="containsText" text="RECHAZADO">
      <formula>NOT(ISERROR(SEARCH("RECHAZADO",AA49)))</formula>
    </cfRule>
    <cfRule type="containsText" dxfId="124" priority="66" operator="containsText" text="NO HABILITADO">
      <formula>NOT(ISERROR(SEARCH("NO HABILITADO",AA49)))</formula>
    </cfRule>
  </conditionalFormatting>
  <conditionalFormatting sqref="AD40">
    <cfRule type="containsText" dxfId="123" priority="64" operator="containsText" text="NO CUMPLE">
      <formula>NOT(ISERROR(SEARCH("NO CUMPLE",AD40)))</formula>
    </cfRule>
  </conditionalFormatting>
  <conditionalFormatting sqref="AD46">
    <cfRule type="containsText" dxfId="122" priority="58" operator="containsText" text="NO CUMPLE">
      <formula>NOT(ISERROR(SEARCH("NO CUMPLE",AD46)))</formula>
    </cfRule>
  </conditionalFormatting>
  <conditionalFormatting sqref="AD41">
    <cfRule type="containsText" dxfId="121" priority="62" operator="containsText" text="NO CUMPLE">
      <formula>NOT(ISERROR(SEARCH("NO CUMPLE",AD41)))</formula>
    </cfRule>
  </conditionalFormatting>
  <conditionalFormatting sqref="AD38">
    <cfRule type="containsText" dxfId="120" priority="61" operator="containsText" text="NO CUMPLE">
      <formula>NOT(ISERROR(SEARCH("NO CUMPLE",AD38)))</formula>
    </cfRule>
  </conditionalFormatting>
  <conditionalFormatting sqref="AD39">
    <cfRule type="containsText" dxfId="119" priority="60" operator="containsText" text="NO CUMPLE">
      <formula>NOT(ISERROR(SEARCH("NO CUMPLE",AD39)))</formula>
    </cfRule>
  </conditionalFormatting>
  <conditionalFormatting sqref="AD45">
    <cfRule type="containsText" dxfId="118" priority="57" operator="containsText" text="NO CUMPLE">
      <formula>NOT(ISERROR(SEARCH("NO CUMPLE",AD45)))</formula>
    </cfRule>
  </conditionalFormatting>
  <conditionalFormatting sqref="AD44">
    <cfRule type="containsText" dxfId="117" priority="56" operator="containsText" text="NO CUMPLE">
      <formula>NOT(ISERROR(SEARCH("NO CUMPLE",AD44)))</formula>
    </cfRule>
  </conditionalFormatting>
  <conditionalFormatting sqref="AD42">
    <cfRule type="containsText" dxfId="116" priority="55" operator="containsText" text="NO CUMPLE">
      <formula>NOT(ISERROR(SEARCH("NO CUMPLE",AD42)))</formula>
    </cfRule>
  </conditionalFormatting>
  <conditionalFormatting sqref="AA48:AD48">
    <cfRule type="containsText" dxfId="115" priority="52" operator="containsText" text="NO CUMPLE">
      <formula>NOT(ISERROR(SEARCH("NO CUMPLE",AA48)))</formula>
    </cfRule>
  </conditionalFormatting>
  <conditionalFormatting sqref="AA33:AD33">
    <cfRule type="containsText" dxfId="114" priority="51" operator="containsText" text="NO CUMPLE">
      <formula>NOT(ISERROR(SEARCH("NO CUMPLE",AA33)))</formula>
    </cfRule>
  </conditionalFormatting>
  <conditionalFormatting sqref="AD37">
    <cfRule type="containsText" dxfId="113" priority="50" operator="containsText" text="NO CUMPLE">
      <formula>NOT(ISERROR(SEARCH("NO CUMPLE",AD37)))</formula>
    </cfRule>
  </conditionalFormatting>
  <conditionalFormatting sqref="AD43">
    <cfRule type="containsText" dxfId="112" priority="49" operator="containsText" text="NO CUMPLE">
      <formula>NOT(ISERROR(SEARCH("NO CUMPLE",AD43)))</formula>
    </cfRule>
  </conditionalFormatting>
  <conditionalFormatting sqref="AA19:AD19">
    <cfRule type="containsText" dxfId="111" priority="43" operator="containsText" text="NO CUMPLE">
      <formula>NOT(ISERROR(SEARCH("NO CUMPLE",AA19)))</formula>
    </cfRule>
  </conditionalFormatting>
  <conditionalFormatting sqref="AD9">
    <cfRule type="containsText" dxfId="110" priority="42" operator="containsText" text="NO CUMPLE">
      <formula>NOT(ISERROR(SEARCH("NO CUMPLE",AD9)))</formula>
    </cfRule>
  </conditionalFormatting>
  <conditionalFormatting sqref="AD10:AD16">
    <cfRule type="containsText" dxfId="109" priority="41" operator="containsText" text="NO CUMPLE">
      <formula>NOT(ISERROR(SEARCH("NO CUMPLE",AD10)))</formula>
    </cfRule>
  </conditionalFormatting>
  <conditionalFormatting sqref="F17">
    <cfRule type="containsText" dxfId="108" priority="40" operator="containsText" text="NO CUMPLE">
      <formula>NOT(ISERROR(SEARCH("NO CUMPLE",F17)))</formula>
    </cfRule>
  </conditionalFormatting>
  <conditionalFormatting sqref="L17">
    <cfRule type="containsText" dxfId="107" priority="39" operator="containsText" text="NO CUMPLE">
      <formula>NOT(ISERROR(SEARCH("NO CUMPLE",L17)))</formula>
    </cfRule>
  </conditionalFormatting>
  <conditionalFormatting sqref="R17">
    <cfRule type="containsText" dxfId="106" priority="38" operator="containsText" text="NO CUMPLE">
      <formula>NOT(ISERROR(SEARCH("NO CUMPLE",R17)))</formula>
    </cfRule>
  </conditionalFormatting>
  <conditionalFormatting sqref="X17">
    <cfRule type="containsText" dxfId="105" priority="37" operator="containsText" text="NO CUMPLE">
      <formula>NOT(ISERROR(SEARCH("NO CUMPLE",X17)))</formula>
    </cfRule>
  </conditionalFormatting>
  <conditionalFormatting sqref="AD17">
    <cfRule type="containsText" dxfId="104" priority="36" operator="containsText" text="NO CUMPLE">
      <formula>NOT(ISERROR(SEARCH("NO CUMPLE",AD17)))</formula>
    </cfRule>
  </conditionalFormatting>
  <conditionalFormatting sqref="L22">
    <cfRule type="containsText" dxfId="103" priority="35" operator="containsText" text="NO CUMPLE">
      <formula>NOT(ISERROR(SEARCH("NO CUMPLE",L22)))</formula>
    </cfRule>
  </conditionalFormatting>
  <conditionalFormatting sqref="R22">
    <cfRule type="containsText" dxfId="102" priority="34" operator="containsText" text="NO CUMPLE">
      <formula>NOT(ISERROR(SEARCH("NO CUMPLE",R22)))</formula>
    </cfRule>
  </conditionalFormatting>
  <conditionalFormatting sqref="X22">
    <cfRule type="containsText" dxfId="101" priority="33" operator="containsText" text="NO CUMPLE">
      <formula>NOT(ISERROR(SEARCH("NO CUMPLE",X22)))</formula>
    </cfRule>
  </conditionalFormatting>
  <conditionalFormatting sqref="AD22">
    <cfRule type="containsText" dxfId="100" priority="32" operator="containsText" text="NO CUMPLE">
      <formula>NOT(ISERROR(SEARCH("NO CUMPLE",AD22)))</formula>
    </cfRule>
  </conditionalFormatting>
  <conditionalFormatting sqref="F23:F28">
    <cfRule type="containsText" dxfId="99" priority="31" operator="containsText" text="NO CUMPLE">
      <formula>NOT(ISERROR(SEARCH("NO CUMPLE",F23)))</formula>
    </cfRule>
  </conditionalFormatting>
  <conditionalFormatting sqref="L23:L28">
    <cfRule type="containsText" dxfId="98" priority="30" operator="containsText" text="NO CUMPLE">
      <formula>NOT(ISERROR(SEARCH("NO CUMPLE",L23)))</formula>
    </cfRule>
  </conditionalFormatting>
  <conditionalFormatting sqref="AD35">
    <cfRule type="containsText" dxfId="97" priority="22" operator="containsText" text="NO CUMPLE">
      <formula>NOT(ISERROR(SEARCH("NO CUMPLE",AD35)))</formula>
    </cfRule>
  </conditionalFormatting>
  <conditionalFormatting sqref="R23:R28">
    <cfRule type="containsText" dxfId="96" priority="28" operator="containsText" text="NO CUMPLE">
      <formula>NOT(ISERROR(SEARCH("NO CUMPLE",R23)))</formula>
    </cfRule>
  </conditionalFormatting>
  <conditionalFormatting sqref="X23:X28">
    <cfRule type="containsText" dxfId="95" priority="27" operator="containsText" text="NO CUMPLE">
      <formula>NOT(ISERROR(SEARCH("NO CUMPLE",X23)))</formula>
    </cfRule>
  </conditionalFormatting>
  <conditionalFormatting sqref="AD23:AD28">
    <cfRule type="containsText" dxfId="94" priority="26" operator="containsText" text="NO CUMPLE">
      <formula>NOT(ISERROR(SEARCH("NO CUMPLE",AD23)))</formula>
    </cfRule>
  </conditionalFormatting>
  <conditionalFormatting sqref="L35">
    <cfRule type="containsText" dxfId="93" priority="25" operator="containsText" text="NO CUMPLE">
      <formula>NOT(ISERROR(SEARCH("NO CUMPLE",L35)))</formula>
    </cfRule>
  </conditionalFormatting>
  <conditionalFormatting sqref="R35">
    <cfRule type="containsText" dxfId="92" priority="24" operator="containsText" text="NO CUMPLE">
      <formula>NOT(ISERROR(SEARCH("NO CUMPLE",R35)))</formula>
    </cfRule>
  </conditionalFormatting>
  <conditionalFormatting sqref="X35">
    <cfRule type="containsText" dxfId="91" priority="23" operator="containsText" text="NO CUMPLE">
      <formula>NOT(ISERROR(SEARCH("NO CUMPLE",X35)))</formula>
    </cfRule>
  </conditionalFormatting>
  <conditionalFormatting sqref="L45">
    <cfRule type="containsText" dxfId="90" priority="21" operator="containsText" text="NO CUMPLE">
      <formula>NOT(ISERROR(SEARCH("NO CUMPLE",L45)))</formula>
    </cfRule>
  </conditionalFormatting>
  <conditionalFormatting sqref="AG20:AJ20 AG30:AJ31">
    <cfRule type="containsText" dxfId="89" priority="20" operator="containsText" text="NO CUMPLE">
      <formula>NOT(ISERROR(SEARCH("NO CUMPLE",AG20)))</formula>
    </cfRule>
  </conditionalFormatting>
  <conditionalFormatting sqref="AJ40">
    <cfRule type="containsText" dxfId="88" priority="19" operator="containsText" text="NO CUMPLE">
      <formula>NOT(ISERROR(SEARCH("NO CUMPLE",AJ40)))</formula>
    </cfRule>
  </conditionalFormatting>
  <conditionalFormatting sqref="AJ46">
    <cfRule type="containsText" dxfId="87" priority="15" operator="containsText" text="NO CUMPLE">
      <formula>NOT(ISERROR(SEARCH("NO CUMPLE",AJ46)))</formula>
    </cfRule>
  </conditionalFormatting>
  <conditionalFormatting sqref="AJ41">
    <cfRule type="containsText" dxfId="86" priority="18" operator="containsText" text="NO CUMPLE">
      <formula>NOT(ISERROR(SEARCH("NO CUMPLE",AJ41)))</formula>
    </cfRule>
  </conditionalFormatting>
  <conditionalFormatting sqref="AJ38">
    <cfRule type="containsText" dxfId="85" priority="17" operator="containsText" text="NO CUMPLE">
      <formula>NOT(ISERROR(SEARCH("NO CUMPLE",AJ38)))</formula>
    </cfRule>
  </conditionalFormatting>
  <conditionalFormatting sqref="AJ39">
    <cfRule type="containsText" dxfId="84" priority="16" operator="containsText" text="NO CUMPLE">
      <formula>NOT(ISERROR(SEARCH("NO CUMPLE",AJ39)))</formula>
    </cfRule>
  </conditionalFormatting>
  <conditionalFormatting sqref="AJ45">
    <cfRule type="containsText" dxfId="83" priority="14" operator="containsText" text="NO CUMPLE">
      <formula>NOT(ISERROR(SEARCH("NO CUMPLE",AJ45)))</formula>
    </cfRule>
  </conditionalFormatting>
  <conditionalFormatting sqref="AJ44">
    <cfRule type="containsText" dxfId="82" priority="13" operator="containsText" text="NO CUMPLE">
      <formula>NOT(ISERROR(SEARCH("NO CUMPLE",AJ44)))</formula>
    </cfRule>
  </conditionalFormatting>
  <conditionalFormatting sqref="AJ42">
    <cfRule type="containsText" dxfId="81" priority="12" operator="containsText" text="NO CUMPLE">
      <formula>NOT(ISERROR(SEARCH("NO CUMPLE",AJ42)))</formula>
    </cfRule>
  </conditionalFormatting>
  <conditionalFormatting sqref="AG48:AJ48">
    <cfRule type="containsText" dxfId="80" priority="11" operator="containsText" text="NO CUMPLE">
      <formula>NOT(ISERROR(SEARCH("NO CUMPLE",AG48)))</formula>
    </cfRule>
  </conditionalFormatting>
  <conditionalFormatting sqref="AG33:AJ33">
    <cfRule type="containsText" dxfId="79" priority="10" operator="containsText" text="NO CUMPLE">
      <formula>NOT(ISERROR(SEARCH("NO CUMPLE",AG33)))</formula>
    </cfRule>
  </conditionalFormatting>
  <conditionalFormatting sqref="AJ37">
    <cfRule type="containsText" dxfId="78" priority="9" operator="containsText" text="NO CUMPLE">
      <formula>NOT(ISERROR(SEARCH("NO CUMPLE",AJ37)))</formula>
    </cfRule>
  </conditionalFormatting>
  <conditionalFormatting sqref="AJ43">
    <cfRule type="containsText" dxfId="77" priority="8" operator="containsText" text="NO CUMPLE">
      <formula>NOT(ISERROR(SEARCH("NO CUMPLE",AJ43)))</formula>
    </cfRule>
  </conditionalFormatting>
  <conditionalFormatting sqref="AG19:AJ19">
    <cfRule type="containsText" dxfId="76" priority="7" operator="containsText" text="NO CUMPLE">
      <formula>NOT(ISERROR(SEARCH("NO CUMPLE",AG19)))</formula>
    </cfRule>
  </conditionalFormatting>
  <conditionalFormatting sqref="AJ9">
    <cfRule type="containsText" dxfId="75" priority="6" operator="containsText" text="NO CUMPLE">
      <formula>NOT(ISERROR(SEARCH("NO CUMPLE",AJ9)))</formula>
    </cfRule>
  </conditionalFormatting>
  <conditionalFormatting sqref="AJ10:AJ16">
    <cfRule type="containsText" dxfId="74" priority="5" operator="containsText" text="NO CUMPLE">
      <formula>NOT(ISERROR(SEARCH("NO CUMPLE",AJ10)))</formula>
    </cfRule>
  </conditionalFormatting>
  <conditionalFormatting sqref="AJ17">
    <cfRule type="containsText" dxfId="73" priority="4" operator="containsText" text="NO CUMPLE">
      <formula>NOT(ISERROR(SEARCH("NO CUMPLE",AJ17)))</formula>
    </cfRule>
  </conditionalFormatting>
  <conditionalFormatting sqref="AJ22">
    <cfRule type="containsText" dxfId="72" priority="3" operator="containsText" text="NO CUMPLE">
      <formula>NOT(ISERROR(SEARCH("NO CUMPLE",AJ22)))</formula>
    </cfRule>
  </conditionalFormatting>
  <conditionalFormatting sqref="AJ35">
    <cfRule type="containsText" dxfId="71" priority="1" operator="containsText" text="NO CUMPLE">
      <formula>NOT(ISERROR(SEARCH("NO CUMPLE",AJ35)))</formula>
    </cfRule>
  </conditionalFormatting>
  <conditionalFormatting sqref="AJ23:AJ28">
    <cfRule type="containsText" dxfId="70" priority="2" operator="containsText" text="NO CUMPLE">
      <formula>NOT(ISERROR(SEARCH("NO CUMPLE",AJ23)))</formula>
    </cfRule>
  </conditionalFormatting>
  <dataValidations disablePrompts="1" count="1">
    <dataValidation type="list" allowBlank="1" showInputMessage="1" showErrorMessage="1" sqref="WTK983075:WWL983075 AA65580:AD65580 AA131116:AD131116 AA33:AD33 AA196652:AD196652 AA262188:AD262188 AA327724:AD327724 AA393260:AD393260 AA458796:AD458796 AA524332:AD524332 AA589868:AD589868 AA655404:AD655404 AA720940:AD720940 AA786476:AD786476 AA852012:AD852012 AA917548:AD917548 AA983084:AD983084 AA65584:AD65584 AA131120:AD131120 AA196656:AD196656 AA262192:AD262192 AA327728:AD327728 AA393264:AD393264 AA458800:AD458800 AA524336:AD524336 AA589872:AD589872 AA655408:AD655408 AA720944:AD720944 AA786480:AD786480 AA852016:AD852016 AA917552:AD917552 AA983088:AD983088 AA20:AD20 AA65565:AD65565 AA131101:AD131101 AA196637:AD196637 AA262173:AD262173 AA327709:AD327709 AA393245:AD393245 AA458781:AD458781 AA524317:AD524317 AA589853:AD589853 AA655389:AD655389 AA720925:AD720925 AA786461:AD786461 AA851997:AD851997 AA917533:AD917533 AA983069:AD983069 AA31:AD31 AA65571:AD65571 AA131107:AD131107 AA196643:AD196643 AA262179:AD262179 AA327715:AD327715 AA393251:AD393251 AA458787:AD458787 AA524323:AD524323 AA589859:AD589859 AA655395:AD655395 AA720931:AD720931 AA786467:AD786467 AA852003:AD852003 AA917539:AD917539 AA983075:AD983075 U65580:X65580 U131116:X131116 U33:X33 U196652:X196652 U262188:X262188 U327724:X327724 U393260:X393260 U458796:X458796 U524332:X524332 U589868:X589868 U655404:X655404 U720940:X720940 U786476:X786476 U852012:X852012 U917548:X917548 U983084:X983084 U65584:X65584 U131120:X131120 U196656:X196656 U262192:X262192 U327728:X327728 U393264:X393264 U458800:X458800 U524336:X524336 U589872:X589872 U655408:X655408 U720944:X720944 U786480:X786480 U852016:X852016 U917552:X917552 U983088:X983088 U20:X20 U65565:X65565 U131101:X131101 U196637:X196637 U262173:X262173 U327709:X327709 U393245:X393245 U458781:X458781 U524317:X524317 U589853:X589853 U655389:X655389 U720925:X720925 U786461:X786461 U851997:X851997 U917533:X917533 U983069:X983069 U31:X31 U65571:X65571 U131107:X131107 U196643:X196643 U262179:X262179 U327715:X327715 U393251:X393251 U458787:X458787 U524323:X524323 U589859:X589859 U655395:X655395 U720931:X720931 U786467:X786467 U852003:X852003 U917539:X917539 U983075:X983075 O131116:R131116 VZS33:WCT33 VPW33:VSX33 VGA33:VJB33 UWE33:UZF33 UMI33:UPJ33 UCM33:UFN33 TSQ33:TVR33 TIU33:TLV33 SYY33:TBZ33 SPC33:SSD33 SFG33:SIH33 RVK33:RYL33 RLO33:ROP33 RBS33:RET33 QRW33:QUX33 QIA33:QLB33 PYE33:QBF33 POI33:PRJ33 PEM33:PHN33 OUQ33:OXR33 OKU33:ONV33 OAY33:ODZ33 NRC33:NUD33 NHG33:NKH33 MXK33:NAL33 MNO33:MQP33 MDS33:MGT33 LTW33:LWX33 LKA33:LNB33 LAE33:LDF33 KQI33:KTJ33 KGM33:KJN33 JWQ33:JZR33 JMU33:JPV33 JCY33:JFZ33 ITC33:IWD33 IJG33:IMH33 HZK33:ICL33 HPO33:HSP33 HFS33:HIT33 GVW33:GYX33 GMA33:GPB33 GCE33:GFF33 FSI33:FVJ33 FIM33:FLN33 EYQ33:FBR33 EOU33:ERV33 EEY33:EHZ33 DVC33:DYD33 DLG33:DOH33 DBK33:DEL33 CRO33:CUP33 CHS33:CKT33 BXW33:CAX33 BOA33:BRB33 BEE33:BHF33 AUI33:AXJ33 AKM33:ANN33 AAQ33:ADR33 QU33:TV33 GY33:JZ33 C33:F33 I33:L33 WJO983075:WMP983075 VZS983075:WCT983075 VPW983075:VSX983075 VGA983075:VJB983075 UWE983075:UZF983075 UMI983075:UPJ983075 UCM983075:UFN983075 TSQ983075:TVR983075 TIU983075:TLV983075 SYY983075:TBZ983075 SPC983075:SSD983075 SFG983075:SIH983075 RVK983075:RYL983075 RLO983075:ROP983075 RBS983075:RET983075 QRW983075:QUX983075 QIA983075:QLB983075 PYE983075:QBF983075 POI983075:PRJ983075 PEM983075:PHN983075 OUQ983075:OXR983075 OKU983075:ONV983075 OAY983075:ODZ983075 NRC983075:NUD983075 NHG983075:NKH983075 MXK983075:NAL983075 MNO983075:MQP983075 MDS983075:MGT983075 LTW983075:LWX983075 LKA983075:LNB983075 LAE983075:LDF983075 KQI983075:KTJ983075 KGM983075:KJN983075 JWQ983075:JZR983075 JMU983075:JPV983075 JCY983075:JFZ983075 ITC983075:IWD983075 IJG983075:IMH983075 HZK983075:ICL983075 HPO983075:HSP983075 HFS983075:HIT983075 GVW983075:GYX983075 GMA983075:GPB983075 GCE983075:GFF983075 FSI983075:FVJ983075 FIM983075:FLN983075 EYQ983075:FBR983075 EOU983075:ERV983075 EEY983075:EHZ983075 DVC983075:DYD983075 DLG983075:DOH983075 DBK983075:DEL983075 CRO983075:CUP983075 CHS983075:CKT983075 BXW983075:CAX983075 BOA983075:BRB983075 BEE983075:BHF983075 AUI983075:AXJ983075 AKM983075:ANN983075 AAQ983075:ADR983075 QU983075:TV983075 GY983075:JZ983075 WTK917539:WWL917539 WJO917539:WMP917539 VZS917539:WCT917539 VPW917539:VSX917539 VGA917539:VJB917539 UWE917539:UZF917539 UMI917539:UPJ917539 UCM917539:UFN917539 TSQ917539:TVR917539 TIU917539:TLV917539 SYY917539:TBZ917539 SPC917539:SSD917539 SFG917539:SIH917539 RVK917539:RYL917539 RLO917539:ROP917539 RBS917539:RET917539 QRW917539:QUX917539 QIA917539:QLB917539 PYE917539:QBF917539 POI917539:PRJ917539 PEM917539:PHN917539 OUQ917539:OXR917539 OKU917539:ONV917539 OAY917539:ODZ917539 NRC917539:NUD917539 NHG917539:NKH917539 MXK917539:NAL917539 MNO917539:MQP917539 MDS917539:MGT917539 LTW917539:LWX917539 LKA917539:LNB917539 LAE917539:LDF917539 KQI917539:KTJ917539 KGM917539:KJN917539 JWQ917539:JZR917539 JMU917539:JPV917539 JCY917539:JFZ917539 ITC917539:IWD917539 IJG917539:IMH917539 HZK917539:ICL917539 HPO917539:HSP917539 HFS917539:HIT917539 GVW917539:GYX917539 GMA917539:GPB917539 GCE917539:GFF917539 FSI917539:FVJ917539 FIM917539:FLN917539 EYQ917539:FBR917539 EOU917539:ERV917539 EEY917539:EHZ917539 DVC917539:DYD917539 DLG917539:DOH917539 DBK917539:DEL917539 CRO917539:CUP917539 CHS917539:CKT917539 BXW917539:CAX917539 BOA917539:BRB917539 BEE917539:BHF917539 AUI917539:AXJ917539 AKM917539:ANN917539 AAQ917539:ADR917539 QU917539:TV917539 GY917539:JZ917539 WTK852003:WWL852003 WJO852003:WMP852003 VZS852003:WCT852003 VPW852003:VSX852003 VGA852003:VJB852003 UWE852003:UZF852003 UMI852003:UPJ852003 UCM852003:UFN852003 TSQ852003:TVR852003 TIU852003:TLV852003 SYY852003:TBZ852003 SPC852003:SSD852003 SFG852003:SIH852003 RVK852003:RYL852003 RLO852003:ROP852003 RBS852003:RET852003 QRW852003:QUX852003 QIA852003:QLB852003 PYE852003:QBF852003 POI852003:PRJ852003 PEM852003:PHN852003 OUQ852003:OXR852003 OKU852003:ONV852003 OAY852003:ODZ852003 NRC852003:NUD852003 NHG852003:NKH852003 MXK852003:NAL852003 MNO852003:MQP852003 MDS852003:MGT852003 LTW852003:LWX852003 LKA852003:LNB852003 LAE852003:LDF852003 KQI852003:KTJ852003 KGM852003:KJN852003 JWQ852003:JZR852003 JMU852003:JPV852003 JCY852003:JFZ852003 ITC852003:IWD852003 IJG852003:IMH852003 HZK852003:ICL852003 HPO852003:HSP852003 HFS852003:HIT852003 GVW852003:GYX852003 GMA852003:GPB852003 GCE852003:GFF852003 FSI852003:FVJ852003 FIM852003:FLN852003 EYQ852003:FBR852003 EOU852003:ERV852003 EEY852003:EHZ852003 DVC852003:DYD852003 DLG852003:DOH852003 DBK852003:DEL852003 CRO852003:CUP852003 CHS852003:CKT852003 BXW852003:CAX852003 BOA852003:BRB852003 BEE852003:BHF852003 AUI852003:AXJ852003 AKM852003:ANN852003 AAQ852003:ADR852003 QU852003:TV852003 GY852003:JZ852003 WTK786467:WWL786467 WJO786467:WMP786467 VZS786467:WCT786467 VPW786467:VSX786467 VGA786467:VJB786467 UWE786467:UZF786467 UMI786467:UPJ786467 UCM786467:UFN786467 TSQ786467:TVR786467 TIU786467:TLV786467 SYY786467:TBZ786467 SPC786467:SSD786467 SFG786467:SIH786467 RVK786467:RYL786467 RLO786467:ROP786467 RBS786467:RET786467 QRW786467:QUX786467 QIA786467:QLB786467 PYE786467:QBF786467 POI786467:PRJ786467 PEM786467:PHN786467 OUQ786467:OXR786467 OKU786467:ONV786467 OAY786467:ODZ786467 NRC786467:NUD786467 NHG786467:NKH786467 MXK786467:NAL786467 MNO786467:MQP786467 MDS786467:MGT786467 LTW786467:LWX786467 LKA786467:LNB786467 LAE786467:LDF786467 KQI786467:KTJ786467 KGM786467:KJN786467 JWQ786467:JZR786467 JMU786467:JPV786467 JCY786467:JFZ786467 ITC786467:IWD786467 IJG786467:IMH786467 HZK786467:ICL786467 HPO786467:HSP786467 HFS786467:HIT786467 GVW786467:GYX786467 GMA786467:GPB786467 GCE786467:GFF786467 FSI786467:FVJ786467 FIM786467:FLN786467 EYQ786467:FBR786467 EOU786467:ERV786467 EEY786467:EHZ786467 DVC786467:DYD786467 DLG786467:DOH786467 DBK786467:DEL786467 CRO786467:CUP786467 CHS786467:CKT786467 BXW786467:CAX786467 BOA786467:BRB786467 BEE786467:BHF786467 AUI786467:AXJ786467 AKM786467:ANN786467 AAQ786467:ADR786467 QU786467:TV786467 GY786467:JZ786467 WTK720931:WWL720931 WJO720931:WMP720931 VZS720931:WCT720931 VPW720931:VSX720931 VGA720931:VJB720931 UWE720931:UZF720931 UMI720931:UPJ720931 UCM720931:UFN720931 TSQ720931:TVR720931 TIU720931:TLV720931 SYY720931:TBZ720931 SPC720931:SSD720931 SFG720931:SIH720931 RVK720931:RYL720931 RLO720931:ROP720931 RBS720931:RET720931 QRW720931:QUX720931 QIA720931:QLB720931 PYE720931:QBF720931 POI720931:PRJ720931 PEM720931:PHN720931 OUQ720931:OXR720931 OKU720931:ONV720931 OAY720931:ODZ720931 NRC720931:NUD720931 NHG720931:NKH720931 MXK720931:NAL720931 MNO720931:MQP720931 MDS720931:MGT720931 LTW720931:LWX720931 LKA720931:LNB720931 LAE720931:LDF720931 KQI720931:KTJ720931 KGM720931:KJN720931 JWQ720931:JZR720931 JMU720931:JPV720931 JCY720931:JFZ720931 ITC720931:IWD720931 IJG720931:IMH720931 HZK720931:ICL720931 HPO720931:HSP720931 HFS720931:HIT720931 GVW720931:GYX720931 GMA720931:GPB720931 GCE720931:GFF720931 FSI720931:FVJ720931 FIM720931:FLN720931 EYQ720931:FBR720931 EOU720931:ERV720931 EEY720931:EHZ720931 DVC720931:DYD720931 DLG720931:DOH720931 DBK720931:DEL720931 CRO720931:CUP720931 CHS720931:CKT720931 BXW720931:CAX720931 BOA720931:BRB720931 BEE720931:BHF720931 AUI720931:AXJ720931 AKM720931:ANN720931 AAQ720931:ADR720931 QU720931:TV720931 GY720931:JZ720931 WTK655395:WWL655395 WJO655395:WMP655395 VZS655395:WCT655395 VPW655395:VSX655395 VGA655395:VJB655395 UWE655395:UZF655395 UMI655395:UPJ655395 UCM655395:UFN655395 TSQ655395:TVR655395 TIU655395:TLV655395 SYY655395:TBZ655395 SPC655395:SSD655395 SFG655395:SIH655395 RVK655395:RYL655395 RLO655395:ROP655395 RBS655395:RET655395 QRW655395:QUX655395 QIA655395:QLB655395 PYE655395:QBF655395 POI655395:PRJ655395 PEM655395:PHN655395 OUQ655395:OXR655395 OKU655395:ONV655395 OAY655395:ODZ655395 NRC655395:NUD655395 NHG655395:NKH655395 MXK655395:NAL655395 MNO655395:MQP655395 MDS655395:MGT655395 LTW655395:LWX655395 LKA655395:LNB655395 LAE655395:LDF655395 KQI655395:KTJ655395 KGM655395:KJN655395 JWQ655395:JZR655395 JMU655395:JPV655395 JCY655395:JFZ655395 ITC655395:IWD655395 IJG655395:IMH655395 HZK655395:ICL655395 HPO655395:HSP655395 HFS655395:HIT655395 GVW655395:GYX655395 GMA655395:GPB655395 GCE655395:GFF655395 FSI655395:FVJ655395 FIM655395:FLN655395 EYQ655395:FBR655395 EOU655395:ERV655395 EEY655395:EHZ655395 DVC655395:DYD655395 DLG655395:DOH655395 DBK655395:DEL655395 CRO655395:CUP655395 CHS655395:CKT655395 BXW655395:CAX655395 BOA655395:BRB655395 BEE655395:BHF655395 AUI655395:AXJ655395 AKM655395:ANN655395 AAQ655395:ADR655395 QU655395:TV655395 GY655395:JZ655395 WTK589859:WWL589859 WJO589859:WMP589859 VZS589859:WCT589859 VPW589859:VSX589859 VGA589859:VJB589859 UWE589859:UZF589859 UMI589859:UPJ589859 UCM589859:UFN589859 TSQ589859:TVR589859 TIU589859:TLV589859 SYY589859:TBZ589859 SPC589859:SSD589859 SFG589859:SIH589859 RVK589859:RYL589859 RLO589859:ROP589859 RBS589859:RET589859 QRW589859:QUX589859 QIA589859:QLB589859 PYE589859:QBF589859 POI589859:PRJ589859 PEM589859:PHN589859 OUQ589859:OXR589859 OKU589859:ONV589859 OAY589859:ODZ589859 NRC589859:NUD589859 NHG589859:NKH589859 MXK589859:NAL589859 MNO589859:MQP589859 MDS589859:MGT589859 LTW589859:LWX589859 LKA589859:LNB589859 LAE589859:LDF589859 KQI589859:KTJ589859 KGM589859:KJN589859 JWQ589859:JZR589859 JMU589859:JPV589859 JCY589859:JFZ589859 ITC589859:IWD589859 IJG589859:IMH589859 HZK589859:ICL589859 HPO589859:HSP589859 HFS589859:HIT589859 GVW589859:GYX589859 GMA589859:GPB589859 GCE589859:GFF589859 FSI589859:FVJ589859 FIM589859:FLN589859 EYQ589859:FBR589859 EOU589859:ERV589859 EEY589859:EHZ589859 DVC589859:DYD589859 DLG589859:DOH589859 DBK589859:DEL589859 CRO589859:CUP589859 CHS589859:CKT589859 BXW589859:CAX589859 BOA589859:BRB589859 BEE589859:BHF589859 AUI589859:AXJ589859 AKM589859:ANN589859 AAQ589859:ADR589859 QU589859:TV589859 GY589859:JZ589859 WTK524323:WWL524323 WJO524323:WMP524323 VZS524323:WCT524323 VPW524323:VSX524323 VGA524323:VJB524323 UWE524323:UZF524323 UMI524323:UPJ524323 UCM524323:UFN524323 TSQ524323:TVR524323 TIU524323:TLV524323 SYY524323:TBZ524323 SPC524323:SSD524323 SFG524323:SIH524323 RVK524323:RYL524323 RLO524323:ROP524323 RBS524323:RET524323 QRW524323:QUX524323 QIA524323:QLB524323 PYE524323:QBF524323 POI524323:PRJ524323 PEM524323:PHN524323 OUQ524323:OXR524323 OKU524323:ONV524323 OAY524323:ODZ524323 NRC524323:NUD524323 NHG524323:NKH524323 MXK524323:NAL524323 MNO524323:MQP524323 MDS524323:MGT524323 LTW524323:LWX524323 LKA524323:LNB524323 LAE524323:LDF524323 KQI524323:KTJ524323 KGM524323:KJN524323 JWQ524323:JZR524323 JMU524323:JPV524323 JCY524323:JFZ524323 ITC524323:IWD524323 IJG524323:IMH524323 HZK524323:ICL524323 HPO524323:HSP524323 HFS524323:HIT524323 GVW524323:GYX524323 GMA524323:GPB524323 GCE524323:GFF524323 FSI524323:FVJ524323 FIM524323:FLN524323 EYQ524323:FBR524323 EOU524323:ERV524323 EEY524323:EHZ524323 DVC524323:DYD524323 DLG524323:DOH524323 DBK524323:DEL524323 CRO524323:CUP524323 CHS524323:CKT524323 BXW524323:CAX524323 BOA524323:BRB524323 BEE524323:BHF524323 AUI524323:AXJ524323 AKM524323:ANN524323 AAQ524323:ADR524323 QU524323:TV524323 GY524323:JZ524323 WTK458787:WWL458787 WJO458787:WMP458787 VZS458787:WCT458787 VPW458787:VSX458787 VGA458787:VJB458787 UWE458787:UZF458787 UMI458787:UPJ458787 UCM458787:UFN458787 TSQ458787:TVR458787 TIU458787:TLV458787 SYY458787:TBZ458787 SPC458787:SSD458787 SFG458787:SIH458787 RVK458787:RYL458787 RLO458787:ROP458787 RBS458787:RET458787 QRW458787:QUX458787 QIA458787:QLB458787 PYE458787:QBF458787 POI458787:PRJ458787 PEM458787:PHN458787 OUQ458787:OXR458787 OKU458787:ONV458787 OAY458787:ODZ458787 NRC458787:NUD458787 NHG458787:NKH458787 MXK458787:NAL458787 MNO458787:MQP458787 MDS458787:MGT458787 LTW458787:LWX458787 LKA458787:LNB458787 LAE458787:LDF458787 KQI458787:KTJ458787 KGM458787:KJN458787 JWQ458787:JZR458787 JMU458787:JPV458787 JCY458787:JFZ458787 ITC458787:IWD458787 IJG458787:IMH458787 HZK458787:ICL458787 HPO458787:HSP458787 HFS458787:HIT458787 GVW458787:GYX458787 GMA458787:GPB458787 GCE458787:GFF458787 FSI458787:FVJ458787 FIM458787:FLN458787 EYQ458787:FBR458787 EOU458787:ERV458787 EEY458787:EHZ458787 DVC458787:DYD458787 DLG458787:DOH458787 DBK458787:DEL458787 CRO458787:CUP458787 CHS458787:CKT458787 BXW458787:CAX458787 BOA458787:BRB458787 BEE458787:BHF458787 AUI458787:AXJ458787 AKM458787:ANN458787 AAQ458787:ADR458787 QU458787:TV458787 GY458787:JZ458787 WTK393251:WWL393251 WJO393251:WMP393251 VZS393251:WCT393251 VPW393251:VSX393251 VGA393251:VJB393251 UWE393251:UZF393251 UMI393251:UPJ393251 UCM393251:UFN393251 TSQ393251:TVR393251 TIU393251:TLV393251 SYY393251:TBZ393251 SPC393251:SSD393251 SFG393251:SIH393251 RVK393251:RYL393251 RLO393251:ROP393251 RBS393251:RET393251 QRW393251:QUX393251 QIA393251:QLB393251 PYE393251:QBF393251 POI393251:PRJ393251 PEM393251:PHN393251 OUQ393251:OXR393251 OKU393251:ONV393251 OAY393251:ODZ393251 NRC393251:NUD393251 NHG393251:NKH393251 MXK393251:NAL393251 MNO393251:MQP393251 MDS393251:MGT393251 LTW393251:LWX393251 LKA393251:LNB393251 LAE393251:LDF393251 KQI393251:KTJ393251 KGM393251:KJN393251 JWQ393251:JZR393251 JMU393251:JPV393251 JCY393251:JFZ393251 ITC393251:IWD393251 IJG393251:IMH393251 HZK393251:ICL393251 HPO393251:HSP393251 HFS393251:HIT393251 GVW393251:GYX393251 GMA393251:GPB393251 GCE393251:GFF393251 FSI393251:FVJ393251 FIM393251:FLN393251 EYQ393251:FBR393251 EOU393251:ERV393251 EEY393251:EHZ393251 DVC393251:DYD393251 DLG393251:DOH393251 DBK393251:DEL393251 CRO393251:CUP393251 CHS393251:CKT393251 BXW393251:CAX393251 BOA393251:BRB393251 BEE393251:BHF393251 AUI393251:AXJ393251 AKM393251:ANN393251 AAQ393251:ADR393251 QU393251:TV393251 GY393251:JZ393251 WTK327715:WWL327715 WJO327715:WMP327715 VZS327715:WCT327715 VPW327715:VSX327715 VGA327715:VJB327715 UWE327715:UZF327715 UMI327715:UPJ327715 UCM327715:UFN327715 TSQ327715:TVR327715 TIU327715:TLV327715 SYY327715:TBZ327715 SPC327715:SSD327715 SFG327715:SIH327715 RVK327715:RYL327715 RLO327715:ROP327715 RBS327715:RET327715 QRW327715:QUX327715 QIA327715:QLB327715 PYE327715:QBF327715 POI327715:PRJ327715 PEM327715:PHN327715 OUQ327715:OXR327715 OKU327715:ONV327715 OAY327715:ODZ327715 NRC327715:NUD327715 NHG327715:NKH327715 MXK327715:NAL327715 MNO327715:MQP327715 MDS327715:MGT327715 LTW327715:LWX327715 LKA327715:LNB327715 LAE327715:LDF327715 KQI327715:KTJ327715 KGM327715:KJN327715 JWQ327715:JZR327715 JMU327715:JPV327715 JCY327715:JFZ327715 ITC327715:IWD327715 IJG327715:IMH327715 HZK327715:ICL327715 HPO327715:HSP327715 HFS327715:HIT327715 GVW327715:GYX327715 GMA327715:GPB327715 GCE327715:GFF327715 FSI327715:FVJ327715 FIM327715:FLN327715 EYQ327715:FBR327715 EOU327715:ERV327715 EEY327715:EHZ327715 DVC327715:DYD327715 DLG327715:DOH327715 DBK327715:DEL327715 CRO327715:CUP327715 CHS327715:CKT327715 BXW327715:CAX327715 BOA327715:BRB327715 BEE327715:BHF327715 AUI327715:AXJ327715 AKM327715:ANN327715 AAQ327715:ADR327715 QU327715:TV327715 GY327715:JZ327715 WTK262179:WWL262179 WJO262179:WMP262179 VZS262179:WCT262179 VPW262179:VSX262179 VGA262179:VJB262179 UWE262179:UZF262179 UMI262179:UPJ262179 UCM262179:UFN262179 TSQ262179:TVR262179 TIU262179:TLV262179 SYY262179:TBZ262179 SPC262179:SSD262179 SFG262179:SIH262179 RVK262179:RYL262179 RLO262179:ROP262179 RBS262179:RET262179 QRW262179:QUX262179 QIA262179:QLB262179 PYE262179:QBF262179 POI262179:PRJ262179 PEM262179:PHN262179 OUQ262179:OXR262179 OKU262179:ONV262179 OAY262179:ODZ262179 NRC262179:NUD262179 NHG262179:NKH262179 MXK262179:NAL262179 MNO262179:MQP262179 MDS262179:MGT262179 LTW262179:LWX262179 LKA262179:LNB262179 LAE262179:LDF262179 KQI262179:KTJ262179 KGM262179:KJN262179 JWQ262179:JZR262179 JMU262179:JPV262179 JCY262179:JFZ262179 ITC262179:IWD262179 IJG262179:IMH262179 HZK262179:ICL262179 HPO262179:HSP262179 HFS262179:HIT262179 GVW262179:GYX262179 GMA262179:GPB262179 GCE262179:GFF262179 FSI262179:FVJ262179 FIM262179:FLN262179 EYQ262179:FBR262179 EOU262179:ERV262179 EEY262179:EHZ262179 DVC262179:DYD262179 DLG262179:DOH262179 DBK262179:DEL262179 CRO262179:CUP262179 CHS262179:CKT262179 BXW262179:CAX262179 BOA262179:BRB262179 BEE262179:BHF262179 AUI262179:AXJ262179 AKM262179:ANN262179 AAQ262179:ADR262179 QU262179:TV262179 GY262179:JZ262179 WTK196643:WWL196643 WJO196643:WMP196643 VZS196643:WCT196643 VPW196643:VSX196643 VGA196643:VJB196643 UWE196643:UZF196643 UMI196643:UPJ196643 UCM196643:UFN196643 TSQ196643:TVR196643 TIU196643:TLV196643 SYY196643:TBZ196643 SPC196643:SSD196643 SFG196643:SIH196643 RVK196643:RYL196643 RLO196643:ROP196643 RBS196643:RET196643 QRW196643:QUX196643 QIA196643:QLB196643 PYE196643:QBF196643 POI196643:PRJ196643 PEM196643:PHN196643 OUQ196643:OXR196643 OKU196643:ONV196643 OAY196643:ODZ196643 NRC196643:NUD196643 NHG196643:NKH196643 MXK196643:NAL196643 MNO196643:MQP196643 MDS196643:MGT196643 LTW196643:LWX196643 LKA196643:LNB196643 LAE196643:LDF196643 KQI196643:KTJ196643 KGM196643:KJN196643 JWQ196643:JZR196643 JMU196643:JPV196643 JCY196643:JFZ196643 ITC196643:IWD196643 IJG196643:IMH196643 HZK196643:ICL196643 HPO196643:HSP196643 HFS196643:HIT196643 GVW196643:GYX196643 GMA196643:GPB196643 GCE196643:GFF196643 FSI196643:FVJ196643 FIM196643:FLN196643 EYQ196643:FBR196643 EOU196643:ERV196643 EEY196643:EHZ196643 DVC196643:DYD196643 DLG196643:DOH196643 DBK196643:DEL196643 CRO196643:CUP196643 CHS196643:CKT196643 BXW196643:CAX196643 BOA196643:BRB196643 BEE196643:BHF196643 AUI196643:AXJ196643 AKM196643:ANN196643 AAQ196643:ADR196643 QU196643:TV196643 GY196643:JZ196643 WTK131107:WWL131107 WJO131107:WMP131107 VZS131107:WCT131107 VPW131107:VSX131107 VGA131107:VJB131107 UWE131107:UZF131107 UMI131107:UPJ131107 UCM131107:UFN131107 TSQ131107:TVR131107 TIU131107:TLV131107 SYY131107:TBZ131107 SPC131107:SSD131107 SFG131107:SIH131107 RVK131107:RYL131107 RLO131107:ROP131107 RBS131107:RET131107 QRW131107:QUX131107 QIA131107:QLB131107 PYE131107:QBF131107 POI131107:PRJ131107 PEM131107:PHN131107 OUQ131107:OXR131107 OKU131107:ONV131107 OAY131107:ODZ131107 NRC131107:NUD131107 NHG131107:NKH131107 MXK131107:NAL131107 MNO131107:MQP131107 MDS131107:MGT131107 LTW131107:LWX131107 LKA131107:LNB131107 LAE131107:LDF131107 KQI131107:KTJ131107 KGM131107:KJN131107 JWQ131107:JZR131107 JMU131107:JPV131107 JCY131107:JFZ131107 ITC131107:IWD131107 IJG131107:IMH131107 HZK131107:ICL131107 HPO131107:HSP131107 HFS131107:HIT131107 GVW131107:GYX131107 GMA131107:GPB131107 GCE131107:GFF131107 FSI131107:FVJ131107 FIM131107:FLN131107 EYQ131107:FBR131107 EOU131107:ERV131107 EEY131107:EHZ131107 DVC131107:DYD131107 DLG131107:DOH131107 DBK131107:DEL131107 CRO131107:CUP131107 CHS131107:CKT131107 BXW131107:CAX131107 BOA131107:BRB131107 BEE131107:BHF131107 AUI131107:AXJ131107 AKM131107:ANN131107 AAQ131107:ADR131107 QU131107:TV131107 GY131107:JZ131107 WTK65571:WWL65571 WJO65571:WMP65571 VZS65571:WCT65571 VPW65571:VSX65571 VGA65571:VJB65571 UWE65571:UZF65571 UMI65571:UPJ65571 UCM65571:UFN65571 TSQ65571:TVR65571 TIU65571:TLV65571 SYY65571:TBZ65571 SPC65571:SSD65571 SFG65571:SIH65571 RVK65571:RYL65571 RLO65571:ROP65571 RBS65571:RET65571 QRW65571:QUX65571 QIA65571:QLB65571 PYE65571:QBF65571 POI65571:PRJ65571 PEM65571:PHN65571 OUQ65571:OXR65571 OKU65571:ONV65571 OAY65571:ODZ65571 NRC65571:NUD65571 NHG65571:NKH65571 MXK65571:NAL65571 MNO65571:MQP65571 MDS65571:MGT65571 LTW65571:LWX65571 LKA65571:LNB65571 LAE65571:LDF65571 KQI65571:KTJ65571 KGM65571:KJN65571 JWQ65571:JZR65571 JMU65571:JPV65571 JCY65571:JFZ65571 ITC65571:IWD65571 IJG65571:IMH65571 HZK65571:ICL65571 HPO65571:HSP65571 HFS65571:HIT65571 GVW65571:GYX65571 GMA65571:GPB65571 GCE65571:GFF65571 FSI65571:FVJ65571 FIM65571:FLN65571 EYQ65571:FBR65571 EOU65571:ERV65571 EEY65571:EHZ65571 DVC65571:DYD65571 DLG65571:DOH65571 DBK65571:DEL65571 CRO65571:CUP65571 CHS65571:CKT65571 BXW65571:CAX65571 BOA65571:BRB65571 BEE65571:BHF65571 AUI65571:AXJ65571 AKM65571:ANN65571 AAQ65571:ADR65571 QU65571:TV65571 GY65571:JZ65571 WTK31:WWL31 WJO31:WMP31 VZS31:WCT31 VPW31:VSX31 VGA31:VJB31 UWE31:UZF31 UMI31:UPJ31 UCM31:UFN31 TSQ31:TVR31 TIU31:TLV31 SYY31:TBZ31 SPC31:SSD31 SFG31:SIH31 RVK31:RYL31 RLO31:ROP31 RBS31:RET31 QRW31:QUX31 QIA31:QLB31 PYE31:QBF31 POI31:PRJ31 PEM31:PHN31 OUQ31:OXR31 OKU31:ONV31 OAY31:ODZ31 NRC31:NUD31 NHG31:NKH31 MXK31:NAL31 MNO31:MQP31 MDS31:MGT31 LTW31:LWX31 LKA31:LNB31 LAE31:LDF31 KQI31:KTJ31 KGM31:KJN31 JWQ31:JZR31 JMU31:JPV31 JCY31:JFZ31 ITC31:IWD31 IJG31:IMH31 HZK31:ICL31 HPO31:HSP31 HFS31:HIT31 GVW31:GYX31 GMA31:GPB31 GCE31:GFF31 FSI31:FVJ31 FIM31:FLN31 EYQ31:FBR31 EOU31:ERV31 EEY31:EHZ31 DVC31:DYD31 DLG31:DOH31 DBK31:DEL31 CRO31:CUP31 CHS31:CKT31 BXW31:CAX31 BOA31:BRB31 BEE31:BHF31 AUI31:AXJ31 AKM31:ANN31 AAQ31:ADR31 QU31:TV31 GY31:JZ31 WTK983069:WWL983069 WJO983069:WMP983069 VZS983069:WCT983069 VPW983069:VSX983069 VGA983069:VJB983069 UWE983069:UZF983069 UMI983069:UPJ983069 UCM983069:UFN983069 TSQ983069:TVR983069 TIU983069:TLV983069 SYY983069:TBZ983069 SPC983069:SSD983069 SFG983069:SIH983069 RVK983069:RYL983069 RLO983069:ROP983069 RBS983069:RET983069 QRW983069:QUX983069 QIA983069:QLB983069 PYE983069:QBF983069 POI983069:PRJ983069 PEM983069:PHN983069 OUQ983069:OXR983069 OKU983069:ONV983069 OAY983069:ODZ983069 NRC983069:NUD983069 NHG983069:NKH983069 MXK983069:NAL983069 MNO983069:MQP983069 MDS983069:MGT983069 LTW983069:LWX983069 LKA983069:LNB983069 LAE983069:LDF983069 KQI983069:KTJ983069 KGM983069:KJN983069 JWQ983069:JZR983069 JMU983069:JPV983069 JCY983069:JFZ983069 ITC983069:IWD983069 IJG983069:IMH983069 HZK983069:ICL983069 HPO983069:HSP983069 HFS983069:HIT983069 GVW983069:GYX983069 GMA983069:GPB983069 GCE983069:GFF983069 FSI983069:FVJ983069 FIM983069:FLN983069 EYQ983069:FBR983069 EOU983069:ERV983069 EEY983069:EHZ983069 DVC983069:DYD983069 DLG983069:DOH983069 DBK983069:DEL983069 CRO983069:CUP983069 CHS983069:CKT983069 BXW983069:CAX983069 BOA983069:BRB983069 BEE983069:BHF983069 AUI983069:AXJ983069 AKM983069:ANN983069 AAQ983069:ADR983069 QU983069:TV983069 GY983069:JZ983069 WTK917533:WWL917533 WJO917533:WMP917533 VZS917533:WCT917533 VPW917533:VSX917533 VGA917533:VJB917533 UWE917533:UZF917533 UMI917533:UPJ917533 UCM917533:UFN917533 TSQ917533:TVR917533 TIU917533:TLV917533 SYY917533:TBZ917533 SPC917533:SSD917533 SFG917533:SIH917533 RVK917533:RYL917533 RLO917533:ROP917533 RBS917533:RET917533 QRW917533:QUX917533 QIA917533:QLB917533 PYE917533:QBF917533 POI917533:PRJ917533 PEM917533:PHN917533 OUQ917533:OXR917533 OKU917533:ONV917533 OAY917533:ODZ917533 NRC917533:NUD917533 NHG917533:NKH917533 MXK917533:NAL917533 MNO917533:MQP917533 MDS917533:MGT917533 LTW917533:LWX917533 LKA917533:LNB917533 LAE917533:LDF917533 KQI917533:KTJ917533 KGM917533:KJN917533 JWQ917533:JZR917533 JMU917533:JPV917533 JCY917533:JFZ917533 ITC917533:IWD917533 IJG917533:IMH917533 HZK917533:ICL917533 HPO917533:HSP917533 HFS917533:HIT917533 GVW917533:GYX917533 GMA917533:GPB917533 GCE917533:GFF917533 FSI917533:FVJ917533 FIM917533:FLN917533 EYQ917533:FBR917533 EOU917533:ERV917533 EEY917533:EHZ917533 DVC917533:DYD917533 DLG917533:DOH917533 DBK917533:DEL917533 CRO917533:CUP917533 CHS917533:CKT917533 BXW917533:CAX917533 BOA917533:BRB917533 BEE917533:BHF917533 AUI917533:AXJ917533 AKM917533:ANN917533 AAQ917533:ADR917533 QU917533:TV917533 GY917533:JZ917533 WTK851997:WWL851997 WJO851997:WMP851997 VZS851997:WCT851997 VPW851997:VSX851997 VGA851997:VJB851997 UWE851997:UZF851997 UMI851997:UPJ851997 UCM851997:UFN851997 TSQ851997:TVR851997 TIU851997:TLV851997 SYY851997:TBZ851997 SPC851997:SSD851997 SFG851997:SIH851997 RVK851997:RYL851997 RLO851997:ROP851997 RBS851997:RET851997 QRW851997:QUX851997 QIA851997:QLB851997 PYE851997:QBF851997 POI851997:PRJ851997 PEM851997:PHN851997 OUQ851997:OXR851997 OKU851997:ONV851997 OAY851997:ODZ851997 NRC851997:NUD851997 NHG851997:NKH851997 MXK851997:NAL851997 MNO851997:MQP851997 MDS851997:MGT851997 LTW851997:LWX851997 LKA851997:LNB851997 LAE851997:LDF851997 KQI851997:KTJ851997 KGM851997:KJN851997 JWQ851997:JZR851997 JMU851997:JPV851997 JCY851997:JFZ851997 ITC851997:IWD851997 IJG851997:IMH851997 HZK851997:ICL851997 HPO851997:HSP851997 HFS851997:HIT851997 GVW851997:GYX851997 GMA851997:GPB851997 GCE851997:GFF851997 FSI851997:FVJ851997 FIM851997:FLN851997 EYQ851997:FBR851997 EOU851997:ERV851997 EEY851997:EHZ851997 DVC851997:DYD851997 DLG851997:DOH851997 DBK851997:DEL851997 CRO851997:CUP851997 CHS851997:CKT851997 BXW851997:CAX851997 BOA851997:BRB851997 BEE851997:BHF851997 AUI851997:AXJ851997 AKM851997:ANN851997 AAQ851997:ADR851997 QU851997:TV851997 GY851997:JZ851997 WTK786461:WWL786461 WJO786461:WMP786461 VZS786461:WCT786461 VPW786461:VSX786461 VGA786461:VJB786461 UWE786461:UZF786461 UMI786461:UPJ786461 UCM786461:UFN786461 TSQ786461:TVR786461 TIU786461:TLV786461 SYY786461:TBZ786461 SPC786461:SSD786461 SFG786461:SIH786461 RVK786461:RYL786461 RLO786461:ROP786461 RBS786461:RET786461 QRW786461:QUX786461 QIA786461:QLB786461 PYE786461:QBF786461 POI786461:PRJ786461 PEM786461:PHN786461 OUQ786461:OXR786461 OKU786461:ONV786461 OAY786461:ODZ786461 NRC786461:NUD786461 NHG786461:NKH786461 MXK786461:NAL786461 MNO786461:MQP786461 MDS786461:MGT786461 LTW786461:LWX786461 LKA786461:LNB786461 LAE786461:LDF786461 KQI786461:KTJ786461 KGM786461:KJN786461 JWQ786461:JZR786461 JMU786461:JPV786461 JCY786461:JFZ786461 ITC786461:IWD786461 IJG786461:IMH786461 HZK786461:ICL786461 HPO786461:HSP786461 HFS786461:HIT786461 GVW786461:GYX786461 GMA786461:GPB786461 GCE786461:GFF786461 FSI786461:FVJ786461 FIM786461:FLN786461 EYQ786461:FBR786461 EOU786461:ERV786461 EEY786461:EHZ786461 DVC786461:DYD786461 DLG786461:DOH786461 DBK786461:DEL786461 CRO786461:CUP786461 CHS786461:CKT786461 BXW786461:CAX786461 BOA786461:BRB786461 BEE786461:BHF786461 AUI786461:AXJ786461 AKM786461:ANN786461 AAQ786461:ADR786461 QU786461:TV786461 GY786461:JZ786461 WTK720925:WWL720925 WJO720925:WMP720925 VZS720925:WCT720925 VPW720925:VSX720925 VGA720925:VJB720925 UWE720925:UZF720925 UMI720925:UPJ720925 UCM720925:UFN720925 TSQ720925:TVR720925 TIU720925:TLV720925 SYY720925:TBZ720925 SPC720925:SSD720925 SFG720925:SIH720925 RVK720925:RYL720925 RLO720925:ROP720925 RBS720925:RET720925 QRW720925:QUX720925 QIA720925:QLB720925 PYE720925:QBF720925 POI720925:PRJ720925 PEM720925:PHN720925 OUQ720925:OXR720925 OKU720925:ONV720925 OAY720925:ODZ720925 NRC720925:NUD720925 NHG720925:NKH720925 MXK720925:NAL720925 MNO720925:MQP720925 MDS720925:MGT720925 LTW720925:LWX720925 LKA720925:LNB720925 LAE720925:LDF720925 KQI720925:KTJ720925 KGM720925:KJN720925 JWQ720925:JZR720925 JMU720925:JPV720925 JCY720925:JFZ720925 ITC720925:IWD720925 IJG720925:IMH720925 HZK720925:ICL720925 HPO720925:HSP720925 HFS720925:HIT720925 GVW720925:GYX720925 GMA720925:GPB720925 GCE720925:GFF720925 FSI720925:FVJ720925 FIM720925:FLN720925 EYQ720925:FBR720925 EOU720925:ERV720925 EEY720925:EHZ720925 DVC720925:DYD720925 DLG720925:DOH720925 DBK720925:DEL720925 CRO720925:CUP720925 CHS720925:CKT720925 BXW720925:CAX720925 BOA720925:BRB720925 BEE720925:BHF720925 AUI720925:AXJ720925 AKM720925:ANN720925 AAQ720925:ADR720925 QU720925:TV720925 GY720925:JZ720925 WTK655389:WWL655389 WJO655389:WMP655389 VZS655389:WCT655389 VPW655389:VSX655389 VGA655389:VJB655389 UWE655389:UZF655389 UMI655389:UPJ655389 UCM655389:UFN655389 TSQ655389:TVR655389 TIU655389:TLV655389 SYY655389:TBZ655389 SPC655389:SSD655389 SFG655389:SIH655389 RVK655389:RYL655389 RLO655389:ROP655389 RBS655389:RET655389 QRW655389:QUX655389 QIA655389:QLB655389 PYE655389:QBF655389 POI655389:PRJ655389 PEM655389:PHN655389 OUQ655389:OXR655389 OKU655389:ONV655389 OAY655389:ODZ655389 NRC655389:NUD655389 NHG655389:NKH655389 MXK655389:NAL655389 MNO655389:MQP655389 MDS655389:MGT655389 LTW655389:LWX655389 LKA655389:LNB655389 LAE655389:LDF655389 KQI655389:KTJ655389 KGM655389:KJN655389 JWQ655389:JZR655389 JMU655389:JPV655389 JCY655389:JFZ655389 ITC655389:IWD655389 IJG655389:IMH655389 HZK655389:ICL655389 HPO655389:HSP655389 HFS655389:HIT655389 GVW655389:GYX655389 GMA655389:GPB655389 GCE655389:GFF655389 FSI655389:FVJ655389 FIM655389:FLN655389 EYQ655389:FBR655389 EOU655389:ERV655389 EEY655389:EHZ655389 DVC655389:DYD655389 DLG655389:DOH655389 DBK655389:DEL655389 CRO655389:CUP655389 CHS655389:CKT655389 BXW655389:CAX655389 BOA655389:BRB655389 BEE655389:BHF655389 AUI655389:AXJ655389 AKM655389:ANN655389 AAQ655389:ADR655389 QU655389:TV655389 GY655389:JZ655389 WTK589853:WWL589853 WJO589853:WMP589853 VZS589853:WCT589853 VPW589853:VSX589853 VGA589853:VJB589853 UWE589853:UZF589853 UMI589853:UPJ589853 UCM589853:UFN589853 TSQ589853:TVR589853 TIU589853:TLV589853 SYY589853:TBZ589853 SPC589853:SSD589853 SFG589853:SIH589853 RVK589853:RYL589853 RLO589853:ROP589853 RBS589853:RET589853 QRW589853:QUX589853 QIA589853:QLB589853 PYE589853:QBF589853 POI589853:PRJ589853 PEM589853:PHN589853 OUQ589853:OXR589853 OKU589853:ONV589853 OAY589853:ODZ589853 NRC589853:NUD589853 NHG589853:NKH589853 MXK589853:NAL589853 MNO589853:MQP589853 MDS589853:MGT589853 LTW589853:LWX589853 LKA589853:LNB589853 LAE589853:LDF589853 KQI589853:KTJ589853 KGM589853:KJN589853 JWQ589853:JZR589853 JMU589853:JPV589853 JCY589853:JFZ589853 ITC589853:IWD589853 IJG589853:IMH589853 HZK589853:ICL589853 HPO589853:HSP589853 HFS589853:HIT589853 GVW589853:GYX589853 GMA589853:GPB589853 GCE589853:GFF589853 FSI589853:FVJ589853 FIM589853:FLN589853 EYQ589853:FBR589853 EOU589853:ERV589853 EEY589853:EHZ589853 DVC589853:DYD589853 DLG589853:DOH589853 DBK589853:DEL589853 CRO589853:CUP589853 CHS589853:CKT589853 BXW589853:CAX589853 BOA589853:BRB589853 BEE589853:BHF589853 AUI589853:AXJ589853 AKM589853:ANN589853 AAQ589853:ADR589853 QU589853:TV589853 GY589853:JZ589853 WTK524317:WWL524317 WJO524317:WMP524317 VZS524317:WCT524317 VPW524317:VSX524317 VGA524317:VJB524317 UWE524317:UZF524317 UMI524317:UPJ524317 UCM524317:UFN524317 TSQ524317:TVR524317 TIU524317:TLV524317 SYY524317:TBZ524317 SPC524317:SSD524317 SFG524317:SIH524317 RVK524317:RYL524317 RLO524317:ROP524317 RBS524317:RET524317 QRW524317:QUX524317 QIA524317:QLB524317 PYE524317:QBF524317 POI524317:PRJ524317 PEM524317:PHN524317 OUQ524317:OXR524317 OKU524317:ONV524317 OAY524317:ODZ524317 NRC524317:NUD524317 NHG524317:NKH524317 MXK524317:NAL524317 MNO524317:MQP524317 MDS524317:MGT524317 LTW524317:LWX524317 LKA524317:LNB524317 LAE524317:LDF524317 KQI524317:KTJ524317 KGM524317:KJN524317 JWQ524317:JZR524317 JMU524317:JPV524317 JCY524317:JFZ524317 ITC524317:IWD524317 IJG524317:IMH524317 HZK524317:ICL524317 HPO524317:HSP524317 HFS524317:HIT524317 GVW524317:GYX524317 GMA524317:GPB524317 GCE524317:GFF524317 FSI524317:FVJ524317 FIM524317:FLN524317 EYQ524317:FBR524317 EOU524317:ERV524317 EEY524317:EHZ524317 DVC524317:DYD524317 DLG524317:DOH524317 DBK524317:DEL524317 CRO524317:CUP524317 CHS524317:CKT524317 BXW524317:CAX524317 BOA524317:BRB524317 BEE524317:BHF524317 AUI524317:AXJ524317 AKM524317:ANN524317 AAQ524317:ADR524317 QU524317:TV524317 GY524317:JZ524317 WTK458781:WWL458781 WJO458781:WMP458781 VZS458781:WCT458781 VPW458781:VSX458781 VGA458781:VJB458781 UWE458781:UZF458781 UMI458781:UPJ458781 UCM458781:UFN458781 TSQ458781:TVR458781 TIU458781:TLV458781 SYY458781:TBZ458781 SPC458781:SSD458781 SFG458781:SIH458781 RVK458781:RYL458781 RLO458781:ROP458781 RBS458781:RET458781 QRW458781:QUX458781 QIA458781:QLB458781 PYE458781:QBF458781 POI458781:PRJ458781 PEM458781:PHN458781 OUQ458781:OXR458781 OKU458781:ONV458781 OAY458781:ODZ458781 NRC458781:NUD458781 NHG458781:NKH458781 MXK458781:NAL458781 MNO458781:MQP458781 MDS458781:MGT458781 LTW458781:LWX458781 LKA458781:LNB458781 LAE458781:LDF458781 KQI458781:KTJ458781 KGM458781:KJN458781 JWQ458781:JZR458781 JMU458781:JPV458781 JCY458781:JFZ458781 ITC458781:IWD458781 IJG458781:IMH458781 HZK458781:ICL458781 HPO458781:HSP458781 HFS458781:HIT458781 GVW458781:GYX458781 GMA458781:GPB458781 GCE458781:GFF458781 FSI458781:FVJ458781 FIM458781:FLN458781 EYQ458781:FBR458781 EOU458781:ERV458781 EEY458781:EHZ458781 DVC458781:DYD458781 DLG458781:DOH458781 DBK458781:DEL458781 CRO458781:CUP458781 CHS458781:CKT458781 BXW458781:CAX458781 BOA458781:BRB458781 BEE458781:BHF458781 AUI458781:AXJ458781 AKM458781:ANN458781 AAQ458781:ADR458781 QU458781:TV458781 GY458781:JZ458781 WTK393245:WWL393245 WJO393245:WMP393245 VZS393245:WCT393245 VPW393245:VSX393245 VGA393245:VJB393245 UWE393245:UZF393245 UMI393245:UPJ393245 UCM393245:UFN393245 TSQ393245:TVR393245 TIU393245:TLV393245 SYY393245:TBZ393245 SPC393245:SSD393245 SFG393245:SIH393245 RVK393245:RYL393245 RLO393245:ROP393245 RBS393245:RET393245 QRW393245:QUX393245 QIA393245:QLB393245 PYE393245:QBF393245 POI393245:PRJ393245 PEM393245:PHN393245 OUQ393245:OXR393245 OKU393245:ONV393245 OAY393245:ODZ393245 NRC393245:NUD393245 NHG393245:NKH393245 MXK393245:NAL393245 MNO393245:MQP393245 MDS393245:MGT393245 LTW393245:LWX393245 LKA393245:LNB393245 LAE393245:LDF393245 KQI393245:KTJ393245 KGM393245:KJN393245 JWQ393245:JZR393245 JMU393245:JPV393245 JCY393245:JFZ393245 ITC393245:IWD393245 IJG393245:IMH393245 HZK393245:ICL393245 HPO393245:HSP393245 HFS393245:HIT393245 GVW393245:GYX393245 GMA393245:GPB393245 GCE393245:GFF393245 FSI393245:FVJ393245 FIM393245:FLN393245 EYQ393245:FBR393245 EOU393245:ERV393245 EEY393245:EHZ393245 DVC393245:DYD393245 DLG393245:DOH393245 DBK393245:DEL393245 CRO393245:CUP393245 CHS393245:CKT393245 BXW393245:CAX393245 BOA393245:BRB393245 BEE393245:BHF393245 AUI393245:AXJ393245 AKM393245:ANN393245 AAQ393245:ADR393245 QU393245:TV393245 GY393245:JZ393245 WTK327709:WWL327709 WJO327709:WMP327709 VZS327709:WCT327709 VPW327709:VSX327709 VGA327709:VJB327709 UWE327709:UZF327709 UMI327709:UPJ327709 UCM327709:UFN327709 TSQ327709:TVR327709 TIU327709:TLV327709 SYY327709:TBZ327709 SPC327709:SSD327709 SFG327709:SIH327709 RVK327709:RYL327709 RLO327709:ROP327709 RBS327709:RET327709 QRW327709:QUX327709 QIA327709:QLB327709 PYE327709:QBF327709 POI327709:PRJ327709 PEM327709:PHN327709 OUQ327709:OXR327709 OKU327709:ONV327709 OAY327709:ODZ327709 NRC327709:NUD327709 NHG327709:NKH327709 MXK327709:NAL327709 MNO327709:MQP327709 MDS327709:MGT327709 LTW327709:LWX327709 LKA327709:LNB327709 LAE327709:LDF327709 KQI327709:KTJ327709 KGM327709:KJN327709 JWQ327709:JZR327709 JMU327709:JPV327709 JCY327709:JFZ327709 ITC327709:IWD327709 IJG327709:IMH327709 HZK327709:ICL327709 HPO327709:HSP327709 HFS327709:HIT327709 GVW327709:GYX327709 GMA327709:GPB327709 GCE327709:GFF327709 FSI327709:FVJ327709 FIM327709:FLN327709 EYQ327709:FBR327709 EOU327709:ERV327709 EEY327709:EHZ327709 DVC327709:DYD327709 DLG327709:DOH327709 DBK327709:DEL327709 CRO327709:CUP327709 CHS327709:CKT327709 BXW327709:CAX327709 BOA327709:BRB327709 BEE327709:BHF327709 AUI327709:AXJ327709 AKM327709:ANN327709 AAQ327709:ADR327709 QU327709:TV327709 GY327709:JZ327709 WTK262173:WWL262173 WJO262173:WMP262173 VZS262173:WCT262173 VPW262173:VSX262173 VGA262173:VJB262173 UWE262173:UZF262173 UMI262173:UPJ262173 UCM262173:UFN262173 TSQ262173:TVR262173 TIU262173:TLV262173 SYY262173:TBZ262173 SPC262173:SSD262173 SFG262173:SIH262173 RVK262173:RYL262173 RLO262173:ROP262173 RBS262173:RET262173 QRW262173:QUX262173 QIA262173:QLB262173 PYE262173:QBF262173 POI262173:PRJ262173 PEM262173:PHN262173 OUQ262173:OXR262173 OKU262173:ONV262173 OAY262173:ODZ262173 NRC262173:NUD262173 NHG262173:NKH262173 MXK262173:NAL262173 MNO262173:MQP262173 MDS262173:MGT262173 LTW262173:LWX262173 LKA262173:LNB262173 LAE262173:LDF262173 KQI262173:KTJ262173 KGM262173:KJN262173 JWQ262173:JZR262173 JMU262173:JPV262173 JCY262173:JFZ262173 ITC262173:IWD262173 IJG262173:IMH262173 HZK262173:ICL262173 HPO262173:HSP262173 HFS262173:HIT262173 GVW262173:GYX262173 GMA262173:GPB262173 GCE262173:GFF262173 FSI262173:FVJ262173 FIM262173:FLN262173 EYQ262173:FBR262173 EOU262173:ERV262173 EEY262173:EHZ262173 DVC262173:DYD262173 DLG262173:DOH262173 DBK262173:DEL262173 CRO262173:CUP262173 CHS262173:CKT262173 BXW262173:CAX262173 BOA262173:BRB262173 BEE262173:BHF262173 AUI262173:AXJ262173 AKM262173:ANN262173 AAQ262173:ADR262173 QU262173:TV262173 GY262173:JZ262173 WTK196637:WWL196637 WJO196637:WMP196637 VZS196637:WCT196637 VPW196637:VSX196637 VGA196637:VJB196637 UWE196637:UZF196637 UMI196637:UPJ196637 UCM196637:UFN196637 TSQ196637:TVR196637 TIU196637:TLV196637 SYY196637:TBZ196637 SPC196637:SSD196637 SFG196637:SIH196637 RVK196637:RYL196637 RLO196637:ROP196637 RBS196637:RET196637 QRW196637:QUX196637 QIA196637:QLB196637 PYE196637:QBF196637 POI196637:PRJ196637 PEM196637:PHN196637 OUQ196637:OXR196637 OKU196637:ONV196637 OAY196637:ODZ196637 NRC196637:NUD196637 NHG196637:NKH196637 MXK196637:NAL196637 MNO196637:MQP196637 MDS196637:MGT196637 LTW196637:LWX196637 LKA196637:LNB196637 LAE196637:LDF196637 KQI196637:KTJ196637 KGM196637:KJN196637 JWQ196637:JZR196637 JMU196637:JPV196637 JCY196637:JFZ196637 ITC196637:IWD196637 IJG196637:IMH196637 HZK196637:ICL196637 HPO196637:HSP196637 HFS196637:HIT196637 GVW196637:GYX196637 GMA196637:GPB196637 GCE196637:GFF196637 FSI196637:FVJ196637 FIM196637:FLN196637 EYQ196637:FBR196637 EOU196637:ERV196637 EEY196637:EHZ196637 DVC196637:DYD196637 DLG196637:DOH196637 DBK196637:DEL196637 CRO196637:CUP196637 CHS196637:CKT196637 BXW196637:CAX196637 BOA196637:BRB196637 BEE196637:BHF196637 AUI196637:AXJ196637 AKM196637:ANN196637 AAQ196637:ADR196637 QU196637:TV196637 GY196637:JZ196637 WTK131101:WWL131101 WJO131101:WMP131101 VZS131101:WCT131101 VPW131101:VSX131101 VGA131101:VJB131101 UWE131101:UZF131101 UMI131101:UPJ131101 UCM131101:UFN131101 TSQ131101:TVR131101 TIU131101:TLV131101 SYY131101:TBZ131101 SPC131101:SSD131101 SFG131101:SIH131101 RVK131101:RYL131101 RLO131101:ROP131101 RBS131101:RET131101 QRW131101:QUX131101 QIA131101:QLB131101 PYE131101:QBF131101 POI131101:PRJ131101 PEM131101:PHN131101 OUQ131101:OXR131101 OKU131101:ONV131101 OAY131101:ODZ131101 NRC131101:NUD131101 NHG131101:NKH131101 MXK131101:NAL131101 MNO131101:MQP131101 MDS131101:MGT131101 LTW131101:LWX131101 LKA131101:LNB131101 LAE131101:LDF131101 KQI131101:KTJ131101 KGM131101:KJN131101 JWQ131101:JZR131101 JMU131101:JPV131101 JCY131101:JFZ131101 ITC131101:IWD131101 IJG131101:IMH131101 HZK131101:ICL131101 HPO131101:HSP131101 HFS131101:HIT131101 GVW131101:GYX131101 GMA131101:GPB131101 GCE131101:GFF131101 FSI131101:FVJ131101 FIM131101:FLN131101 EYQ131101:FBR131101 EOU131101:ERV131101 EEY131101:EHZ131101 DVC131101:DYD131101 DLG131101:DOH131101 DBK131101:DEL131101 CRO131101:CUP131101 CHS131101:CKT131101 BXW131101:CAX131101 BOA131101:BRB131101 BEE131101:BHF131101 AUI131101:AXJ131101 AKM131101:ANN131101 AAQ131101:ADR131101 QU131101:TV131101 GY131101:JZ131101 WTK65565:WWL65565 WJO65565:WMP65565 VZS65565:WCT65565 VPW65565:VSX65565 VGA65565:VJB65565 UWE65565:UZF65565 UMI65565:UPJ65565 UCM65565:UFN65565 TSQ65565:TVR65565 TIU65565:TLV65565 SYY65565:TBZ65565 SPC65565:SSD65565 SFG65565:SIH65565 RVK65565:RYL65565 RLO65565:ROP65565 RBS65565:RET65565 QRW65565:QUX65565 QIA65565:QLB65565 PYE65565:QBF65565 POI65565:PRJ65565 PEM65565:PHN65565 OUQ65565:OXR65565 OKU65565:ONV65565 OAY65565:ODZ65565 NRC65565:NUD65565 NHG65565:NKH65565 MXK65565:NAL65565 MNO65565:MQP65565 MDS65565:MGT65565 LTW65565:LWX65565 LKA65565:LNB65565 LAE65565:LDF65565 KQI65565:KTJ65565 KGM65565:KJN65565 JWQ65565:JZR65565 JMU65565:JPV65565 JCY65565:JFZ65565 ITC65565:IWD65565 IJG65565:IMH65565 HZK65565:ICL65565 HPO65565:HSP65565 HFS65565:HIT65565 GVW65565:GYX65565 GMA65565:GPB65565 GCE65565:GFF65565 FSI65565:FVJ65565 FIM65565:FLN65565 EYQ65565:FBR65565 EOU65565:ERV65565 EEY65565:EHZ65565 DVC65565:DYD65565 DLG65565:DOH65565 DBK65565:DEL65565 CRO65565:CUP65565 CHS65565:CKT65565 BXW65565:CAX65565 BOA65565:BRB65565 BEE65565:BHF65565 AUI65565:AXJ65565 AKM65565:ANN65565 AAQ65565:ADR65565 QU65565:TV65565 GY65565:JZ65565 WTK20:WWL20 WJO20:WMP20 VZS20:WCT20 VPW20:VSX20 VGA20:VJB20 UWE20:UZF20 UMI20:UPJ20 UCM20:UFN20 TSQ20:TVR20 TIU20:TLV20 SYY20:TBZ20 SPC20:SSD20 SFG20:SIH20 RVK20:RYL20 RLO20:ROP20 RBS20:RET20 QRW20:QUX20 QIA20:QLB20 PYE20:QBF20 POI20:PRJ20 PEM20:PHN20 OUQ20:OXR20 OKU20:ONV20 OAY20:ODZ20 NRC20:NUD20 NHG20:NKH20 MXK20:NAL20 MNO20:MQP20 MDS20:MGT20 LTW20:LWX20 LKA20:LNB20 LAE20:LDF20 KQI20:KTJ20 KGM20:KJN20 JWQ20:JZR20 JMU20:JPV20 JCY20:JFZ20 ITC20:IWD20 IJG20:IMH20 HZK20:ICL20 HPO20:HSP20 HFS20:HIT20 GVW20:GYX20 GMA20:GPB20 GCE20:GFF20 FSI20:FVJ20 FIM20:FLN20 EYQ20:FBR20 EOU20:ERV20 EEY20:EHZ20 DVC20:DYD20 DLG20:DOH20 DBK20:DEL20 CRO20:CUP20 CHS20:CKT20 BXW20:CAX20 BOA20:BRB20 BEE20:BHF20 AUI20:AXJ20 AKM20:ANN20 AAQ20:ADR20 QU20:TV20 GY20:JZ20 WTK983084:WTO983084 WJO983084:WJS983084 VZS983084:VZW983084 VPW983084:VQA983084 VGA983084:VGE983084 UWE983084:UWI983084 UMI983084:UMM983084 UCM983084:UCQ983084 TSQ983084:TSU983084 TIU983084:TIY983084 SYY983084:SZC983084 SPC983084:SPG983084 SFG983084:SFK983084 RVK983084:RVO983084 RLO983084:RLS983084 RBS983084:RBW983084 QRW983084:QSA983084 QIA983084:QIE983084 PYE983084:PYI983084 POI983084:POM983084 PEM983084:PEQ983084 OUQ983084:OUU983084 OKU983084:OKY983084 OAY983084:OBC983084 NRC983084:NRG983084 NHG983084:NHK983084 MXK983084:MXO983084 MNO983084:MNS983084 MDS983084:MDW983084 LTW983084:LUA983084 LKA983084:LKE983084 LAE983084:LAI983084 KQI983084:KQM983084 KGM983084:KGQ983084 JWQ983084:JWU983084 JMU983084:JMY983084 JCY983084:JDC983084 ITC983084:ITG983084 IJG983084:IJK983084 HZK983084:HZO983084 HPO983084:HPS983084 HFS983084:HFW983084 GVW983084:GWA983084 GMA983084:GME983084 GCE983084:GCI983084 FSI983084:FSM983084 FIM983084:FIQ983084 EYQ983084:EYU983084 EOU983084:EOY983084 EEY983084:EFC983084 DVC983084:DVG983084 DLG983084:DLK983084 DBK983084:DBO983084 CRO983084:CRS983084 CHS983084:CHW983084 BXW983084:BYA983084 BOA983084:BOE983084 BEE983084:BEI983084 AUI983084:AUM983084 AKM983084:AKQ983084 AAQ983084:AAU983084 QU983084:QY983084 GY983084:HC983084 WTK917548:WTO917548 WJO917548:WJS917548 VZS917548:VZW917548 VPW917548:VQA917548 VGA917548:VGE917548 UWE917548:UWI917548 UMI917548:UMM917548 UCM917548:UCQ917548 TSQ917548:TSU917548 TIU917548:TIY917548 SYY917548:SZC917548 SPC917548:SPG917548 SFG917548:SFK917548 RVK917548:RVO917548 RLO917548:RLS917548 RBS917548:RBW917548 QRW917548:QSA917548 QIA917548:QIE917548 PYE917548:PYI917548 POI917548:POM917548 PEM917548:PEQ917548 OUQ917548:OUU917548 OKU917548:OKY917548 OAY917548:OBC917548 NRC917548:NRG917548 NHG917548:NHK917548 MXK917548:MXO917548 MNO917548:MNS917548 MDS917548:MDW917548 LTW917548:LUA917548 LKA917548:LKE917548 LAE917548:LAI917548 KQI917548:KQM917548 KGM917548:KGQ917548 JWQ917548:JWU917548 JMU917548:JMY917548 JCY917548:JDC917548 ITC917548:ITG917548 IJG917548:IJK917548 HZK917548:HZO917548 HPO917548:HPS917548 HFS917548:HFW917548 GVW917548:GWA917548 GMA917548:GME917548 GCE917548:GCI917548 FSI917548:FSM917548 FIM917548:FIQ917548 EYQ917548:EYU917548 EOU917548:EOY917548 EEY917548:EFC917548 DVC917548:DVG917548 DLG917548:DLK917548 DBK917548:DBO917548 CRO917548:CRS917548 CHS917548:CHW917548 BXW917548:BYA917548 BOA917548:BOE917548 BEE917548:BEI917548 AUI917548:AUM917548 AKM917548:AKQ917548 AAQ917548:AAU917548 QU917548:QY917548 GY917548:HC917548 WTK852012:WTO852012 WJO852012:WJS852012 VZS852012:VZW852012 VPW852012:VQA852012 VGA852012:VGE852012 UWE852012:UWI852012 UMI852012:UMM852012 UCM852012:UCQ852012 TSQ852012:TSU852012 TIU852012:TIY852012 SYY852012:SZC852012 SPC852012:SPG852012 SFG852012:SFK852012 RVK852012:RVO852012 RLO852012:RLS852012 RBS852012:RBW852012 QRW852012:QSA852012 QIA852012:QIE852012 PYE852012:PYI852012 POI852012:POM852012 PEM852012:PEQ852012 OUQ852012:OUU852012 OKU852012:OKY852012 OAY852012:OBC852012 NRC852012:NRG852012 NHG852012:NHK852012 MXK852012:MXO852012 MNO852012:MNS852012 MDS852012:MDW852012 LTW852012:LUA852012 LKA852012:LKE852012 LAE852012:LAI852012 KQI852012:KQM852012 KGM852012:KGQ852012 JWQ852012:JWU852012 JMU852012:JMY852012 JCY852012:JDC852012 ITC852012:ITG852012 IJG852012:IJK852012 HZK852012:HZO852012 HPO852012:HPS852012 HFS852012:HFW852012 GVW852012:GWA852012 GMA852012:GME852012 GCE852012:GCI852012 FSI852012:FSM852012 FIM852012:FIQ852012 EYQ852012:EYU852012 EOU852012:EOY852012 EEY852012:EFC852012 DVC852012:DVG852012 DLG852012:DLK852012 DBK852012:DBO852012 CRO852012:CRS852012 CHS852012:CHW852012 BXW852012:BYA852012 BOA852012:BOE852012 BEE852012:BEI852012 AUI852012:AUM852012 AKM852012:AKQ852012 AAQ852012:AAU852012 QU852012:QY852012 GY852012:HC852012 WTK786476:WTO786476 WJO786476:WJS786476 VZS786476:VZW786476 VPW786476:VQA786476 VGA786476:VGE786476 UWE786476:UWI786476 UMI786476:UMM786476 UCM786476:UCQ786476 TSQ786476:TSU786476 TIU786476:TIY786476 SYY786476:SZC786476 SPC786476:SPG786476 SFG786476:SFK786476 RVK786476:RVO786476 RLO786476:RLS786476 RBS786476:RBW786476 QRW786476:QSA786476 QIA786476:QIE786476 PYE786476:PYI786476 POI786476:POM786476 PEM786476:PEQ786476 OUQ786476:OUU786476 OKU786476:OKY786476 OAY786476:OBC786476 NRC786476:NRG786476 NHG786476:NHK786476 MXK786476:MXO786476 MNO786476:MNS786476 MDS786476:MDW786476 LTW786476:LUA786476 LKA786476:LKE786476 LAE786476:LAI786476 KQI786476:KQM786476 KGM786476:KGQ786476 JWQ786476:JWU786476 JMU786476:JMY786476 JCY786476:JDC786476 ITC786476:ITG786476 IJG786476:IJK786476 HZK786476:HZO786476 HPO786476:HPS786476 HFS786476:HFW786476 GVW786476:GWA786476 GMA786476:GME786476 GCE786476:GCI786476 FSI786476:FSM786476 FIM786476:FIQ786476 EYQ786476:EYU786476 EOU786476:EOY786476 EEY786476:EFC786476 DVC786476:DVG786476 DLG786476:DLK786476 DBK786476:DBO786476 CRO786476:CRS786476 CHS786476:CHW786476 BXW786476:BYA786476 BOA786476:BOE786476 BEE786476:BEI786476 AUI786476:AUM786476 AKM786476:AKQ786476 AAQ786476:AAU786476 QU786476:QY786476 GY786476:HC786476 WTK720940:WTO720940 WJO720940:WJS720940 VZS720940:VZW720940 VPW720940:VQA720940 VGA720940:VGE720940 UWE720940:UWI720940 UMI720940:UMM720940 UCM720940:UCQ720940 TSQ720940:TSU720940 TIU720940:TIY720940 SYY720940:SZC720940 SPC720940:SPG720940 SFG720940:SFK720940 RVK720940:RVO720940 RLO720940:RLS720940 RBS720940:RBW720940 QRW720940:QSA720940 QIA720940:QIE720940 PYE720940:PYI720940 POI720940:POM720940 PEM720940:PEQ720940 OUQ720940:OUU720940 OKU720940:OKY720940 OAY720940:OBC720940 NRC720940:NRG720940 NHG720940:NHK720940 MXK720940:MXO720940 MNO720940:MNS720940 MDS720940:MDW720940 LTW720940:LUA720940 LKA720940:LKE720940 LAE720940:LAI720940 KQI720940:KQM720940 KGM720940:KGQ720940 JWQ720940:JWU720940 JMU720940:JMY720940 JCY720940:JDC720940 ITC720940:ITG720940 IJG720940:IJK720940 HZK720940:HZO720940 HPO720940:HPS720940 HFS720940:HFW720940 GVW720940:GWA720940 GMA720940:GME720940 GCE720940:GCI720940 FSI720940:FSM720940 FIM720940:FIQ720940 EYQ720940:EYU720940 EOU720940:EOY720940 EEY720940:EFC720940 DVC720940:DVG720940 DLG720940:DLK720940 DBK720940:DBO720940 CRO720940:CRS720940 CHS720940:CHW720940 BXW720940:BYA720940 BOA720940:BOE720940 BEE720940:BEI720940 AUI720940:AUM720940 AKM720940:AKQ720940 AAQ720940:AAU720940 QU720940:QY720940 GY720940:HC720940 WTK655404:WTO655404 WJO655404:WJS655404 VZS655404:VZW655404 VPW655404:VQA655404 VGA655404:VGE655404 UWE655404:UWI655404 UMI655404:UMM655404 UCM655404:UCQ655404 TSQ655404:TSU655404 TIU655404:TIY655404 SYY655404:SZC655404 SPC655404:SPG655404 SFG655404:SFK655404 RVK655404:RVO655404 RLO655404:RLS655404 RBS655404:RBW655404 QRW655404:QSA655404 QIA655404:QIE655404 PYE655404:PYI655404 POI655404:POM655404 PEM655404:PEQ655404 OUQ655404:OUU655404 OKU655404:OKY655404 OAY655404:OBC655404 NRC655404:NRG655404 NHG655404:NHK655404 MXK655404:MXO655404 MNO655404:MNS655404 MDS655404:MDW655404 LTW655404:LUA655404 LKA655404:LKE655404 LAE655404:LAI655404 KQI655404:KQM655404 KGM655404:KGQ655404 JWQ655404:JWU655404 JMU655404:JMY655404 JCY655404:JDC655404 ITC655404:ITG655404 IJG655404:IJK655404 HZK655404:HZO655404 HPO655404:HPS655404 HFS655404:HFW655404 GVW655404:GWA655404 GMA655404:GME655404 GCE655404:GCI655404 FSI655404:FSM655404 FIM655404:FIQ655404 EYQ655404:EYU655404 EOU655404:EOY655404 EEY655404:EFC655404 DVC655404:DVG655404 DLG655404:DLK655404 DBK655404:DBO655404 CRO655404:CRS655404 CHS655404:CHW655404 BXW655404:BYA655404 BOA655404:BOE655404 BEE655404:BEI655404 AUI655404:AUM655404 AKM655404:AKQ655404 AAQ655404:AAU655404 QU655404:QY655404 GY655404:HC655404 WTK589868:WTO589868 WJO589868:WJS589868 VZS589868:VZW589868 VPW589868:VQA589868 VGA589868:VGE589868 UWE589868:UWI589868 UMI589868:UMM589868 UCM589868:UCQ589868 TSQ589868:TSU589868 TIU589868:TIY589868 SYY589868:SZC589868 SPC589868:SPG589868 SFG589868:SFK589868 RVK589868:RVO589868 RLO589868:RLS589868 RBS589868:RBW589868 QRW589868:QSA589868 QIA589868:QIE589868 PYE589868:PYI589868 POI589868:POM589868 PEM589868:PEQ589868 OUQ589868:OUU589868 OKU589868:OKY589868 OAY589868:OBC589868 NRC589868:NRG589868 NHG589868:NHK589868 MXK589868:MXO589868 MNO589868:MNS589868 MDS589868:MDW589868 LTW589868:LUA589868 LKA589868:LKE589868 LAE589868:LAI589868 KQI589868:KQM589868 KGM589868:KGQ589868 JWQ589868:JWU589868 JMU589868:JMY589868 JCY589868:JDC589868 ITC589868:ITG589868 IJG589868:IJK589868 HZK589868:HZO589868 HPO589868:HPS589868 HFS589868:HFW589868 GVW589868:GWA589868 GMA589868:GME589868 GCE589868:GCI589868 FSI589868:FSM589868 FIM589868:FIQ589868 EYQ589868:EYU589868 EOU589868:EOY589868 EEY589868:EFC589868 DVC589868:DVG589868 DLG589868:DLK589868 DBK589868:DBO589868 CRO589868:CRS589868 CHS589868:CHW589868 BXW589868:BYA589868 BOA589868:BOE589868 BEE589868:BEI589868 AUI589868:AUM589868 AKM589868:AKQ589868 AAQ589868:AAU589868 QU589868:QY589868 GY589868:HC589868 WTK524332:WTO524332 WJO524332:WJS524332 VZS524332:VZW524332 VPW524332:VQA524332 VGA524332:VGE524332 UWE524332:UWI524332 UMI524332:UMM524332 UCM524332:UCQ524332 TSQ524332:TSU524332 TIU524332:TIY524332 SYY524332:SZC524332 SPC524332:SPG524332 SFG524332:SFK524332 RVK524332:RVO524332 RLO524332:RLS524332 RBS524332:RBW524332 QRW524332:QSA524332 QIA524332:QIE524332 PYE524332:PYI524332 POI524332:POM524332 PEM524332:PEQ524332 OUQ524332:OUU524332 OKU524332:OKY524332 OAY524332:OBC524332 NRC524332:NRG524332 NHG524332:NHK524332 MXK524332:MXO524332 MNO524332:MNS524332 MDS524332:MDW524332 LTW524332:LUA524332 LKA524332:LKE524332 LAE524332:LAI524332 KQI524332:KQM524332 KGM524332:KGQ524332 JWQ524332:JWU524332 JMU524332:JMY524332 JCY524332:JDC524332 ITC524332:ITG524332 IJG524332:IJK524332 HZK524332:HZO524332 HPO524332:HPS524332 HFS524332:HFW524332 GVW524332:GWA524332 GMA524332:GME524332 GCE524332:GCI524332 FSI524332:FSM524332 FIM524332:FIQ524332 EYQ524332:EYU524332 EOU524332:EOY524332 EEY524332:EFC524332 DVC524332:DVG524332 DLG524332:DLK524332 DBK524332:DBO524332 CRO524332:CRS524332 CHS524332:CHW524332 BXW524332:BYA524332 BOA524332:BOE524332 BEE524332:BEI524332 AUI524332:AUM524332 AKM524332:AKQ524332 AAQ524332:AAU524332 QU524332:QY524332 GY524332:HC524332 WTK458796:WTO458796 WJO458796:WJS458796 VZS458796:VZW458796 VPW458796:VQA458796 VGA458796:VGE458796 UWE458796:UWI458796 UMI458796:UMM458796 UCM458796:UCQ458796 TSQ458796:TSU458796 TIU458796:TIY458796 SYY458796:SZC458796 SPC458796:SPG458796 SFG458796:SFK458796 RVK458796:RVO458796 RLO458796:RLS458796 RBS458796:RBW458796 QRW458796:QSA458796 QIA458796:QIE458796 PYE458796:PYI458796 POI458796:POM458796 PEM458796:PEQ458796 OUQ458796:OUU458796 OKU458796:OKY458796 OAY458796:OBC458796 NRC458796:NRG458796 NHG458796:NHK458796 MXK458796:MXO458796 MNO458796:MNS458796 MDS458796:MDW458796 LTW458796:LUA458796 LKA458796:LKE458796 LAE458796:LAI458796 KQI458796:KQM458796 KGM458796:KGQ458796 JWQ458796:JWU458796 JMU458796:JMY458796 JCY458796:JDC458796 ITC458796:ITG458796 IJG458796:IJK458796 HZK458796:HZO458796 HPO458796:HPS458796 HFS458796:HFW458796 GVW458796:GWA458796 GMA458796:GME458796 GCE458796:GCI458796 FSI458796:FSM458796 FIM458796:FIQ458796 EYQ458796:EYU458796 EOU458796:EOY458796 EEY458796:EFC458796 DVC458796:DVG458796 DLG458796:DLK458796 DBK458796:DBO458796 CRO458796:CRS458796 CHS458796:CHW458796 BXW458796:BYA458796 BOA458796:BOE458796 BEE458796:BEI458796 AUI458796:AUM458796 AKM458796:AKQ458796 AAQ458796:AAU458796 QU458796:QY458796 GY458796:HC458796 WTK393260:WTO393260 WJO393260:WJS393260 VZS393260:VZW393260 VPW393260:VQA393260 VGA393260:VGE393260 UWE393260:UWI393260 UMI393260:UMM393260 UCM393260:UCQ393260 TSQ393260:TSU393260 TIU393260:TIY393260 SYY393260:SZC393260 SPC393260:SPG393260 SFG393260:SFK393260 RVK393260:RVO393260 RLO393260:RLS393260 RBS393260:RBW393260 QRW393260:QSA393260 QIA393260:QIE393260 PYE393260:PYI393260 POI393260:POM393260 PEM393260:PEQ393260 OUQ393260:OUU393260 OKU393260:OKY393260 OAY393260:OBC393260 NRC393260:NRG393260 NHG393260:NHK393260 MXK393260:MXO393260 MNO393260:MNS393260 MDS393260:MDW393260 LTW393260:LUA393260 LKA393260:LKE393260 LAE393260:LAI393260 KQI393260:KQM393260 KGM393260:KGQ393260 JWQ393260:JWU393260 JMU393260:JMY393260 JCY393260:JDC393260 ITC393260:ITG393260 IJG393260:IJK393260 HZK393260:HZO393260 HPO393260:HPS393260 HFS393260:HFW393260 GVW393260:GWA393260 GMA393260:GME393260 GCE393260:GCI393260 FSI393260:FSM393260 FIM393260:FIQ393260 EYQ393260:EYU393260 EOU393260:EOY393260 EEY393260:EFC393260 DVC393260:DVG393260 DLG393260:DLK393260 DBK393260:DBO393260 CRO393260:CRS393260 CHS393260:CHW393260 BXW393260:BYA393260 BOA393260:BOE393260 BEE393260:BEI393260 AUI393260:AUM393260 AKM393260:AKQ393260 AAQ393260:AAU393260 QU393260:QY393260 GY393260:HC393260 WTK327724:WTO327724 WJO327724:WJS327724 VZS327724:VZW327724 VPW327724:VQA327724 VGA327724:VGE327724 UWE327724:UWI327724 UMI327724:UMM327724 UCM327724:UCQ327724 TSQ327724:TSU327724 TIU327724:TIY327724 SYY327724:SZC327724 SPC327724:SPG327724 SFG327724:SFK327724 RVK327724:RVO327724 RLO327724:RLS327724 RBS327724:RBW327724 QRW327724:QSA327724 QIA327724:QIE327724 PYE327724:PYI327724 POI327724:POM327724 PEM327724:PEQ327724 OUQ327724:OUU327724 OKU327724:OKY327724 OAY327724:OBC327724 NRC327724:NRG327724 NHG327724:NHK327724 MXK327724:MXO327724 MNO327724:MNS327724 MDS327724:MDW327724 LTW327724:LUA327724 LKA327724:LKE327724 LAE327724:LAI327724 KQI327724:KQM327724 KGM327724:KGQ327724 JWQ327724:JWU327724 JMU327724:JMY327724 JCY327724:JDC327724 ITC327724:ITG327724 IJG327724:IJK327724 HZK327724:HZO327724 HPO327724:HPS327724 HFS327724:HFW327724 GVW327724:GWA327724 GMA327724:GME327724 GCE327724:GCI327724 FSI327724:FSM327724 FIM327724:FIQ327724 EYQ327724:EYU327724 EOU327724:EOY327724 EEY327724:EFC327724 DVC327724:DVG327724 DLG327724:DLK327724 DBK327724:DBO327724 CRO327724:CRS327724 CHS327724:CHW327724 BXW327724:BYA327724 BOA327724:BOE327724 BEE327724:BEI327724 AUI327724:AUM327724 AKM327724:AKQ327724 AAQ327724:AAU327724 QU327724:QY327724 GY327724:HC327724 WTK262188:WTO262188 WJO262188:WJS262188 VZS262188:VZW262188 VPW262188:VQA262188 VGA262188:VGE262188 UWE262188:UWI262188 UMI262188:UMM262188 UCM262188:UCQ262188 TSQ262188:TSU262188 TIU262188:TIY262188 SYY262188:SZC262188 SPC262188:SPG262188 SFG262188:SFK262188 RVK262188:RVO262188 RLO262188:RLS262188 RBS262188:RBW262188 QRW262188:QSA262188 QIA262188:QIE262188 PYE262188:PYI262188 POI262188:POM262188 PEM262188:PEQ262188 OUQ262188:OUU262188 OKU262188:OKY262188 OAY262188:OBC262188 NRC262188:NRG262188 NHG262188:NHK262188 MXK262188:MXO262188 MNO262188:MNS262188 MDS262188:MDW262188 LTW262188:LUA262188 LKA262188:LKE262188 LAE262188:LAI262188 KQI262188:KQM262188 KGM262188:KGQ262188 JWQ262188:JWU262188 JMU262188:JMY262188 JCY262188:JDC262188 ITC262188:ITG262188 IJG262188:IJK262188 HZK262188:HZO262188 HPO262188:HPS262188 HFS262188:HFW262188 GVW262188:GWA262188 GMA262188:GME262188 GCE262188:GCI262188 FSI262188:FSM262188 FIM262188:FIQ262188 EYQ262188:EYU262188 EOU262188:EOY262188 EEY262188:EFC262188 DVC262188:DVG262188 DLG262188:DLK262188 DBK262188:DBO262188 CRO262188:CRS262188 CHS262188:CHW262188 BXW262188:BYA262188 BOA262188:BOE262188 BEE262188:BEI262188 AUI262188:AUM262188 AKM262188:AKQ262188 AAQ262188:AAU262188 QU262188:QY262188 GY262188:HC262188 WTK196652:WTO196652 WJO196652:WJS196652 VZS196652:VZW196652 VPW196652:VQA196652 VGA196652:VGE196652 UWE196652:UWI196652 UMI196652:UMM196652 UCM196652:UCQ196652 TSQ196652:TSU196652 TIU196652:TIY196652 SYY196652:SZC196652 SPC196652:SPG196652 SFG196652:SFK196652 RVK196652:RVO196652 RLO196652:RLS196652 RBS196652:RBW196652 QRW196652:QSA196652 QIA196652:QIE196652 PYE196652:PYI196652 POI196652:POM196652 PEM196652:PEQ196652 OUQ196652:OUU196652 OKU196652:OKY196652 OAY196652:OBC196652 NRC196652:NRG196652 NHG196652:NHK196652 MXK196652:MXO196652 MNO196652:MNS196652 MDS196652:MDW196652 LTW196652:LUA196652 LKA196652:LKE196652 LAE196652:LAI196652 KQI196652:KQM196652 KGM196652:KGQ196652 JWQ196652:JWU196652 JMU196652:JMY196652 JCY196652:JDC196652 ITC196652:ITG196652 IJG196652:IJK196652 HZK196652:HZO196652 HPO196652:HPS196652 HFS196652:HFW196652 GVW196652:GWA196652 GMA196652:GME196652 GCE196652:GCI196652 FSI196652:FSM196652 FIM196652:FIQ196652 EYQ196652:EYU196652 EOU196652:EOY196652 EEY196652:EFC196652 DVC196652:DVG196652 DLG196652:DLK196652 DBK196652:DBO196652 CRO196652:CRS196652 CHS196652:CHW196652 BXW196652:BYA196652 BOA196652:BOE196652 BEE196652:BEI196652 AUI196652:AUM196652 AKM196652:AKQ196652 AAQ196652:AAU196652 QU196652:QY196652 GY196652:HC196652 WTK131116:WTO131116 WJO131116:WJS131116 VZS131116:VZW131116 VPW131116:VQA131116 VGA131116:VGE131116 UWE131116:UWI131116 UMI131116:UMM131116 UCM131116:UCQ131116 TSQ131116:TSU131116 TIU131116:TIY131116 SYY131116:SZC131116 SPC131116:SPG131116 SFG131116:SFK131116 RVK131116:RVO131116 RLO131116:RLS131116 RBS131116:RBW131116 QRW131116:QSA131116 QIA131116:QIE131116 PYE131116:PYI131116 POI131116:POM131116 PEM131116:PEQ131116 OUQ131116:OUU131116 OKU131116:OKY131116 OAY131116:OBC131116 NRC131116:NRG131116 NHG131116:NHK131116 MXK131116:MXO131116 MNO131116:MNS131116 MDS131116:MDW131116 LTW131116:LUA131116 LKA131116:LKE131116 LAE131116:LAI131116 KQI131116:KQM131116 KGM131116:KGQ131116 JWQ131116:JWU131116 JMU131116:JMY131116 JCY131116:JDC131116 ITC131116:ITG131116 IJG131116:IJK131116 HZK131116:HZO131116 HPO131116:HPS131116 HFS131116:HFW131116 GVW131116:GWA131116 GMA131116:GME131116 GCE131116:GCI131116 FSI131116:FSM131116 FIM131116:FIQ131116 EYQ131116:EYU131116 EOU131116:EOY131116 EEY131116:EFC131116 DVC131116:DVG131116 DLG131116:DLK131116 DBK131116:DBO131116 CRO131116:CRS131116 CHS131116:CHW131116 BXW131116:BYA131116 BOA131116:BOE131116 BEE131116:BEI131116 AUI131116:AUM131116 AKM131116:AKQ131116 AAQ131116:AAU131116 QU131116:QY131116 GY131116:HC131116 WTK65580:WTO65580 WJO65580:WJS65580 VZS65580:VZW65580 VPW65580:VQA65580 VGA65580:VGE65580 UWE65580:UWI65580 UMI65580:UMM65580 UCM65580:UCQ65580 TSQ65580:TSU65580 TIU65580:TIY65580 SYY65580:SZC65580 SPC65580:SPG65580 SFG65580:SFK65580 RVK65580:RVO65580 RLO65580:RLS65580 RBS65580:RBW65580 QRW65580:QSA65580 QIA65580:QIE65580 PYE65580:PYI65580 POI65580:POM65580 PEM65580:PEQ65580 OUQ65580:OUU65580 OKU65580:OKY65580 OAY65580:OBC65580 NRC65580:NRG65580 NHG65580:NHK65580 MXK65580:MXO65580 MNO65580:MNS65580 MDS65580:MDW65580 LTW65580:LUA65580 LKA65580:LKE65580 LAE65580:LAI65580 KQI65580:KQM65580 KGM65580:KGQ65580 JWQ65580:JWU65580 JMU65580:JMY65580 JCY65580:JDC65580 ITC65580:ITG65580 IJG65580:IJK65580 HZK65580:HZO65580 HPO65580:HPS65580 HFS65580:HFW65580 GVW65580:GWA65580 GMA65580:GME65580 GCE65580:GCI65580 FSI65580:FSM65580 FIM65580:FIQ65580 EYQ65580:EYU65580 EOU65580:EOY65580 EEY65580:EFC65580 DVC65580:DVG65580 DLG65580:DLK65580 DBK65580:DBO65580 CRO65580:CRS65580 CHS65580:CHW65580 BXW65580:BYA65580 BOA65580:BOE65580 BEE65580:BEI65580 AUI65580:AUM65580 AKM65580:AKQ65580 AAQ65580:AAU65580 QU65580:QY65580 GY65580:HC65580 WTK983088:WTO983088 WJO983088:WJS983088 VZS983088:VZW983088 VPW983088:VQA983088 VGA983088:VGE983088 UWE983088:UWI983088 UMI983088:UMM983088 UCM983088:UCQ983088 TSQ983088:TSU983088 TIU983088:TIY983088 SYY983088:SZC983088 SPC983088:SPG983088 SFG983088:SFK983088 RVK983088:RVO983088 RLO983088:RLS983088 RBS983088:RBW983088 QRW983088:QSA983088 QIA983088:QIE983088 PYE983088:PYI983088 POI983088:POM983088 PEM983088:PEQ983088 OUQ983088:OUU983088 OKU983088:OKY983088 OAY983088:OBC983088 NRC983088:NRG983088 NHG983088:NHK983088 MXK983088:MXO983088 MNO983088:MNS983088 MDS983088:MDW983088 LTW983088:LUA983088 LKA983088:LKE983088 LAE983088:LAI983088 KQI983088:KQM983088 KGM983088:KGQ983088 JWQ983088:JWU983088 JMU983088:JMY983088 JCY983088:JDC983088 ITC983088:ITG983088 IJG983088:IJK983088 HZK983088:HZO983088 HPO983088:HPS983088 HFS983088:HFW983088 GVW983088:GWA983088 GMA983088:GME983088 GCE983088:GCI983088 FSI983088:FSM983088 FIM983088:FIQ983088 EYQ983088:EYU983088 EOU983088:EOY983088 EEY983088:EFC983088 DVC983088:DVG983088 DLG983088:DLK983088 DBK983088:DBO983088 CRO983088:CRS983088 CHS983088:CHW983088 BXW983088:BYA983088 BOA983088:BOE983088 BEE983088:BEI983088 AUI983088:AUM983088 AKM983088:AKQ983088 AAQ983088:AAU983088 QU983088:QY983088 GY983088:HC983088 WTK917552:WTO917552 WJO917552:WJS917552 VZS917552:VZW917552 VPW917552:VQA917552 VGA917552:VGE917552 UWE917552:UWI917552 UMI917552:UMM917552 UCM917552:UCQ917552 TSQ917552:TSU917552 TIU917552:TIY917552 SYY917552:SZC917552 SPC917552:SPG917552 SFG917552:SFK917552 RVK917552:RVO917552 RLO917552:RLS917552 RBS917552:RBW917552 QRW917552:QSA917552 QIA917552:QIE917552 PYE917552:PYI917552 POI917552:POM917552 PEM917552:PEQ917552 OUQ917552:OUU917552 OKU917552:OKY917552 OAY917552:OBC917552 NRC917552:NRG917552 NHG917552:NHK917552 MXK917552:MXO917552 MNO917552:MNS917552 MDS917552:MDW917552 LTW917552:LUA917552 LKA917552:LKE917552 LAE917552:LAI917552 KQI917552:KQM917552 KGM917552:KGQ917552 JWQ917552:JWU917552 JMU917552:JMY917552 JCY917552:JDC917552 ITC917552:ITG917552 IJG917552:IJK917552 HZK917552:HZO917552 HPO917552:HPS917552 HFS917552:HFW917552 GVW917552:GWA917552 GMA917552:GME917552 GCE917552:GCI917552 FSI917552:FSM917552 FIM917552:FIQ917552 EYQ917552:EYU917552 EOU917552:EOY917552 EEY917552:EFC917552 DVC917552:DVG917552 DLG917552:DLK917552 DBK917552:DBO917552 CRO917552:CRS917552 CHS917552:CHW917552 BXW917552:BYA917552 BOA917552:BOE917552 BEE917552:BEI917552 AUI917552:AUM917552 AKM917552:AKQ917552 AAQ917552:AAU917552 QU917552:QY917552 GY917552:HC917552 WTK852016:WTO852016 WJO852016:WJS852016 VZS852016:VZW852016 VPW852016:VQA852016 VGA852016:VGE852016 UWE852016:UWI852016 UMI852016:UMM852016 UCM852016:UCQ852016 TSQ852016:TSU852016 TIU852016:TIY852016 SYY852016:SZC852016 SPC852016:SPG852016 SFG852016:SFK852016 RVK852016:RVO852016 RLO852016:RLS852016 RBS852016:RBW852016 QRW852016:QSA852016 QIA852016:QIE852016 PYE852016:PYI852016 POI852016:POM852016 PEM852016:PEQ852016 OUQ852016:OUU852016 OKU852016:OKY852016 OAY852016:OBC852016 NRC852016:NRG852016 NHG852016:NHK852016 MXK852016:MXO852016 MNO852016:MNS852016 MDS852016:MDW852016 LTW852016:LUA852016 LKA852016:LKE852016 LAE852016:LAI852016 KQI852016:KQM852016 KGM852016:KGQ852016 JWQ852016:JWU852016 JMU852016:JMY852016 JCY852016:JDC852016 ITC852016:ITG852016 IJG852016:IJK852016 HZK852016:HZO852016 HPO852016:HPS852016 HFS852016:HFW852016 GVW852016:GWA852016 GMA852016:GME852016 GCE852016:GCI852016 FSI852016:FSM852016 FIM852016:FIQ852016 EYQ852016:EYU852016 EOU852016:EOY852016 EEY852016:EFC852016 DVC852016:DVG852016 DLG852016:DLK852016 DBK852016:DBO852016 CRO852016:CRS852016 CHS852016:CHW852016 BXW852016:BYA852016 BOA852016:BOE852016 BEE852016:BEI852016 AUI852016:AUM852016 AKM852016:AKQ852016 AAQ852016:AAU852016 QU852016:QY852016 GY852016:HC852016 WTK786480:WTO786480 WJO786480:WJS786480 VZS786480:VZW786480 VPW786480:VQA786480 VGA786480:VGE786480 UWE786480:UWI786480 UMI786480:UMM786480 UCM786480:UCQ786480 TSQ786480:TSU786480 TIU786480:TIY786480 SYY786480:SZC786480 SPC786480:SPG786480 SFG786480:SFK786480 RVK786480:RVO786480 RLO786480:RLS786480 RBS786480:RBW786480 QRW786480:QSA786480 QIA786480:QIE786480 PYE786480:PYI786480 POI786480:POM786480 PEM786480:PEQ786480 OUQ786480:OUU786480 OKU786480:OKY786480 OAY786480:OBC786480 NRC786480:NRG786480 NHG786480:NHK786480 MXK786480:MXO786480 MNO786480:MNS786480 MDS786480:MDW786480 LTW786480:LUA786480 LKA786480:LKE786480 LAE786480:LAI786480 KQI786480:KQM786480 KGM786480:KGQ786480 JWQ786480:JWU786480 JMU786480:JMY786480 JCY786480:JDC786480 ITC786480:ITG786480 IJG786480:IJK786480 HZK786480:HZO786480 HPO786480:HPS786480 HFS786480:HFW786480 GVW786480:GWA786480 GMA786480:GME786480 GCE786480:GCI786480 FSI786480:FSM786480 FIM786480:FIQ786480 EYQ786480:EYU786480 EOU786480:EOY786480 EEY786480:EFC786480 DVC786480:DVG786480 DLG786480:DLK786480 DBK786480:DBO786480 CRO786480:CRS786480 CHS786480:CHW786480 BXW786480:BYA786480 BOA786480:BOE786480 BEE786480:BEI786480 AUI786480:AUM786480 AKM786480:AKQ786480 AAQ786480:AAU786480 QU786480:QY786480 GY786480:HC786480 WTK720944:WTO720944 WJO720944:WJS720944 VZS720944:VZW720944 VPW720944:VQA720944 VGA720944:VGE720944 UWE720944:UWI720944 UMI720944:UMM720944 UCM720944:UCQ720944 TSQ720944:TSU720944 TIU720944:TIY720944 SYY720944:SZC720944 SPC720944:SPG720944 SFG720944:SFK720944 RVK720944:RVO720944 RLO720944:RLS720944 RBS720944:RBW720944 QRW720944:QSA720944 QIA720944:QIE720944 PYE720944:PYI720944 POI720944:POM720944 PEM720944:PEQ720944 OUQ720944:OUU720944 OKU720944:OKY720944 OAY720944:OBC720944 NRC720944:NRG720944 NHG720944:NHK720944 MXK720944:MXO720944 MNO720944:MNS720944 MDS720944:MDW720944 LTW720944:LUA720944 LKA720944:LKE720944 LAE720944:LAI720944 KQI720944:KQM720944 KGM720944:KGQ720944 JWQ720944:JWU720944 JMU720944:JMY720944 JCY720944:JDC720944 ITC720944:ITG720944 IJG720944:IJK720944 HZK720944:HZO720944 HPO720944:HPS720944 HFS720944:HFW720944 GVW720944:GWA720944 GMA720944:GME720944 GCE720944:GCI720944 FSI720944:FSM720944 FIM720944:FIQ720944 EYQ720944:EYU720944 EOU720944:EOY720944 EEY720944:EFC720944 DVC720944:DVG720944 DLG720944:DLK720944 DBK720944:DBO720944 CRO720944:CRS720944 CHS720944:CHW720944 BXW720944:BYA720944 BOA720944:BOE720944 BEE720944:BEI720944 AUI720944:AUM720944 AKM720944:AKQ720944 AAQ720944:AAU720944 QU720944:QY720944 GY720944:HC720944 WTK655408:WTO655408 WJO655408:WJS655408 VZS655408:VZW655408 VPW655408:VQA655408 VGA655408:VGE655408 UWE655408:UWI655408 UMI655408:UMM655408 UCM655408:UCQ655408 TSQ655408:TSU655408 TIU655408:TIY655408 SYY655408:SZC655408 SPC655408:SPG655408 SFG655408:SFK655408 RVK655408:RVO655408 RLO655408:RLS655408 RBS655408:RBW655408 QRW655408:QSA655408 QIA655408:QIE655408 PYE655408:PYI655408 POI655408:POM655408 PEM655408:PEQ655408 OUQ655408:OUU655408 OKU655408:OKY655408 OAY655408:OBC655408 NRC655408:NRG655408 NHG655408:NHK655408 MXK655408:MXO655408 MNO655408:MNS655408 MDS655408:MDW655408 LTW655408:LUA655408 LKA655408:LKE655408 LAE655408:LAI655408 KQI655408:KQM655408 KGM655408:KGQ655408 JWQ655408:JWU655408 JMU655408:JMY655408 JCY655408:JDC655408 ITC655408:ITG655408 IJG655408:IJK655408 HZK655408:HZO655408 HPO655408:HPS655408 HFS655408:HFW655408 GVW655408:GWA655408 GMA655408:GME655408 GCE655408:GCI655408 FSI655408:FSM655408 FIM655408:FIQ655408 EYQ655408:EYU655408 EOU655408:EOY655408 EEY655408:EFC655408 DVC655408:DVG655408 DLG655408:DLK655408 DBK655408:DBO655408 CRO655408:CRS655408 CHS655408:CHW655408 BXW655408:BYA655408 BOA655408:BOE655408 BEE655408:BEI655408 AUI655408:AUM655408 AKM655408:AKQ655408 AAQ655408:AAU655408 QU655408:QY655408 GY655408:HC655408 WTK589872:WTO589872 WJO589872:WJS589872 VZS589872:VZW589872 VPW589872:VQA589872 VGA589872:VGE589872 UWE589872:UWI589872 UMI589872:UMM589872 UCM589872:UCQ589872 TSQ589872:TSU589872 TIU589872:TIY589872 SYY589872:SZC589872 SPC589872:SPG589872 SFG589872:SFK589872 RVK589872:RVO589872 RLO589872:RLS589872 RBS589872:RBW589872 QRW589872:QSA589872 QIA589872:QIE589872 PYE589872:PYI589872 POI589872:POM589872 PEM589872:PEQ589872 OUQ589872:OUU589872 OKU589872:OKY589872 OAY589872:OBC589872 NRC589872:NRG589872 NHG589872:NHK589872 MXK589872:MXO589872 MNO589872:MNS589872 MDS589872:MDW589872 LTW589872:LUA589872 LKA589872:LKE589872 LAE589872:LAI589872 KQI589872:KQM589872 KGM589872:KGQ589872 JWQ589872:JWU589872 JMU589872:JMY589872 JCY589872:JDC589872 ITC589872:ITG589872 IJG589872:IJK589872 HZK589872:HZO589872 HPO589872:HPS589872 HFS589872:HFW589872 GVW589872:GWA589872 GMA589872:GME589872 GCE589872:GCI589872 FSI589872:FSM589872 FIM589872:FIQ589872 EYQ589872:EYU589872 EOU589872:EOY589872 EEY589872:EFC589872 DVC589872:DVG589872 DLG589872:DLK589872 DBK589872:DBO589872 CRO589872:CRS589872 CHS589872:CHW589872 BXW589872:BYA589872 BOA589872:BOE589872 BEE589872:BEI589872 AUI589872:AUM589872 AKM589872:AKQ589872 AAQ589872:AAU589872 QU589872:QY589872 GY589872:HC589872 WTK524336:WTO524336 WJO524336:WJS524336 VZS524336:VZW524336 VPW524336:VQA524336 VGA524336:VGE524336 UWE524336:UWI524336 UMI524336:UMM524336 UCM524336:UCQ524336 TSQ524336:TSU524336 TIU524336:TIY524336 SYY524336:SZC524336 SPC524336:SPG524336 SFG524336:SFK524336 RVK524336:RVO524336 RLO524336:RLS524336 RBS524336:RBW524336 QRW524336:QSA524336 QIA524336:QIE524336 PYE524336:PYI524336 POI524336:POM524336 PEM524336:PEQ524336 OUQ524336:OUU524336 OKU524336:OKY524336 OAY524336:OBC524336 NRC524336:NRG524336 NHG524336:NHK524336 MXK524336:MXO524336 MNO524336:MNS524336 MDS524336:MDW524336 LTW524336:LUA524336 LKA524336:LKE524336 LAE524336:LAI524336 KQI524336:KQM524336 KGM524336:KGQ524336 JWQ524336:JWU524336 JMU524336:JMY524336 JCY524336:JDC524336 ITC524336:ITG524336 IJG524336:IJK524336 HZK524336:HZO524336 HPO524336:HPS524336 HFS524336:HFW524336 GVW524336:GWA524336 GMA524336:GME524336 GCE524336:GCI524336 FSI524336:FSM524336 FIM524336:FIQ524336 EYQ524336:EYU524336 EOU524336:EOY524336 EEY524336:EFC524336 DVC524336:DVG524336 DLG524336:DLK524336 DBK524336:DBO524336 CRO524336:CRS524336 CHS524336:CHW524336 BXW524336:BYA524336 BOA524336:BOE524336 BEE524336:BEI524336 AUI524336:AUM524336 AKM524336:AKQ524336 AAQ524336:AAU524336 QU524336:QY524336 GY524336:HC524336 WTK458800:WTO458800 WJO458800:WJS458800 VZS458800:VZW458800 VPW458800:VQA458800 VGA458800:VGE458800 UWE458800:UWI458800 UMI458800:UMM458800 UCM458800:UCQ458800 TSQ458800:TSU458800 TIU458800:TIY458800 SYY458800:SZC458800 SPC458800:SPG458800 SFG458800:SFK458800 RVK458800:RVO458800 RLO458800:RLS458800 RBS458800:RBW458800 QRW458800:QSA458800 QIA458800:QIE458800 PYE458800:PYI458800 POI458800:POM458800 PEM458800:PEQ458800 OUQ458800:OUU458800 OKU458800:OKY458800 OAY458800:OBC458800 NRC458800:NRG458800 NHG458800:NHK458800 MXK458800:MXO458800 MNO458800:MNS458800 MDS458800:MDW458800 LTW458800:LUA458800 LKA458800:LKE458800 LAE458800:LAI458800 KQI458800:KQM458800 KGM458800:KGQ458800 JWQ458800:JWU458800 JMU458800:JMY458800 JCY458800:JDC458800 ITC458800:ITG458800 IJG458800:IJK458800 HZK458800:HZO458800 HPO458800:HPS458800 HFS458800:HFW458800 GVW458800:GWA458800 GMA458800:GME458800 GCE458800:GCI458800 FSI458800:FSM458800 FIM458800:FIQ458800 EYQ458800:EYU458800 EOU458800:EOY458800 EEY458800:EFC458800 DVC458800:DVG458800 DLG458800:DLK458800 DBK458800:DBO458800 CRO458800:CRS458800 CHS458800:CHW458800 BXW458800:BYA458800 BOA458800:BOE458800 BEE458800:BEI458800 AUI458800:AUM458800 AKM458800:AKQ458800 AAQ458800:AAU458800 QU458800:QY458800 GY458800:HC458800 WTK393264:WTO393264 WJO393264:WJS393264 VZS393264:VZW393264 VPW393264:VQA393264 VGA393264:VGE393264 UWE393264:UWI393264 UMI393264:UMM393264 UCM393264:UCQ393264 TSQ393264:TSU393264 TIU393264:TIY393264 SYY393264:SZC393264 SPC393264:SPG393264 SFG393264:SFK393264 RVK393264:RVO393264 RLO393264:RLS393264 RBS393264:RBW393264 QRW393264:QSA393264 QIA393264:QIE393264 PYE393264:PYI393264 POI393264:POM393264 PEM393264:PEQ393264 OUQ393264:OUU393264 OKU393264:OKY393264 OAY393264:OBC393264 NRC393264:NRG393264 NHG393264:NHK393264 MXK393264:MXO393264 MNO393264:MNS393264 MDS393264:MDW393264 LTW393264:LUA393264 LKA393264:LKE393264 LAE393264:LAI393264 KQI393264:KQM393264 KGM393264:KGQ393264 JWQ393264:JWU393264 JMU393264:JMY393264 JCY393264:JDC393264 ITC393264:ITG393264 IJG393264:IJK393264 HZK393264:HZO393264 HPO393264:HPS393264 HFS393264:HFW393264 GVW393264:GWA393264 GMA393264:GME393264 GCE393264:GCI393264 FSI393264:FSM393264 FIM393264:FIQ393264 EYQ393264:EYU393264 EOU393264:EOY393264 EEY393264:EFC393264 DVC393264:DVG393264 DLG393264:DLK393264 DBK393264:DBO393264 CRO393264:CRS393264 CHS393264:CHW393264 BXW393264:BYA393264 BOA393264:BOE393264 BEE393264:BEI393264 AUI393264:AUM393264 AKM393264:AKQ393264 AAQ393264:AAU393264 QU393264:QY393264 GY393264:HC393264 WTK327728:WTO327728 WJO327728:WJS327728 VZS327728:VZW327728 VPW327728:VQA327728 VGA327728:VGE327728 UWE327728:UWI327728 UMI327728:UMM327728 UCM327728:UCQ327728 TSQ327728:TSU327728 TIU327728:TIY327728 SYY327728:SZC327728 SPC327728:SPG327728 SFG327728:SFK327728 RVK327728:RVO327728 RLO327728:RLS327728 RBS327728:RBW327728 QRW327728:QSA327728 QIA327728:QIE327728 PYE327728:PYI327728 POI327728:POM327728 PEM327728:PEQ327728 OUQ327728:OUU327728 OKU327728:OKY327728 OAY327728:OBC327728 NRC327728:NRG327728 NHG327728:NHK327728 MXK327728:MXO327728 MNO327728:MNS327728 MDS327728:MDW327728 LTW327728:LUA327728 LKA327728:LKE327728 LAE327728:LAI327728 KQI327728:KQM327728 KGM327728:KGQ327728 JWQ327728:JWU327728 JMU327728:JMY327728 JCY327728:JDC327728 ITC327728:ITG327728 IJG327728:IJK327728 HZK327728:HZO327728 HPO327728:HPS327728 HFS327728:HFW327728 GVW327728:GWA327728 GMA327728:GME327728 GCE327728:GCI327728 FSI327728:FSM327728 FIM327728:FIQ327728 EYQ327728:EYU327728 EOU327728:EOY327728 EEY327728:EFC327728 DVC327728:DVG327728 DLG327728:DLK327728 DBK327728:DBO327728 CRO327728:CRS327728 CHS327728:CHW327728 BXW327728:BYA327728 BOA327728:BOE327728 BEE327728:BEI327728 AUI327728:AUM327728 AKM327728:AKQ327728 AAQ327728:AAU327728 QU327728:QY327728 GY327728:HC327728 WTK262192:WTO262192 WJO262192:WJS262192 VZS262192:VZW262192 VPW262192:VQA262192 VGA262192:VGE262192 UWE262192:UWI262192 UMI262192:UMM262192 UCM262192:UCQ262192 TSQ262192:TSU262192 TIU262192:TIY262192 SYY262192:SZC262192 SPC262192:SPG262192 SFG262192:SFK262192 RVK262192:RVO262192 RLO262192:RLS262192 RBS262192:RBW262192 QRW262192:QSA262192 QIA262192:QIE262192 PYE262192:PYI262192 POI262192:POM262192 PEM262192:PEQ262192 OUQ262192:OUU262192 OKU262192:OKY262192 OAY262192:OBC262192 NRC262192:NRG262192 NHG262192:NHK262192 MXK262192:MXO262192 MNO262192:MNS262192 MDS262192:MDW262192 LTW262192:LUA262192 LKA262192:LKE262192 LAE262192:LAI262192 KQI262192:KQM262192 KGM262192:KGQ262192 JWQ262192:JWU262192 JMU262192:JMY262192 JCY262192:JDC262192 ITC262192:ITG262192 IJG262192:IJK262192 HZK262192:HZO262192 HPO262192:HPS262192 HFS262192:HFW262192 GVW262192:GWA262192 GMA262192:GME262192 GCE262192:GCI262192 FSI262192:FSM262192 FIM262192:FIQ262192 EYQ262192:EYU262192 EOU262192:EOY262192 EEY262192:EFC262192 DVC262192:DVG262192 DLG262192:DLK262192 DBK262192:DBO262192 CRO262192:CRS262192 CHS262192:CHW262192 BXW262192:BYA262192 BOA262192:BOE262192 BEE262192:BEI262192 AUI262192:AUM262192 AKM262192:AKQ262192 AAQ262192:AAU262192 QU262192:QY262192 GY262192:HC262192 WTK196656:WTO196656 WJO196656:WJS196656 VZS196656:VZW196656 VPW196656:VQA196656 VGA196656:VGE196656 UWE196656:UWI196656 UMI196656:UMM196656 UCM196656:UCQ196656 TSQ196656:TSU196656 TIU196656:TIY196656 SYY196656:SZC196656 SPC196656:SPG196656 SFG196656:SFK196656 RVK196656:RVO196656 RLO196656:RLS196656 RBS196656:RBW196656 QRW196656:QSA196656 QIA196656:QIE196656 PYE196656:PYI196656 POI196656:POM196656 PEM196656:PEQ196656 OUQ196656:OUU196656 OKU196656:OKY196656 OAY196656:OBC196656 NRC196656:NRG196656 NHG196656:NHK196656 MXK196656:MXO196656 MNO196656:MNS196656 MDS196656:MDW196656 LTW196656:LUA196656 LKA196656:LKE196656 LAE196656:LAI196656 KQI196656:KQM196656 KGM196656:KGQ196656 JWQ196656:JWU196656 JMU196656:JMY196656 JCY196656:JDC196656 ITC196656:ITG196656 IJG196656:IJK196656 HZK196656:HZO196656 HPO196656:HPS196656 HFS196656:HFW196656 GVW196656:GWA196656 GMA196656:GME196656 GCE196656:GCI196656 FSI196656:FSM196656 FIM196656:FIQ196656 EYQ196656:EYU196656 EOU196656:EOY196656 EEY196656:EFC196656 DVC196656:DVG196656 DLG196656:DLK196656 DBK196656:DBO196656 CRO196656:CRS196656 CHS196656:CHW196656 BXW196656:BYA196656 BOA196656:BOE196656 BEE196656:BEI196656 AUI196656:AUM196656 AKM196656:AKQ196656 AAQ196656:AAU196656 QU196656:QY196656 GY196656:HC196656 WTK131120:WTO131120 WJO131120:WJS131120 VZS131120:VZW131120 VPW131120:VQA131120 VGA131120:VGE131120 UWE131120:UWI131120 UMI131120:UMM131120 UCM131120:UCQ131120 TSQ131120:TSU131120 TIU131120:TIY131120 SYY131120:SZC131120 SPC131120:SPG131120 SFG131120:SFK131120 RVK131120:RVO131120 RLO131120:RLS131120 RBS131120:RBW131120 QRW131120:QSA131120 QIA131120:QIE131120 PYE131120:PYI131120 POI131120:POM131120 PEM131120:PEQ131120 OUQ131120:OUU131120 OKU131120:OKY131120 OAY131120:OBC131120 NRC131120:NRG131120 NHG131120:NHK131120 MXK131120:MXO131120 MNO131120:MNS131120 MDS131120:MDW131120 LTW131120:LUA131120 LKA131120:LKE131120 LAE131120:LAI131120 KQI131120:KQM131120 KGM131120:KGQ131120 JWQ131120:JWU131120 JMU131120:JMY131120 JCY131120:JDC131120 ITC131120:ITG131120 IJG131120:IJK131120 HZK131120:HZO131120 HPO131120:HPS131120 HFS131120:HFW131120 GVW131120:GWA131120 GMA131120:GME131120 GCE131120:GCI131120 FSI131120:FSM131120 FIM131120:FIQ131120 EYQ131120:EYU131120 EOU131120:EOY131120 EEY131120:EFC131120 DVC131120:DVG131120 DLG131120:DLK131120 DBK131120:DBO131120 CRO131120:CRS131120 CHS131120:CHW131120 BXW131120:BYA131120 BOA131120:BOE131120 BEE131120:BEI131120 AUI131120:AUM131120 AKM131120:AKQ131120 AAQ131120:AAU131120 QU131120:QY131120 GY131120:HC131120 WTK65584:WTO65584 WJO65584:WJS65584 VZS65584:VZW65584 VPW65584:VQA65584 VGA65584:VGE65584 UWE65584:UWI65584 UMI65584:UMM65584 UCM65584:UCQ65584 TSQ65584:TSU65584 TIU65584:TIY65584 SYY65584:SZC65584 SPC65584:SPG65584 SFG65584:SFK65584 RVK65584:RVO65584 RLO65584:RLS65584 RBS65584:RBW65584 QRW65584:QSA65584 QIA65584:QIE65584 PYE65584:PYI65584 POI65584:POM65584 PEM65584:PEQ65584 OUQ65584:OUU65584 OKU65584:OKY65584 OAY65584:OBC65584 NRC65584:NRG65584 NHG65584:NHK65584 MXK65584:MXO65584 MNO65584:MNS65584 MDS65584:MDW65584 LTW65584:LUA65584 LKA65584:LKE65584 LAE65584:LAI65584 KQI65584:KQM65584 KGM65584:KGQ65584 JWQ65584:JWU65584 JMU65584:JMY65584 JCY65584:JDC65584 ITC65584:ITG65584 IJG65584:IJK65584 HZK65584:HZO65584 HPO65584:HPS65584 HFS65584:HFW65584 GVW65584:GWA65584 GMA65584:GME65584 GCE65584:GCI65584 FSI65584:FSM65584 FIM65584:FIQ65584 EYQ65584:EYU65584 EOU65584:EOY65584 EEY65584:EFC65584 DVC65584:DVG65584 DLG65584:DLK65584 DBK65584:DBO65584 CRO65584:CRS65584 CHS65584:CHW65584 BXW65584:BYA65584 BOA65584:BOE65584 BEE65584:BEI65584 AUI65584:AUM65584 AKM65584:AKQ65584 AAQ65584:AAU65584 QU65584:QY65584 GY65584:HC65584 WTS983088:WWL983088 WJW983088:WMP983088 WAA983088:WCT983088 VQE983088:VSX983088 VGI983088:VJB983088 UWM983088:UZF983088 UMQ983088:UPJ983088 UCU983088:UFN983088 TSY983088:TVR983088 TJC983088:TLV983088 SZG983088:TBZ983088 SPK983088:SSD983088 SFO983088:SIH983088 RVS983088:RYL983088 RLW983088:ROP983088 RCA983088:RET983088 QSE983088:QUX983088 QII983088:QLB983088 PYM983088:QBF983088 POQ983088:PRJ983088 PEU983088:PHN983088 OUY983088:OXR983088 OLC983088:ONV983088 OBG983088:ODZ983088 NRK983088:NUD983088 NHO983088:NKH983088 MXS983088:NAL983088 MNW983088:MQP983088 MEA983088:MGT983088 LUE983088:LWX983088 LKI983088:LNB983088 LAM983088:LDF983088 KQQ983088:KTJ983088 KGU983088:KJN983088 JWY983088:JZR983088 JNC983088:JPV983088 JDG983088:JFZ983088 ITK983088:IWD983088 IJO983088:IMH983088 HZS983088:ICL983088 HPW983088:HSP983088 HGA983088:HIT983088 GWE983088:GYX983088 GMI983088:GPB983088 GCM983088:GFF983088 FSQ983088:FVJ983088 FIU983088:FLN983088 EYY983088:FBR983088 EPC983088:ERV983088 EFG983088:EHZ983088 DVK983088:DYD983088 DLO983088:DOH983088 DBS983088:DEL983088 CRW983088:CUP983088 CIA983088:CKT983088 BYE983088:CAX983088 BOI983088:BRB983088 BEM983088:BHF983088 AUQ983088:AXJ983088 AKU983088:ANN983088 AAY983088:ADR983088 RC983088:TV983088 HG983088:JZ983088 WTS917552:WWL917552 WJW917552:WMP917552 WAA917552:WCT917552 VQE917552:VSX917552 VGI917552:VJB917552 UWM917552:UZF917552 UMQ917552:UPJ917552 UCU917552:UFN917552 TSY917552:TVR917552 TJC917552:TLV917552 SZG917552:TBZ917552 SPK917552:SSD917552 SFO917552:SIH917552 RVS917552:RYL917552 RLW917552:ROP917552 RCA917552:RET917552 QSE917552:QUX917552 QII917552:QLB917552 PYM917552:QBF917552 POQ917552:PRJ917552 PEU917552:PHN917552 OUY917552:OXR917552 OLC917552:ONV917552 OBG917552:ODZ917552 NRK917552:NUD917552 NHO917552:NKH917552 MXS917552:NAL917552 MNW917552:MQP917552 MEA917552:MGT917552 LUE917552:LWX917552 LKI917552:LNB917552 LAM917552:LDF917552 KQQ917552:KTJ917552 KGU917552:KJN917552 JWY917552:JZR917552 JNC917552:JPV917552 JDG917552:JFZ917552 ITK917552:IWD917552 IJO917552:IMH917552 HZS917552:ICL917552 HPW917552:HSP917552 HGA917552:HIT917552 GWE917552:GYX917552 GMI917552:GPB917552 GCM917552:GFF917552 FSQ917552:FVJ917552 FIU917552:FLN917552 EYY917552:FBR917552 EPC917552:ERV917552 EFG917552:EHZ917552 DVK917552:DYD917552 DLO917552:DOH917552 DBS917552:DEL917552 CRW917552:CUP917552 CIA917552:CKT917552 BYE917552:CAX917552 BOI917552:BRB917552 BEM917552:BHF917552 AUQ917552:AXJ917552 AKU917552:ANN917552 AAY917552:ADR917552 RC917552:TV917552 HG917552:JZ917552 WTS852016:WWL852016 WJW852016:WMP852016 WAA852016:WCT852016 VQE852016:VSX852016 VGI852016:VJB852016 UWM852016:UZF852016 UMQ852016:UPJ852016 UCU852016:UFN852016 TSY852016:TVR852016 TJC852016:TLV852016 SZG852016:TBZ852016 SPK852016:SSD852016 SFO852016:SIH852016 RVS852016:RYL852016 RLW852016:ROP852016 RCA852016:RET852016 QSE852016:QUX852016 QII852016:QLB852016 PYM852016:QBF852016 POQ852016:PRJ852016 PEU852016:PHN852016 OUY852016:OXR852016 OLC852016:ONV852016 OBG852016:ODZ852016 NRK852016:NUD852016 NHO852016:NKH852016 MXS852016:NAL852016 MNW852016:MQP852016 MEA852016:MGT852016 LUE852016:LWX852016 LKI852016:LNB852016 LAM852016:LDF852016 KQQ852016:KTJ852016 KGU852016:KJN852016 JWY852016:JZR852016 JNC852016:JPV852016 JDG852016:JFZ852016 ITK852016:IWD852016 IJO852016:IMH852016 HZS852016:ICL852016 HPW852016:HSP852016 HGA852016:HIT852016 GWE852016:GYX852016 GMI852016:GPB852016 GCM852016:GFF852016 FSQ852016:FVJ852016 FIU852016:FLN852016 EYY852016:FBR852016 EPC852016:ERV852016 EFG852016:EHZ852016 DVK852016:DYD852016 DLO852016:DOH852016 DBS852016:DEL852016 CRW852016:CUP852016 CIA852016:CKT852016 BYE852016:CAX852016 BOI852016:BRB852016 BEM852016:BHF852016 AUQ852016:AXJ852016 AKU852016:ANN852016 AAY852016:ADR852016 RC852016:TV852016 HG852016:JZ852016 WTS786480:WWL786480 WJW786480:WMP786480 WAA786480:WCT786480 VQE786480:VSX786480 VGI786480:VJB786480 UWM786480:UZF786480 UMQ786480:UPJ786480 UCU786480:UFN786480 TSY786480:TVR786480 TJC786480:TLV786480 SZG786480:TBZ786480 SPK786480:SSD786480 SFO786480:SIH786480 RVS786480:RYL786480 RLW786480:ROP786480 RCA786480:RET786480 QSE786480:QUX786480 QII786480:QLB786480 PYM786480:QBF786480 POQ786480:PRJ786480 PEU786480:PHN786480 OUY786480:OXR786480 OLC786480:ONV786480 OBG786480:ODZ786480 NRK786480:NUD786480 NHO786480:NKH786480 MXS786480:NAL786480 MNW786480:MQP786480 MEA786480:MGT786480 LUE786480:LWX786480 LKI786480:LNB786480 LAM786480:LDF786480 KQQ786480:KTJ786480 KGU786480:KJN786480 JWY786480:JZR786480 JNC786480:JPV786480 JDG786480:JFZ786480 ITK786480:IWD786480 IJO786480:IMH786480 HZS786480:ICL786480 HPW786480:HSP786480 HGA786480:HIT786480 GWE786480:GYX786480 GMI786480:GPB786480 GCM786480:GFF786480 FSQ786480:FVJ786480 FIU786480:FLN786480 EYY786480:FBR786480 EPC786480:ERV786480 EFG786480:EHZ786480 DVK786480:DYD786480 DLO786480:DOH786480 DBS786480:DEL786480 CRW786480:CUP786480 CIA786480:CKT786480 BYE786480:CAX786480 BOI786480:BRB786480 BEM786480:BHF786480 AUQ786480:AXJ786480 AKU786480:ANN786480 AAY786480:ADR786480 RC786480:TV786480 HG786480:JZ786480 WTS720944:WWL720944 WJW720944:WMP720944 WAA720944:WCT720944 VQE720944:VSX720944 VGI720944:VJB720944 UWM720944:UZF720944 UMQ720944:UPJ720944 UCU720944:UFN720944 TSY720944:TVR720944 TJC720944:TLV720944 SZG720944:TBZ720944 SPK720944:SSD720944 SFO720944:SIH720944 RVS720944:RYL720944 RLW720944:ROP720944 RCA720944:RET720944 QSE720944:QUX720944 QII720944:QLB720944 PYM720944:QBF720944 POQ720944:PRJ720944 PEU720944:PHN720944 OUY720944:OXR720944 OLC720944:ONV720944 OBG720944:ODZ720944 NRK720944:NUD720944 NHO720944:NKH720944 MXS720944:NAL720944 MNW720944:MQP720944 MEA720944:MGT720944 LUE720944:LWX720944 LKI720944:LNB720944 LAM720944:LDF720944 KQQ720944:KTJ720944 KGU720944:KJN720944 JWY720944:JZR720944 JNC720944:JPV720944 JDG720944:JFZ720944 ITK720944:IWD720944 IJO720944:IMH720944 HZS720944:ICL720944 HPW720944:HSP720944 HGA720944:HIT720944 GWE720944:GYX720944 GMI720944:GPB720944 GCM720944:GFF720944 FSQ720944:FVJ720944 FIU720944:FLN720944 EYY720944:FBR720944 EPC720944:ERV720944 EFG720944:EHZ720944 DVK720944:DYD720944 DLO720944:DOH720944 DBS720944:DEL720944 CRW720944:CUP720944 CIA720944:CKT720944 BYE720944:CAX720944 BOI720944:BRB720944 BEM720944:BHF720944 AUQ720944:AXJ720944 AKU720944:ANN720944 AAY720944:ADR720944 RC720944:TV720944 HG720944:JZ720944 WTS655408:WWL655408 WJW655408:WMP655408 WAA655408:WCT655408 VQE655408:VSX655408 VGI655408:VJB655408 UWM655408:UZF655408 UMQ655408:UPJ655408 UCU655408:UFN655408 TSY655408:TVR655408 TJC655408:TLV655408 SZG655408:TBZ655408 SPK655408:SSD655408 SFO655408:SIH655408 RVS655408:RYL655408 RLW655408:ROP655408 RCA655408:RET655408 QSE655408:QUX655408 QII655408:QLB655408 PYM655408:QBF655408 POQ655408:PRJ655408 PEU655408:PHN655408 OUY655408:OXR655408 OLC655408:ONV655408 OBG655408:ODZ655408 NRK655408:NUD655408 NHO655408:NKH655408 MXS655408:NAL655408 MNW655408:MQP655408 MEA655408:MGT655408 LUE655408:LWX655408 LKI655408:LNB655408 LAM655408:LDF655408 KQQ655408:KTJ655408 KGU655408:KJN655408 JWY655408:JZR655408 JNC655408:JPV655408 JDG655408:JFZ655408 ITK655408:IWD655408 IJO655408:IMH655408 HZS655408:ICL655408 HPW655408:HSP655408 HGA655408:HIT655408 GWE655408:GYX655408 GMI655408:GPB655408 GCM655408:GFF655408 FSQ655408:FVJ655408 FIU655408:FLN655408 EYY655408:FBR655408 EPC655408:ERV655408 EFG655408:EHZ655408 DVK655408:DYD655408 DLO655408:DOH655408 DBS655408:DEL655408 CRW655408:CUP655408 CIA655408:CKT655408 BYE655408:CAX655408 BOI655408:BRB655408 BEM655408:BHF655408 AUQ655408:AXJ655408 AKU655408:ANN655408 AAY655408:ADR655408 RC655408:TV655408 HG655408:JZ655408 WTS589872:WWL589872 WJW589872:WMP589872 WAA589872:WCT589872 VQE589872:VSX589872 VGI589872:VJB589872 UWM589872:UZF589872 UMQ589872:UPJ589872 UCU589872:UFN589872 TSY589872:TVR589872 TJC589872:TLV589872 SZG589872:TBZ589872 SPK589872:SSD589872 SFO589872:SIH589872 RVS589872:RYL589872 RLW589872:ROP589872 RCA589872:RET589872 QSE589872:QUX589872 QII589872:QLB589872 PYM589872:QBF589872 POQ589872:PRJ589872 PEU589872:PHN589872 OUY589872:OXR589872 OLC589872:ONV589872 OBG589872:ODZ589872 NRK589872:NUD589872 NHO589872:NKH589872 MXS589872:NAL589872 MNW589872:MQP589872 MEA589872:MGT589872 LUE589872:LWX589872 LKI589872:LNB589872 LAM589872:LDF589872 KQQ589872:KTJ589872 KGU589872:KJN589872 JWY589872:JZR589872 JNC589872:JPV589872 JDG589872:JFZ589872 ITK589872:IWD589872 IJO589872:IMH589872 HZS589872:ICL589872 HPW589872:HSP589872 HGA589872:HIT589872 GWE589872:GYX589872 GMI589872:GPB589872 GCM589872:GFF589872 FSQ589872:FVJ589872 FIU589872:FLN589872 EYY589872:FBR589872 EPC589872:ERV589872 EFG589872:EHZ589872 DVK589872:DYD589872 DLO589872:DOH589872 DBS589872:DEL589872 CRW589872:CUP589872 CIA589872:CKT589872 BYE589872:CAX589872 BOI589872:BRB589872 BEM589872:BHF589872 AUQ589872:AXJ589872 AKU589872:ANN589872 AAY589872:ADR589872 RC589872:TV589872 HG589872:JZ589872 WTS524336:WWL524336 WJW524336:WMP524336 WAA524336:WCT524336 VQE524336:VSX524336 VGI524336:VJB524336 UWM524336:UZF524336 UMQ524336:UPJ524336 UCU524336:UFN524336 TSY524336:TVR524336 TJC524336:TLV524336 SZG524336:TBZ524336 SPK524336:SSD524336 SFO524336:SIH524336 RVS524336:RYL524336 RLW524336:ROP524336 RCA524336:RET524336 QSE524336:QUX524336 QII524336:QLB524336 PYM524336:QBF524336 POQ524336:PRJ524336 PEU524336:PHN524336 OUY524336:OXR524336 OLC524336:ONV524336 OBG524336:ODZ524336 NRK524336:NUD524336 NHO524336:NKH524336 MXS524336:NAL524336 MNW524336:MQP524336 MEA524336:MGT524336 LUE524336:LWX524336 LKI524336:LNB524336 LAM524336:LDF524336 KQQ524336:KTJ524336 KGU524336:KJN524336 JWY524336:JZR524336 JNC524336:JPV524336 JDG524336:JFZ524336 ITK524336:IWD524336 IJO524336:IMH524336 HZS524336:ICL524336 HPW524336:HSP524336 HGA524336:HIT524336 GWE524336:GYX524336 GMI524336:GPB524336 GCM524336:GFF524336 FSQ524336:FVJ524336 FIU524336:FLN524336 EYY524336:FBR524336 EPC524336:ERV524336 EFG524336:EHZ524336 DVK524336:DYD524336 DLO524336:DOH524336 DBS524336:DEL524336 CRW524336:CUP524336 CIA524336:CKT524336 BYE524336:CAX524336 BOI524336:BRB524336 BEM524336:BHF524336 AUQ524336:AXJ524336 AKU524336:ANN524336 AAY524336:ADR524336 RC524336:TV524336 HG524336:JZ524336 WTS458800:WWL458800 WJW458800:WMP458800 WAA458800:WCT458800 VQE458800:VSX458800 VGI458800:VJB458800 UWM458800:UZF458800 UMQ458800:UPJ458800 UCU458800:UFN458800 TSY458800:TVR458800 TJC458800:TLV458800 SZG458800:TBZ458800 SPK458800:SSD458800 SFO458800:SIH458800 RVS458800:RYL458800 RLW458800:ROP458800 RCA458800:RET458800 QSE458800:QUX458800 QII458800:QLB458800 PYM458800:QBF458800 POQ458800:PRJ458800 PEU458800:PHN458800 OUY458800:OXR458800 OLC458800:ONV458800 OBG458800:ODZ458800 NRK458800:NUD458800 NHO458800:NKH458800 MXS458800:NAL458800 MNW458800:MQP458800 MEA458800:MGT458800 LUE458800:LWX458800 LKI458800:LNB458800 LAM458800:LDF458800 KQQ458800:KTJ458800 KGU458800:KJN458800 JWY458800:JZR458800 JNC458800:JPV458800 JDG458800:JFZ458800 ITK458800:IWD458800 IJO458800:IMH458800 HZS458800:ICL458800 HPW458800:HSP458800 HGA458800:HIT458800 GWE458800:GYX458800 GMI458800:GPB458800 GCM458800:GFF458800 FSQ458800:FVJ458800 FIU458800:FLN458800 EYY458800:FBR458800 EPC458800:ERV458800 EFG458800:EHZ458800 DVK458800:DYD458800 DLO458800:DOH458800 DBS458800:DEL458800 CRW458800:CUP458800 CIA458800:CKT458800 BYE458800:CAX458800 BOI458800:BRB458800 BEM458800:BHF458800 AUQ458800:AXJ458800 AKU458800:ANN458800 AAY458800:ADR458800 RC458800:TV458800 HG458800:JZ458800 WTS393264:WWL393264 WJW393264:WMP393264 WAA393264:WCT393264 VQE393264:VSX393264 VGI393264:VJB393264 UWM393264:UZF393264 UMQ393264:UPJ393264 UCU393264:UFN393264 TSY393264:TVR393264 TJC393264:TLV393264 SZG393264:TBZ393264 SPK393264:SSD393264 SFO393264:SIH393264 RVS393264:RYL393264 RLW393264:ROP393264 RCA393264:RET393264 QSE393264:QUX393264 QII393264:QLB393264 PYM393264:QBF393264 POQ393264:PRJ393264 PEU393264:PHN393264 OUY393264:OXR393264 OLC393264:ONV393264 OBG393264:ODZ393264 NRK393264:NUD393264 NHO393264:NKH393264 MXS393264:NAL393264 MNW393264:MQP393264 MEA393264:MGT393264 LUE393264:LWX393264 LKI393264:LNB393264 LAM393264:LDF393264 KQQ393264:KTJ393264 KGU393264:KJN393264 JWY393264:JZR393264 JNC393264:JPV393264 JDG393264:JFZ393264 ITK393264:IWD393264 IJO393264:IMH393264 HZS393264:ICL393264 HPW393264:HSP393264 HGA393264:HIT393264 GWE393264:GYX393264 GMI393264:GPB393264 GCM393264:GFF393264 FSQ393264:FVJ393264 FIU393264:FLN393264 EYY393264:FBR393264 EPC393264:ERV393264 EFG393264:EHZ393264 DVK393264:DYD393264 DLO393264:DOH393264 DBS393264:DEL393264 CRW393264:CUP393264 CIA393264:CKT393264 BYE393264:CAX393264 BOI393264:BRB393264 BEM393264:BHF393264 AUQ393264:AXJ393264 AKU393264:ANN393264 AAY393264:ADR393264 RC393264:TV393264 HG393264:JZ393264 WTS327728:WWL327728 WJW327728:WMP327728 WAA327728:WCT327728 VQE327728:VSX327728 VGI327728:VJB327728 UWM327728:UZF327728 UMQ327728:UPJ327728 UCU327728:UFN327728 TSY327728:TVR327728 TJC327728:TLV327728 SZG327728:TBZ327728 SPK327728:SSD327728 SFO327728:SIH327728 RVS327728:RYL327728 RLW327728:ROP327728 RCA327728:RET327728 QSE327728:QUX327728 QII327728:QLB327728 PYM327728:QBF327728 POQ327728:PRJ327728 PEU327728:PHN327728 OUY327728:OXR327728 OLC327728:ONV327728 OBG327728:ODZ327728 NRK327728:NUD327728 NHO327728:NKH327728 MXS327728:NAL327728 MNW327728:MQP327728 MEA327728:MGT327728 LUE327728:LWX327728 LKI327728:LNB327728 LAM327728:LDF327728 KQQ327728:KTJ327728 KGU327728:KJN327728 JWY327728:JZR327728 JNC327728:JPV327728 JDG327728:JFZ327728 ITK327728:IWD327728 IJO327728:IMH327728 HZS327728:ICL327728 HPW327728:HSP327728 HGA327728:HIT327728 GWE327728:GYX327728 GMI327728:GPB327728 GCM327728:GFF327728 FSQ327728:FVJ327728 FIU327728:FLN327728 EYY327728:FBR327728 EPC327728:ERV327728 EFG327728:EHZ327728 DVK327728:DYD327728 DLO327728:DOH327728 DBS327728:DEL327728 CRW327728:CUP327728 CIA327728:CKT327728 BYE327728:CAX327728 BOI327728:BRB327728 BEM327728:BHF327728 AUQ327728:AXJ327728 AKU327728:ANN327728 AAY327728:ADR327728 RC327728:TV327728 HG327728:JZ327728 WTS262192:WWL262192 WJW262192:WMP262192 WAA262192:WCT262192 VQE262192:VSX262192 VGI262192:VJB262192 UWM262192:UZF262192 UMQ262192:UPJ262192 UCU262192:UFN262192 TSY262192:TVR262192 TJC262192:TLV262192 SZG262192:TBZ262192 SPK262192:SSD262192 SFO262192:SIH262192 RVS262192:RYL262192 RLW262192:ROP262192 RCA262192:RET262192 QSE262192:QUX262192 QII262192:QLB262192 PYM262192:QBF262192 POQ262192:PRJ262192 PEU262192:PHN262192 OUY262192:OXR262192 OLC262192:ONV262192 OBG262192:ODZ262192 NRK262192:NUD262192 NHO262192:NKH262192 MXS262192:NAL262192 MNW262192:MQP262192 MEA262192:MGT262192 LUE262192:LWX262192 LKI262192:LNB262192 LAM262192:LDF262192 KQQ262192:KTJ262192 KGU262192:KJN262192 JWY262192:JZR262192 JNC262192:JPV262192 JDG262192:JFZ262192 ITK262192:IWD262192 IJO262192:IMH262192 HZS262192:ICL262192 HPW262192:HSP262192 HGA262192:HIT262192 GWE262192:GYX262192 GMI262192:GPB262192 GCM262192:GFF262192 FSQ262192:FVJ262192 FIU262192:FLN262192 EYY262192:FBR262192 EPC262192:ERV262192 EFG262192:EHZ262192 DVK262192:DYD262192 DLO262192:DOH262192 DBS262192:DEL262192 CRW262192:CUP262192 CIA262192:CKT262192 BYE262192:CAX262192 BOI262192:BRB262192 BEM262192:BHF262192 AUQ262192:AXJ262192 AKU262192:ANN262192 AAY262192:ADR262192 RC262192:TV262192 HG262192:JZ262192 WTS196656:WWL196656 WJW196656:WMP196656 WAA196656:WCT196656 VQE196656:VSX196656 VGI196656:VJB196656 UWM196656:UZF196656 UMQ196656:UPJ196656 UCU196656:UFN196656 TSY196656:TVR196656 TJC196656:TLV196656 SZG196656:TBZ196656 SPK196656:SSD196656 SFO196656:SIH196656 RVS196656:RYL196656 RLW196656:ROP196656 RCA196656:RET196656 QSE196656:QUX196656 QII196656:QLB196656 PYM196656:QBF196656 POQ196656:PRJ196656 PEU196656:PHN196656 OUY196656:OXR196656 OLC196656:ONV196656 OBG196656:ODZ196656 NRK196656:NUD196656 NHO196656:NKH196656 MXS196656:NAL196656 MNW196656:MQP196656 MEA196656:MGT196656 LUE196656:LWX196656 LKI196656:LNB196656 LAM196656:LDF196656 KQQ196656:KTJ196656 KGU196656:KJN196656 JWY196656:JZR196656 JNC196656:JPV196656 JDG196656:JFZ196656 ITK196656:IWD196656 IJO196656:IMH196656 HZS196656:ICL196656 HPW196656:HSP196656 HGA196656:HIT196656 GWE196656:GYX196656 GMI196656:GPB196656 GCM196656:GFF196656 FSQ196656:FVJ196656 FIU196656:FLN196656 EYY196656:FBR196656 EPC196656:ERV196656 EFG196656:EHZ196656 DVK196656:DYD196656 DLO196656:DOH196656 DBS196656:DEL196656 CRW196656:CUP196656 CIA196656:CKT196656 BYE196656:CAX196656 BOI196656:BRB196656 BEM196656:BHF196656 AUQ196656:AXJ196656 AKU196656:ANN196656 AAY196656:ADR196656 RC196656:TV196656 HG196656:JZ196656 WTS131120:WWL131120 WJW131120:WMP131120 WAA131120:WCT131120 VQE131120:VSX131120 VGI131120:VJB131120 UWM131120:UZF131120 UMQ131120:UPJ131120 UCU131120:UFN131120 TSY131120:TVR131120 TJC131120:TLV131120 SZG131120:TBZ131120 SPK131120:SSD131120 SFO131120:SIH131120 RVS131120:RYL131120 RLW131120:ROP131120 RCA131120:RET131120 QSE131120:QUX131120 QII131120:QLB131120 PYM131120:QBF131120 POQ131120:PRJ131120 PEU131120:PHN131120 OUY131120:OXR131120 OLC131120:ONV131120 OBG131120:ODZ131120 NRK131120:NUD131120 NHO131120:NKH131120 MXS131120:NAL131120 MNW131120:MQP131120 MEA131120:MGT131120 LUE131120:LWX131120 LKI131120:LNB131120 LAM131120:LDF131120 KQQ131120:KTJ131120 KGU131120:KJN131120 JWY131120:JZR131120 JNC131120:JPV131120 JDG131120:JFZ131120 ITK131120:IWD131120 IJO131120:IMH131120 HZS131120:ICL131120 HPW131120:HSP131120 HGA131120:HIT131120 GWE131120:GYX131120 GMI131120:GPB131120 GCM131120:GFF131120 FSQ131120:FVJ131120 FIU131120:FLN131120 EYY131120:FBR131120 EPC131120:ERV131120 EFG131120:EHZ131120 DVK131120:DYD131120 DLO131120:DOH131120 DBS131120:DEL131120 CRW131120:CUP131120 CIA131120:CKT131120 BYE131120:CAX131120 BOI131120:BRB131120 BEM131120:BHF131120 AUQ131120:AXJ131120 AKU131120:ANN131120 AAY131120:ADR131120 RC131120:TV131120 HG131120:JZ131120 WTS65584:WWL65584 WJW65584:WMP65584 WAA65584:WCT65584 VQE65584:VSX65584 VGI65584:VJB65584 UWM65584:UZF65584 UMQ65584:UPJ65584 UCU65584:UFN65584 TSY65584:TVR65584 TJC65584:TLV65584 SZG65584:TBZ65584 SPK65584:SSD65584 SFO65584:SIH65584 RVS65584:RYL65584 RLW65584:ROP65584 RCA65584:RET65584 QSE65584:QUX65584 QII65584:QLB65584 PYM65584:QBF65584 POQ65584:PRJ65584 PEU65584:PHN65584 OUY65584:OXR65584 OLC65584:ONV65584 OBG65584:ODZ65584 NRK65584:NUD65584 NHO65584:NKH65584 MXS65584:NAL65584 MNW65584:MQP65584 MEA65584:MGT65584 LUE65584:LWX65584 LKI65584:LNB65584 LAM65584:LDF65584 KQQ65584:KTJ65584 KGU65584:KJN65584 JWY65584:JZR65584 JNC65584:JPV65584 JDG65584:JFZ65584 ITK65584:IWD65584 IJO65584:IMH65584 HZS65584:ICL65584 HPW65584:HSP65584 HGA65584:HIT65584 GWE65584:GYX65584 GMI65584:GPB65584 GCM65584:GFF65584 FSQ65584:FVJ65584 FIU65584:FLN65584 EYY65584:FBR65584 EPC65584:ERV65584 EFG65584:EHZ65584 DVK65584:DYD65584 DLO65584:DOH65584 DBS65584:DEL65584 CRW65584:CUP65584 CIA65584:CKT65584 BYE65584:CAX65584 BOI65584:BRB65584 BEM65584:BHF65584 AUQ65584:AXJ65584 AKU65584:ANN65584 AAY65584:ADR65584 RC65584:TV65584 HG65584:JZ65584 WTS983084:WWL983084 WJW983084:WMP983084 WAA983084:WCT983084 VQE983084:VSX983084 VGI983084:VJB983084 UWM983084:UZF983084 UMQ983084:UPJ983084 UCU983084:UFN983084 TSY983084:TVR983084 TJC983084:TLV983084 SZG983084:TBZ983084 SPK983084:SSD983084 SFO983084:SIH983084 RVS983084:RYL983084 RLW983084:ROP983084 RCA983084:RET983084 QSE983084:QUX983084 QII983084:QLB983084 PYM983084:QBF983084 POQ983084:PRJ983084 PEU983084:PHN983084 OUY983084:OXR983084 OLC983084:ONV983084 OBG983084:ODZ983084 NRK983084:NUD983084 NHO983084:NKH983084 MXS983084:NAL983084 MNW983084:MQP983084 MEA983084:MGT983084 LUE983084:LWX983084 LKI983084:LNB983084 LAM983084:LDF983084 KQQ983084:KTJ983084 KGU983084:KJN983084 JWY983084:JZR983084 JNC983084:JPV983084 JDG983084:JFZ983084 ITK983084:IWD983084 IJO983084:IMH983084 HZS983084:ICL983084 HPW983084:HSP983084 HGA983084:HIT983084 GWE983084:GYX983084 GMI983084:GPB983084 GCM983084:GFF983084 FSQ983084:FVJ983084 FIU983084:FLN983084 EYY983084:FBR983084 EPC983084:ERV983084 EFG983084:EHZ983084 DVK983084:DYD983084 DLO983084:DOH983084 DBS983084:DEL983084 CRW983084:CUP983084 CIA983084:CKT983084 BYE983084:CAX983084 BOI983084:BRB983084 BEM983084:BHF983084 AUQ983084:AXJ983084 AKU983084:ANN983084 AAY983084:ADR983084 RC983084:TV983084 HG983084:JZ983084 WTS917548:WWL917548 WJW917548:WMP917548 WAA917548:WCT917548 VQE917548:VSX917548 VGI917548:VJB917548 UWM917548:UZF917548 UMQ917548:UPJ917548 UCU917548:UFN917548 TSY917548:TVR917548 TJC917548:TLV917548 SZG917548:TBZ917548 SPK917548:SSD917548 SFO917548:SIH917548 RVS917548:RYL917548 RLW917548:ROP917548 RCA917548:RET917548 QSE917548:QUX917548 QII917548:QLB917548 PYM917548:QBF917548 POQ917548:PRJ917548 PEU917548:PHN917548 OUY917548:OXR917548 OLC917548:ONV917548 OBG917548:ODZ917548 NRK917548:NUD917548 NHO917548:NKH917548 MXS917548:NAL917548 MNW917548:MQP917548 MEA917548:MGT917548 LUE917548:LWX917548 LKI917548:LNB917548 LAM917548:LDF917548 KQQ917548:KTJ917548 KGU917548:KJN917548 JWY917548:JZR917548 JNC917548:JPV917548 JDG917548:JFZ917548 ITK917548:IWD917548 IJO917548:IMH917548 HZS917548:ICL917548 HPW917548:HSP917548 HGA917548:HIT917548 GWE917548:GYX917548 GMI917548:GPB917548 GCM917548:GFF917548 FSQ917548:FVJ917548 FIU917548:FLN917548 EYY917548:FBR917548 EPC917548:ERV917548 EFG917548:EHZ917548 DVK917548:DYD917548 DLO917548:DOH917548 DBS917548:DEL917548 CRW917548:CUP917548 CIA917548:CKT917548 BYE917548:CAX917548 BOI917548:BRB917548 BEM917548:BHF917548 AUQ917548:AXJ917548 AKU917548:ANN917548 AAY917548:ADR917548 RC917548:TV917548 HG917548:JZ917548 WTS852012:WWL852012 WJW852012:WMP852012 WAA852012:WCT852012 VQE852012:VSX852012 VGI852012:VJB852012 UWM852012:UZF852012 UMQ852012:UPJ852012 UCU852012:UFN852012 TSY852012:TVR852012 TJC852012:TLV852012 SZG852012:TBZ852012 SPK852012:SSD852012 SFO852012:SIH852012 RVS852012:RYL852012 RLW852012:ROP852012 RCA852012:RET852012 QSE852012:QUX852012 QII852012:QLB852012 PYM852012:QBF852012 POQ852012:PRJ852012 PEU852012:PHN852012 OUY852012:OXR852012 OLC852012:ONV852012 OBG852012:ODZ852012 NRK852012:NUD852012 NHO852012:NKH852012 MXS852012:NAL852012 MNW852012:MQP852012 MEA852012:MGT852012 LUE852012:LWX852012 LKI852012:LNB852012 LAM852012:LDF852012 KQQ852012:KTJ852012 KGU852012:KJN852012 JWY852012:JZR852012 JNC852012:JPV852012 JDG852012:JFZ852012 ITK852012:IWD852012 IJO852012:IMH852012 HZS852012:ICL852012 HPW852012:HSP852012 HGA852012:HIT852012 GWE852012:GYX852012 GMI852012:GPB852012 GCM852012:GFF852012 FSQ852012:FVJ852012 FIU852012:FLN852012 EYY852012:FBR852012 EPC852012:ERV852012 EFG852012:EHZ852012 DVK852012:DYD852012 DLO852012:DOH852012 DBS852012:DEL852012 CRW852012:CUP852012 CIA852012:CKT852012 BYE852012:CAX852012 BOI852012:BRB852012 BEM852012:BHF852012 AUQ852012:AXJ852012 AKU852012:ANN852012 AAY852012:ADR852012 RC852012:TV852012 HG852012:JZ852012 WTS786476:WWL786476 WJW786476:WMP786476 WAA786476:WCT786476 VQE786476:VSX786476 VGI786476:VJB786476 UWM786476:UZF786476 UMQ786476:UPJ786476 UCU786476:UFN786476 TSY786476:TVR786476 TJC786476:TLV786476 SZG786476:TBZ786476 SPK786476:SSD786476 SFO786476:SIH786476 RVS786476:RYL786476 RLW786476:ROP786476 RCA786476:RET786476 QSE786476:QUX786476 QII786476:QLB786476 PYM786476:QBF786476 POQ786476:PRJ786476 PEU786476:PHN786476 OUY786476:OXR786476 OLC786476:ONV786476 OBG786476:ODZ786476 NRK786476:NUD786476 NHO786476:NKH786476 MXS786476:NAL786476 MNW786476:MQP786476 MEA786476:MGT786476 LUE786476:LWX786476 LKI786476:LNB786476 LAM786476:LDF786476 KQQ786476:KTJ786476 KGU786476:KJN786476 JWY786476:JZR786476 JNC786476:JPV786476 JDG786476:JFZ786476 ITK786476:IWD786476 IJO786476:IMH786476 HZS786476:ICL786476 HPW786476:HSP786476 HGA786476:HIT786476 GWE786476:GYX786476 GMI786476:GPB786476 GCM786476:GFF786476 FSQ786476:FVJ786476 FIU786476:FLN786476 EYY786476:FBR786476 EPC786476:ERV786476 EFG786476:EHZ786476 DVK786476:DYD786476 DLO786476:DOH786476 DBS786476:DEL786476 CRW786476:CUP786476 CIA786476:CKT786476 BYE786476:CAX786476 BOI786476:BRB786476 BEM786476:BHF786476 AUQ786476:AXJ786476 AKU786476:ANN786476 AAY786476:ADR786476 RC786476:TV786476 HG786476:JZ786476 WTS720940:WWL720940 WJW720940:WMP720940 WAA720940:WCT720940 VQE720940:VSX720940 VGI720940:VJB720940 UWM720940:UZF720940 UMQ720940:UPJ720940 UCU720940:UFN720940 TSY720940:TVR720940 TJC720940:TLV720940 SZG720940:TBZ720940 SPK720940:SSD720940 SFO720940:SIH720940 RVS720940:RYL720940 RLW720940:ROP720940 RCA720940:RET720940 QSE720940:QUX720940 QII720940:QLB720940 PYM720940:QBF720940 POQ720940:PRJ720940 PEU720940:PHN720940 OUY720940:OXR720940 OLC720940:ONV720940 OBG720940:ODZ720940 NRK720940:NUD720940 NHO720940:NKH720940 MXS720940:NAL720940 MNW720940:MQP720940 MEA720940:MGT720940 LUE720940:LWX720940 LKI720940:LNB720940 LAM720940:LDF720940 KQQ720940:KTJ720940 KGU720940:KJN720940 JWY720940:JZR720940 JNC720940:JPV720940 JDG720940:JFZ720940 ITK720940:IWD720940 IJO720940:IMH720940 HZS720940:ICL720940 HPW720940:HSP720940 HGA720940:HIT720940 GWE720940:GYX720940 GMI720940:GPB720940 GCM720940:GFF720940 FSQ720940:FVJ720940 FIU720940:FLN720940 EYY720940:FBR720940 EPC720940:ERV720940 EFG720940:EHZ720940 DVK720940:DYD720940 DLO720940:DOH720940 DBS720940:DEL720940 CRW720940:CUP720940 CIA720940:CKT720940 BYE720940:CAX720940 BOI720940:BRB720940 BEM720940:BHF720940 AUQ720940:AXJ720940 AKU720940:ANN720940 AAY720940:ADR720940 RC720940:TV720940 HG720940:JZ720940 WTS655404:WWL655404 WJW655404:WMP655404 WAA655404:WCT655404 VQE655404:VSX655404 VGI655404:VJB655404 UWM655404:UZF655404 UMQ655404:UPJ655404 UCU655404:UFN655404 TSY655404:TVR655404 TJC655404:TLV655404 SZG655404:TBZ655404 SPK655404:SSD655404 SFO655404:SIH655404 RVS655404:RYL655404 RLW655404:ROP655404 RCA655404:RET655404 QSE655404:QUX655404 QII655404:QLB655404 PYM655404:QBF655404 POQ655404:PRJ655404 PEU655404:PHN655404 OUY655404:OXR655404 OLC655404:ONV655404 OBG655404:ODZ655404 NRK655404:NUD655404 NHO655404:NKH655404 MXS655404:NAL655404 MNW655404:MQP655404 MEA655404:MGT655404 LUE655404:LWX655404 LKI655404:LNB655404 LAM655404:LDF655404 KQQ655404:KTJ655404 KGU655404:KJN655404 JWY655404:JZR655404 JNC655404:JPV655404 JDG655404:JFZ655404 ITK655404:IWD655404 IJO655404:IMH655404 HZS655404:ICL655404 HPW655404:HSP655404 HGA655404:HIT655404 GWE655404:GYX655404 GMI655404:GPB655404 GCM655404:GFF655404 FSQ655404:FVJ655404 FIU655404:FLN655404 EYY655404:FBR655404 EPC655404:ERV655404 EFG655404:EHZ655404 DVK655404:DYD655404 DLO655404:DOH655404 DBS655404:DEL655404 CRW655404:CUP655404 CIA655404:CKT655404 BYE655404:CAX655404 BOI655404:BRB655404 BEM655404:BHF655404 AUQ655404:AXJ655404 AKU655404:ANN655404 AAY655404:ADR655404 RC655404:TV655404 HG655404:JZ655404 WTS589868:WWL589868 WJW589868:WMP589868 WAA589868:WCT589868 VQE589868:VSX589868 VGI589868:VJB589868 UWM589868:UZF589868 UMQ589868:UPJ589868 UCU589868:UFN589868 TSY589868:TVR589868 TJC589868:TLV589868 SZG589868:TBZ589868 SPK589868:SSD589868 SFO589868:SIH589868 RVS589868:RYL589868 RLW589868:ROP589868 RCA589868:RET589868 QSE589868:QUX589868 QII589868:QLB589868 PYM589868:QBF589868 POQ589868:PRJ589868 PEU589868:PHN589868 OUY589868:OXR589868 OLC589868:ONV589868 OBG589868:ODZ589868 NRK589868:NUD589868 NHO589868:NKH589868 MXS589868:NAL589868 MNW589868:MQP589868 MEA589868:MGT589868 LUE589868:LWX589868 LKI589868:LNB589868 LAM589868:LDF589868 KQQ589868:KTJ589868 KGU589868:KJN589868 JWY589868:JZR589868 JNC589868:JPV589868 JDG589868:JFZ589868 ITK589868:IWD589868 IJO589868:IMH589868 HZS589868:ICL589868 HPW589868:HSP589868 HGA589868:HIT589868 GWE589868:GYX589868 GMI589868:GPB589868 GCM589868:GFF589868 FSQ589868:FVJ589868 FIU589868:FLN589868 EYY589868:FBR589868 EPC589868:ERV589868 EFG589868:EHZ589868 DVK589868:DYD589868 DLO589868:DOH589868 DBS589868:DEL589868 CRW589868:CUP589868 CIA589868:CKT589868 BYE589868:CAX589868 BOI589868:BRB589868 BEM589868:BHF589868 AUQ589868:AXJ589868 AKU589868:ANN589868 AAY589868:ADR589868 RC589868:TV589868 HG589868:JZ589868 WTS524332:WWL524332 WJW524332:WMP524332 WAA524332:WCT524332 VQE524332:VSX524332 VGI524332:VJB524332 UWM524332:UZF524332 UMQ524332:UPJ524332 UCU524332:UFN524332 TSY524332:TVR524332 TJC524332:TLV524332 SZG524332:TBZ524332 SPK524332:SSD524332 SFO524332:SIH524332 RVS524332:RYL524332 RLW524332:ROP524332 RCA524332:RET524332 QSE524332:QUX524332 QII524332:QLB524332 PYM524332:QBF524332 POQ524332:PRJ524332 PEU524332:PHN524332 OUY524332:OXR524332 OLC524332:ONV524332 OBG524332:ODZ524332 NRK524332:NUD524332 NHO524332:NKH524332 MXS524332:NAL524332 MNW524332:MQP524332 MEA524332:MGT524332 LUE524332:LWX524332 LKI524332:LNB524332 LAM524332:LDF524332 KQQ524332:KTJ524332 KGU524332:KJN524332 JWY524332:JZR524332 JNC524332:JPV524332 JDG524332:JFZ524332 ITK524332:IWD524332 IJO524332:IMH524332 HZS524332:ICL524332 HPW524332:HSP524332 HGA524332:HIT524332 GWE524332:GYX524332 GMI524332:GPB524332 GCM524332:GFF524332 FSQ524332:FVJ524332 FIU524332:FLN524332 EYY524332:FBR524332 EPC524332:ERV524332 EFG524332:EHZ524332 DVK524332:DYD524332 DLO524332:DOH524332 DBS524332:DEL524332 CRW524332:CUP524332 CIA524332:CKT524332 BYE524332:CAX524332 BOI524332:BRB524332 BEM524332:BHF524332 AUQ524332:AXJ524332 AKU524332:ANN524332 AAY524332:ADR524332 RC524332:TV524332 HG524332:JZ524332 WTS458796:WWL458796 WJW458796:WMP458796 WAA458796:WCT458796 VQE458796:VSX458796 VGI458796:VJB458796 UWM458796:UZF458796 UMQ458796:UPJ458796 UCU458796:UFN458796 TSY458796:TVR458796 TJC458796:TLV458796 SZG458796:TBZ458796 SPK458796:SSD458796 SFO458796:SIH458796 RVS458796:RYL458796 RLW458796:ROP458796 RCA458796:RET458796 QSE458796:QUX458796 QII458796:QLB458796 PYM458796:QBF458796 POQ458796:PRJ458796 PEU458796:PHN458796 OUY458796:OXR458796 OLC458796:ONV458796 OBG458796:ODZ458796 NRK458796:NUD458796 NHO458796:NKH458796 MXS458796:NAL458796 MNW458796:MQP458796 MEA458796:MGT458796 LUE458796:LWX458796 LKI458796:LNB458796 LAM458796:LDF458796 KQQ458796:KTJ458796 KGU458796:KJN458796 JWY458796:JZR458796 JNC458796:JPV458796 JDG458796:JFZ458796 ITK458796:IWD458796 IJO458796:IMH458796 HZS458796:ICL458796 HPW458796:HSP458796 HGA458796:HIT458796 GWE458796:GYX458796 GMI458796:GPB458796 GCM458796:GFF458796 FSQ458796:FVJ458796 FIU458796:FLN458796 EYY458796:FBR458796 EPC458796:ERV458796 EFG458796:EHZ458796 DVK458796:DYD458796 DLO458796:DOH458796 DBS458796:DEL458796 CRW458796:CUP458796 CIA458796:CKT458796 BYE458796:CAX458796 BOI458796:BRB458796 BEM458796:BHF458796 AUQ458796:AXJ458796 AKU458796:ANN458796 AAY458796:ADR458796 RC458796:TV458796 HG458796:JZ458796 WTS393260:WWL393260 WJW393260:WMP393260 WAA393260:WCT393260 VQE393260:VSX393260 VGI393260:VJB393260 UWM393260:UZF393260 UMQ393260:UPJ393260 UCU393260:UFN393260 TSY393260:TVR393260 TJC393260:TLV393260 SZG393260:TBZ393260 SPK393260:SSD393260 SFO393260:SIH393260 RVS393260:RYL393260 RLW393260:ROP393260 RCA393260:RET393260 QSE393260:QUX393260 QII393260:QLB393260 PYM393260:QBF393260 POQ393260:PRJ393260 PEU393260:PHN393260 OUY393260:OXR393260 OLC393260:ONV393260 OBG393260:ODZ393260 NRK393260:NUD393260 NHO393260:NKH393260 MXS393260:NAL393260 MNW393260:MQP393260 MEA393260:MGT393260 LUE393260:LWX393260 LKI393260:LNB393260 LAM393260:LDF393260 KQQ393260:KTJ393260 KGU393260:KJN393260 JWY393260:JZR393260 JNC393260:JPV393260 JDG393260:JFZ393260 ITK393260:IWD393260 IJO393260:IMH393260 HZS393260:ICL393260 HPW393260:HSP393260 HGA393260:HIT393260 GWE393260:GYX393260 GMI393260:GPB393260 GCM393260:GFF393260 FSQ393260:FVJ393260 FIU393260:FLN393260 EYY393260:FBR393260 EPC393260:ERV393260 EFG393260:EHZ393260 DVK393260:DYD393260 DLO393260:DOH393260 DBS393260:DEL393260 CRW393260:CUP393260 CIA393260:CKT393260 BYE393260:CAX393260 BOI393260:BRB393260 BEM393260:BHF393260 AUQ393260:AXJ393260 AKU393260:ANN393260 AAY393260:ADR393260 RC393260:TV393260 HG393260:JZ393260 WTS327724:WWL327724 WJW327724:WMP327724 WAA327724:WCT327724 VQE327724:VSX327724 VGI327724:VJB327724 UWM327724:UZF327724 UMQ327724:UPJ327724 UCU327724:UFN327724 TSY327724:TVR327724 TJC327724:TLV327724 SZG327724:TBZ327724 SPK327724:SSD327724 SFO327724:SIH327724 RVS327724:RYL327724 RLW327724:ROP327724 RCA327724:RET327724 QSE327724:QUX327724 QII327724:QLB327724 PYM327724:QBF327724 POQ327724:PRJ327724 PEU327724:PHN327724 OUY327724:OXR327724 OLC327724:ONV327724 OBG327724:ODZ327724 NRK327724:NUD327724 NHO327724:NKH327724 MXS327724:NAL327724 MNW327724:MQP327724 MEA327724:MGT327724 LUE327724:LWX327724 LKI327724:LNB327724 LAM327724:LDF327724 KQQ327724:KTJ327724 KGU327724:KJN327724 JWY327724:JZR327724 JNC327724:JPV327724 JDG327724:JFZ327724 ITK327724:IWD327724 IJO327724:IMH327724 HZS327724:ICL327724 HPW327724:HSP327724 HGA327724:HIT327724 GWE327724:GYX327724 GMI327724:GPB327724 GCM327724:GFF327724 FSQ327724:FVJ327724 FIU327724:FLN327724 EYY327724:FBR327724 EPC327724:ERV327724 EFG327724:EHZ327724 DVK327724:DYD327724 DLO327724:DOH327724 DBS327724:DEL327724 CRW327724:CUP327724 CIA327724:CKT327724 BYE327724:CAX327724 BOI327724:BRB327724 BEM327724:BHF327724 AUQ327724:AXJ327724 AKU327724:ANN327724 AAY327724:ADR327724 RC327724:TV327724 HG327724:JZ327724 WTS262188:WWL262188 WJW262188:WMP262188 WAA262188:WCT262188 VQE262188:VSX262188 VGI262188:VJB262188 UWM262188:UZF262188 UMQ262188:UPJ262188 UCU262188:UFN262188 TSY262188:TVR262188 TJC262188:TLV262188 SZG262188:TBZ262188 SPK262188:SSD262188 SFO262188:SIH262188 RVS262188:RYL262188 RLW262188:ROP262188 RCA262188:RET262188 QSE262188:QUX262188 QII262188:QLB262188 PYM262188:QBF262188 POQ262188:PRJ262188 PEU262188:PHN262188 OUY262188:OXR262188 OLC262188:ONV262188 OBG262188:ODZ262188 NRK262188:NUD262188 NHO262188:NKH262188 MXS262188:NAL262188 MNW262188:MQP262188 MEA262188:MGT262188 LUE262188:LWX262188 LKI262188:LNB262188 LAM262188:LDF262188 KQQ262188:KTJ262188 KGU262188:KJN262188 JWY262188:JZR262188 JNC262188:JPV262188 JDG262188:JFZ262188 ITK262188:IWD262188 IJO262188:IMH262188 HZS262188:ICL262188 HPW262188:HSP262188 HGA262188:HIT262188 GWE262188:GYX262188 GMI262188:GPB262188 GCM262188:GFF262188 FSQ262188:FVJ262188 FIU262188:FLN262188 EYY262188:FBR262188 EPC262188:ERV262188 EFG262188:EHZ262188 DVK262188:DYD262188 DLO262188:DOH262188 DBS262188:DEL262188 CRW262188:CUP262188 CIA262188:CKT262188 BYE262188:CAX262188 BOI262188:BRB262188 BEM262188:BHF262188 AUQ262188:AXJ262188 AKU262188:ANN262188 AAY262188:ADR262188 RC262188:TV262188 HG262188:JZ262188 WTS196652:WWL196652 WJW196652:WMP196652 WAA196652:WCT196652 VQE196652:VSX196652 VGI196652:VJB196652 UWM196652:UZF196652 UMQ196652:UPJ196652 UCU196652:UFN196652 TSY196652:TVR196652 TJC196652:TLV196652 SZG196652:TBZ196652 SPK196652:SSD196652 SFO196652:SIH196652 RVS196652:RYL196652 RLW196652:ROP196652 RCA196652:RET196652 QSE196652:QUX196652 QII196652:QLB196652 PYM196652:QBF196652 POQ196652:PRJ196652 PEU196652:PHN196652 OUY196652:OXR196652 OLC196652:ONV196652 OBG196652:ODZ196652 NRK196652:NUD196652 NHO196652:NKH196652 MXS196652:NAL196652 MNW196652:MQP196652 MEA196652:MGT196652 LUE196652:LWX196652 LKI196652:LNB196652 LAM196652:LDF196652 KQQ196652:KTJ196652 KGU196652:KJN196652 JWY196652:JZR196652 JNC196652:JPV196652 JDG196652:JFZ196652 ITK196652:IWD196652 IJO196652:IMH196652 HZS196652:ICL196652 HPW196652:HSP196652 HGA196652:HIT196652 GWE196652:GYX196652 GMI196652:GPB196652 GCM196652:GFF196652 FSQ196652:FVJ196652 FIU196652:FLN196652 EYY196652:FBR196652 EPC196652:ERV196652 EFG196652:EHZ196652 DVK196652:DYD196652 DLO196652:DOH196652 DBS196652:DEL196652 CRW196652:CUP196652 CIA196652:CKT196652 BYE196652:CAX196652 BOI196652:BRB196652 BEM196652:BHF196652 AUQ196652:AXJ196652 AKU196652:ANN196652 AAY196652:ADR196652 RC196652:TV196652 HG196652:JZ196652 WTS131116:WWL131116 WJW131116:WMP131116 WAA131116:WCT131116 VQE131116:VSX131116 VGI131116:VJB131116 UWM131116:UZF131116 UMQ131116:UPJ131116 UCU131116:UFN131116 TSY131116:TVR131116 TJC131116:TLV131116 SZG131116:TBZ131116 SPK131116:SSD131116 SFO131116:SIH131116 RVS131116:RYL131116 RLW131116:ROP131116 RCA131116:RET131116 QSE131116:QUX131116 QII131116:QLB131116 PYM131116:QBF131116 POQ131116:PRJ131116 PEU131116:PHN131116 OUY131116:OXR131116 OLC131116:ONV131116 OBG131116:ODZ131116 NRK131116:NUD131116 NHO131116:NKH131116 MXS131116:NAL131116 MNW131116:MQP131116 MEA131116:MGT131116 LUE131116:LWX131116 LKI131116:LNB131116 LAM131116:LDF131116 KQQ131116:KTJ131116 KGU131116:KJN131116 JWY131116:JZR131116 JNC131116:JPV131116 JDG131116:JFZ131116 ITK131116:IWD131116 IJO131116:IMH131116 HZS131116:ICL131116 HPW131116:HSP131116 HGA131116:HIT131116 GWE131116:GYX131116 GMI131116:GPB131116 GCM131116:GFF131116 FSQ131116:FVJ131116 FIU131116:FLN131116 EYY131116:FBR131116 EPC131116:ERV131116 EFG131116:EHZ131116 DVK131116:DYD131116 DLO131116:DOH131116 DBS131116:DEL131116 CRW131116:CUP131116 CIA131116:CKT131116 BYE131116:CAX131116 BOI131116:BRB131116 BEM131116:BHF131116 AUQ131116:AXJ131116 AKU131116:ANN131116 AAY131116:ADR131116 RC131116:TV131116 HG131116:JZ131116 WTS65580:WWL65580 WJW65580:WMP65580 WAA65580:WCT65580 VQE65580:VSX65580 VGI65580:VJB65580 UWM65580:UZF65580 UMQ65580:UPJ65580 UCU65580:UFN65580 TSY65580:TVR65580 TJC65580:TLV65580 SZG65580:TBZ65580 SPK65580:SSD65580 SFO65580:SIH65580 RVS65580:RYL65580 RLW65580:ROP65580 RCA65580:RET65580 QSE65580:QUX65580 QII65580:QLB65580 PYM65580:QBF65580 POQ65580:PRJ65580 PEU65580:PHN65580 OUY65580:OXR65580 OLC65580:ONV65580 OBG65580:ODZ65580 NRK65580:NUD65580 NHO65580:NKH65580 MXS65580:NAL65580 MNW65580:MQP65580 MEA65580:MGT65580 LUE65580:LWX65580 LKI65580:LNB65580 LAM65580:LDF65580 KQQ65580:KTJ65580 KGU65580:KJN65580 JWY65580:JZR65580 JNC65580:JPV65580 JDG65580:JFZ65580 ITK65580:IWD65580 IJO65580:IMH65580 HZS65580:ICL65580 HPW65580:HSP65580 HGA65580:HIT65580 GWE65580:GYX65580 GMI65580:GPB65580 GCM65580:GFF65580 FSQ65580:FVJ65580 FIU65580:FLN65580 EYY65580:FBR65580 EPC65580:ERV65580 EFG65580:EHZ65580 DVK65580:DYD65580 DLO65580:DOH65580 DBS65580:DEL65580 CRW65580:CUP65580 CIA65580:CKT65580 BYE65580:CAX65580 BOI65580:BRB65580 BEM65580:BHF65580 AUQ65580:AXJ65580 AKU65580:ANN65580 AAY65580:ADR65580 RC65580:TV65580 HG65580:JZ65580 O33:R33 O196652:R196652 O262188:R262188 O327724:R327724 O393260:R393260 O458796:R458796 O524332:R524332 O589868:R589868 O655404:R655404 O720940:R720940 O786476:R786476 O852012:R852012 O917548:R917548 O983084:R983084 O65584:R65584 O131120:R131120 O196656:R196656 O262192:R262192 O327728:R327728 O393264:R393264 O458800:R458800 O524336:R524336 O589872:R589872 O655408:R655408 O720944:R720944 O786480:R786480 O852016:R852016 O917552:R917552 O983088:R983088 O20:R20 O65565:R65565 O131101:R131101 O196637:R196637 O262173:R262173 O327709:R327709 O393245:R393245 O458781:R458781 O524317:R524317 O589853:R589853 O655389:R655389 O720925:R720925 O786461:R786461 O851997:R851997 O917533:R917533 O983069:R983069 O31:R31 O65571:R65571 O131107:R131107 O196643:R196643 O262179:R262179 O327715:R327715 O393251:R393251 O458787:R458787 O524323:R524323 O589859:R589859 O655395:R655395 O720931:R720931 O786467:R786467 O852003:R852003 O917539:R917539 O983075:R983075 WTK33:WWL33 C983075:F983075 C917539:F917539 C852003:F852003 C786467:F786467 C720931:F720931 C655395:F655395 C589859:F589859 C524323:F524323 C458787:F458787 C393251:F393251 C327715:F327715 C262179:F262179 C196643:F196643 C131107:F131107 C65571:F65571 C31:F31 C983069:F983069 C917533:F917533 C851997:F851997 C786461:F786461 C720925:F720925 C655389:F655389 C589853:F589853 C524317:F524317 C458781:F458781 C393245:F393245 C327709:F327709 C262173:F262173 C196637:F196637 C131101:F131101 C65565:F65565 C20:F20 C983088:F983088 C917552:F917552 C852016:F852016 C786480:F786480 C720944:F720944 C655408:F655408 C589872:F589872 C524336:F524336 C458800:F458800 C393264:F393264 C327728:F327728 C262192:F262192 C196656:F196656 C131120:F131120 C65584:F65584 WJO33:WMP33 C983084:F983084 C917548:F917548 C852012:F852012 C786476:F786476 C720940:F720940 C655404:F655404 C589868:F589868 C524332:F524332 C458796:F458796 C393260:F393260 C327724:F327724 C262188:F262188 C196652:F196652 C131116:F131116 C65580:F65580 I65580:L65580 I983075:L983075 I917539:L917539 I852003:L852003 I786467:L786467 I720931:L720931 I655395:L655395 I589859:L589859 I524323:L524323 I458787:L458787 I393251:L393251 I327715:L327715 I262179:L262179 I196643:L196643 I131107:L131107 I65571:L65571 I31:L31 I983069:L983069 I917533:L917533 I851997:L851997 I786461:L786461 I720925:L720925 I655389:L655389 I589853:L589853 I524317:L524317 I458781:L458781 I393245:L393245 I327709:L327709 I262173:L262173 I196637:L196637 I131101:L131101 I65565:L65565 I20:L20 I983088:L983088 I917552:L917552 I852016:L852016 I786480:L786480 I720944:L720944 I655408:L655408 I589872:L589872 I524336:L524336 I458800:L458800 I393264:L393264 I327728:L327728 I262192:L262192 I196656:L196656 I131120:L131120 I65584:L65584 I983084:L983084 I917548:L917548 I852012:L852012 I786476:L786476 I720940:L720940 I655404:L655404 I589868:L589868 I524332:L524332 I458796:L458796 I393260:L393260 I327724:L327724 I262188:L262188 I196652:L196652 I131116:L131116 O65580:R65580 AG33:AJ33 AG20:AJ20 AG31:AJ31">
      <formula1>$A$586:$A$588</formula1>
    </dataValidation>
  </dataValidations>
  <printOptions horizontalCentered="1"/>
  <pageMargins left="0.39370078740157483" right="0.19685039370078741" top="0.35433070866141736" bottom="0.31496062992125984" header="0.19685039370078741" footer="0.19685039370078741"/>
  <pageSetup scale="95"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colBreaks count="2" manualBreakCount="2">
    <brk id="6" max="1048575" man="1"/>
    <brk id="12" max="1048575" man="1"/>
  </col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"CUMPLE, NO CUMPLE"</xm:f>
          </x14:formula1>
          <xm:sqref>F65550 F131086 HB65550 QX65550 AAT65550 AKP65550 AUL65550 BEH65550 BOD65550 BXZ65550 CHV65550 CRR65550 DBN65550 DLJ65550 DVF65550 EFB65550 EOX65550 EYT65550 FIP65550 FSL65550 GCH65550 GMD65550 GVZ65550 HFV65550 HPR65550 HZN65550 IJJ65550 ITF65550 JDB65550 JMX65550 JWT65550 KGP65550 KQL65550 LAH65550 LKD65550 LTZ65550 MDV65550 MNR65550 MXN65550 NHJ65550 NRF65550 OBB65550 OKX65550 OUT65550 PEP65550 POL65550 PYH65550 QID65550 QRZ65550 RBV65550 RLR65550 RVN65550 SFJ65550 SPF65550 SZB65550 TIX65550 TST65550 UCP65550 UML65550 UWH65550 VGD65550 VPZ65550 VZV65550 WJR65550 WTN65550 F196622 HB131086 QX131086 AAT131086 AKP131086 AUL131086 BEH131086 BOD131086 BXZ131086 CHV131086 CRR131086 DBN131086 DLJ131086 DVF131086 EFB131086 EOX131086 EYT131086 FIP131086 FSL131086 GCH131086 GMD131086 GVZ131086 HFV131086 HPR131086 HZN131086 IJJ131086 ITF131086 JDB131086 JMX131086 JWT131086 KGP131086 KQL131086 LAH131086 LKD131086 LTZ131086 MDV131086 MNR131086 MXN131086 NHJ131086 NRF131086 OBB131086 OKX131086 OUT131086 PEP131086 POL131086 PYH131086 QID131086 QRZ131086 RBV131086 RLR131086 RVN131086 SFJ131086 SPF131086 SZB131086 TIX131086 TST131086 UCP131086 UML131086 UWH131086 VGD131086 VPZ131086 VZV131086 WJR131086 WTN131086 F262158 HB196622 QX196622 AAT196622 AKP196622 AUL196622 BEH196622 BOD196622 BXZ196622 CHV196622 CRR196622 DBN196622 DLJ196622 DVF196622 EFB196622 EOX196622 EYT196622 FIP196622 FSL196622 GCH196622 GMD196622 GVZ196622 HFV196622 HPR196622 HZN196622 IJJ196622 ITF196622 JDB196622 JMX196622 JWT196622 KGP196622 KQL196622 LAH196622 LKD196622 LTZ196622 MDV196622 MNR196622 MXN196622 NHJ196622 NRF196622 OBB196622 OKX196622 OUT196622 PEP196622 POL196622 PYH196622 QID196622 QRZ196622 RBV196622 RLR196622 RVN196622 SFJ196622 SPF196622 SZB196622 TIX196622 TST196622 UCP196622 UML196622 UWH196622 VGD196622 VPZ196622 VZV196622 WJR196622 WTN196622 F327694 HB262158 QX262158 AAT262158 AKP262158 AUL262158 BEH262158 BOD262158 BXZ262158 CHV262158 CRR262158 DBN262158 DLJ262158 DVF262158 EFB262158 EOX262158 EYT262158 FIP262158 FSL262158 GCH262158 GMD262158 GVZ262158 HFV262158 HPR262158 HZN262158 IJJ262158 ITF262158 JDB262158 JMX262158 JWT262158 KGP262158 KQL262158 LAH262158 LKD262158 LTZ262158 MDV262158 MNR262158 MXN262158 NHJ262158 NRF262158 OBB262158 OKX262158 OUT262158 PEP262158 POL262158 PYH262158 QID262158 QRZ262158 RBV262158 RLR262158 RVN262158 SFJ262158 SPF262158 SZB262158 TIX262158 TST262158 UCP262158 UML262158 UWH262158 VGD262158 VPZ262158 VZV262158 WJR262158 WTN262158 F393230 HB327694 QX327694 AAT327694 AKP327694 AUL327694 BEH327694 BOD327694 BXZ327694 CHV327694 CRR327694 DBN327694 DLJ327694 DVF327694 EFB327694 EOX327694 EYT327694 FIP327694 FSL327694 GCH327694 GMD327694 GVZ327694 HFV327694 HPR327694 HZN327694 IJJ327694 ITF327694 JDB327694 JMX327694 JWT327694 KGP327694 KQL327694 LAH327694 LKD327694 LTZ327694 MDV327694 MNR327694 MXN327694 NHJ327694 NRF327694 OBB327694 OKX327694 OUT327694 PEP327694 POL327694 PYH327694 QID327694 QRZ327694 RBV327694 RLR327694 RVN327694 SFJ327694 SPF327694 SZB327694 TIX327694 TST327694 UCP327694 UML327694 UWH327694 VGD327694 VPZ327694 VZV327694 WJR327694 WTN327694 F458766 HB393230 QX393230 AAT393230 AKP393230 AUL393230 BEH393230 BOD393230 BXZ393230 CHV393230 CRR393230 DBN393230 DLJ393230 DVF393230 EFB393230 EOX393230 EYT393230 FIP393230 FSL393230 GCH393230 GMD393230 GVZ393230 HFV393230 HPR393230 HZN393230 IJJ393230 ITF393230 JDB393230 JMX393230 JWT393230 KGP393230 KQL393230 LAH393230 LKD393230 LTZ393230 MDV393230 MNR393230 MXN393230 NHJ393230 NRF393230 OBB393230 OKX393230 OUT393230 PEP393230 POL393230 PYH393230 QID393230 QRZ393230 RBV393230 RLR393230 RVN393230 SFJ393230 SPF393230 SZB393230 TIX393230 TST393230 UCP393230 UML393230 UWH393230 VGD393230 VPZ393230 VZV393230 WJR393230 WTN393230 F524302 HB458766 QX458766 AAT458766 AKP458766 AUL458766 BEH458766 BOD458766 BXZ458766 CHV458766 CRR458766 DBN458766 DLJ458766 DVF458766 EFB458766 EOX458766 EYT458766 FIP458766 FSL458766 GCH458766 GMD458766 GVZ458766 HFV458766 HPR458766 HZN458766 IJJ458766 ITF458766 JDB458766 JMX458766 JWT458766 KGP458766 KQL458766 LAH458766 LKD458766 LTZ458766 MDV458766 MNR458766 MXN458766 NHJ458766 NRF458766 OBB458766 OKX458766 OUT458766 PEP458766 POL458766 PYH458766 QID458766 QRZ458766 RBV458766 RLR458766 RVN458766 SFJ458766 SPF458766 SZB458766 TIX458766 TST458766 UCP458766 UML458766 UWH458766 VGD458766 VPZ458766 VZV458766 WJR458766 WTN458766 F589838 HB524302 QX524302 AAT524302 AKP524302 AUL524302 BEH524302 BOD524302 BXZ524302 CHV524302 CRR524302 DBN524302 DLJ524302 DVF524302 EFB524302 EOX524302 EYT524302 FIP524302 FSL524302 GCH524302 GMD524302 GVZ524302 HFV524302 HPR524302 HZN524302 IJJ524302 ITF524302 JDB524302 JMX524302 JWT524302 KGP524302 KQL524302 LAH524302 LKD524302 LTZ524302 MDV524302 MNR524302 MXN524302 NHJ524302 NRF524302 OBB524302 OKX524302 OUT524302 PEP524302 POL524302 PYH524302 QID524302 QRZ524302 RBV524302 RLR524302 RVN524302 SFJ524302 SPF524302 SZB524302 TIX524302 TST524302 UCP524302 UML524302 UWH524302 VGD524302 VPZ524302 VZV524302 WJR524302 WTN524302 F655374 HB589838 QX589838 AAT589838 AKP589838 AUL589838 BEH589838 BOD589838 BXZ589838 CHV589838 CRR589838 DBN589838 DLJ589838 DVF589838 EFB589838 EOX589838 EYT589838 FIP589838 FSL589838 GCH589838 GMD589838 GVZ589838 HFV589838 HPR589838 HZN589838 IJJ589838 ITF589838 JDB589838 JMX589838 JWT589838 KGP589838 KQL589838 LAH589838 LKD589838 LTZ589838 MDV589838 MNR589838 MXN589838 NHJ589838 NRF589838 OBB589838 OKX589838 OUT589838 PEP589838 POL589838 PYH589838 QID589838 QRZ589838 RBV589838 RLR589838 RVN589838 SFJ589838 SPF589838 SZB589838 TIX589838 TST589838 UCP589838 UML589838 UWH589838 VGD589838 VPZ589838 VZV589838 WJR589838 WTN589838 F720910 HB655374 QX655374 AAT655374 AKP655374 AUL655374 BEH655374 BOD655374 BXZ655374 CHV655374 CRR655374 DBN655374 DLJ655374 DVF655374 EFB655374 EOX655374 EYT655374 FIP655374 FSL655374 GCH655374 GMD655374 GVZ655374 HFV655374 HPR655374 HZN655374 IJJ655374 ITF655374 JDB655374 JMX655374 JWT655374 KGP655374 KQL655374 LAH655374 LKD655374 LTZ655374 MDV655374 MNR655374 MXN655374 NHJ655374 NRF655374 OBB655374 OKX655374 OUT655374 PEP655374 POL655374 PYH655374 QID655374 QRZ655374 RBV655374 RLR655374 RVN655374 SFJ655374 SPF655374 SZB655374 TIX655374 TST655374 UCP655374 UML655374 UWH655374 VGD655374 VPZ655374 VZV655374 WJR655374 WTN655374 F786446 HB720910 QX720910 AAT720910 AKP720910 AUL720910 BEH720910 BOD720910 BXZ720910 CHV720910 CRR720910 DBN720910 DLJ720910 DVF720910 EFB720910 EOX720910 EYT720910 FIP720910 FSL720910 GCH720910 GMD720910 GVZ720910 HFV720910 HPR720910 HZN720910 IJJ720910 ITF720910 JDB720910 JMX720910 JWT720910 KGP720910 KQL720910 LAH720910 LKD720910 LTZ720910 MDV720910 MNR720910 MXN720910 NHJ720910 NRF720910 OBB720910 OKX720910 OUT720910 PEP720910 POL720910 PYH720910 QID720910 QRZ720910 RBV720910 RLR720910 RVN720910 SFJ720910 SPF720910 SZB720910 TIX720910 TST720910 UCP720910 UML720910 UWH720910 VGD720910 VPZ720910 VZV720910 WJR720910 WTN720910 F851982 HB786446 QX786446 AAT786446 AKP786446 AUL786446 BEH786446 BOD786446 BXZ786446 CHV786446 CRR786446 DBN786446 DLJ786446 DVF786446 EFB786446 EOX786446 EYT786446 FIP786446 FSL786446 GCH786446 GMD786446 GVZ786446 HFV786446 HPR786446 HZN786446 IJJ786446 ITF786446 JDB786446 JMX786446 JWT786446 KGP786446 KQL786446 LAH786446 LKD786446 LTZ786446 MDV786446 MNR786446 MXN786446 NHJ786446 NRF786446 OBB786446 OKX786446 OUT786446 PEP786446 POL786446 PYH786446 QID786446 QRZ786446 RBV786446 RLR786446 RVN786446 SFJ786446 SPF786446 SZB786446 TIX786446 TST786446 UCP786446 UML786446 UWH786446 VGD786446 VPZ786446 VZV786446 WJR786446 WTN786446 F917518 HB851982 QX851982 AAT851982 AKP851982 AUL851982 BEH851982 BOD851982 BXZ851982 CHV851982 CRR851982 DBN851982 DLJ851982 DVF851982 EFB851982 EOX851982 EYT851982 FIP851982 FSL851982 GCH851982 GMD851982 GVZ851982 HFV851982 HPR851982 HZN851982 IJJ851982 ITF851982 JDB851982 JMX851982 JWT851982 KGP851982 KQL851982 LAH851982 LKD851982 LTZ851982 MDV851982 MNR851982 MXN851982 NHJ851982 NRF851982 OBB851982 OKX851982 OUT851982 PEP851982 POL851982 PYH851982 QID851982 QRZ851982 RBV851982 RLR851982 RVN851982 SFJ851982 SPF851982 SZB851982 TIX851982 TST851982 UCP851982 UML851982 UWH851982 VGD851982 VPZ851982 VZV851982 WJR851982 WTN851982 F983054 HB917518 QX917518 AAT917518 AKP917518 AUL917518 BEH917518 BOD917518 BXZ917518 CHV917518 CRR917518 DBN917518 DLJ917518 DVF917518 EFB917518 EOX917518 EYT917518 FIP917518 FSL917518 GCH917518 GMD917518 GVZ917518 HFV917518 HPR917518 HZN917518 IJJ917518 ITF917518 JDB917518 JMX917518 JWT917518 KGP917518 KQL917518 LAH917518 LKD917518 LTZ917518 MDV917518 MNR917518 MXN917518 NHJ917518 NRF917518 OBB917518 OKX917518 OUT917518 PEP917518 POL917518 PYH917518 QID917518 QRZ917518 RBV917518 RLR917518 RVN917518 SFJ917518 SPF917518 SZB917518 TIX917518 TST917518 UCP917518 UML917518 UWH917518 VGD917518 VPZ917518 VZV917518 WJR917518 WTN917518 HB983054 QX983054 AAT983054 AKP983054 AUL983054 BEH983054 BOD983054 BXZ983054 CHV983054 CRR983054 DBN983054 DLJ983054 DVF983054 EFB983054 EOX983054 EYT983054 FIP983054 FSL983054 GCH983054 GMD983054 GVZ983054 HFV983054 HPR983054 HZN983054 IJJ983054 ITF983054 JDB983054 JMX983054 JWT983054 KGP983054 KQL983054 LAH983054 LKD983054 LTZ983054 MDV983054 MNR983054 MXN983054 NHJ983054 NRF983054 OBB983054 OKX983054 OUT983054 PEP983054 POL983054 PYH983054 QID983054 QRZ983054 RBV983054 RLR983054 RVN983054 SFJ983054 SPF983054 SZB983054 TIX983054 TST983054 UCP983054 UML983054 UWH983054 VGD983054 VPZ983054 VZV983054 WJR983054 WTN983054 JZ65558:JZ65561 TV65558:TV65561 ADR65558:ADR65561 ANN65558:ANN65561 AXJ65558:AXJ65561 BHF65558:BHF65561 BRB65558:BRB65561 CAX65558:CAX65561 CKT65558:CKT65561 CUP65558:CUP65561 DEL65558:DEL65561 DOH65558:DOH65561 DYD65558:DYD65561 EHZ65558:EHZ65561 ERV65558:ERV65561 FBR65558:FBR65561 FLN65558:FLN65561 FVJ65558:FVJ65561 GFF65558:GFF65561 GPB65558:GPB65561 GYX65558:GYX65561 HIT65558:HIT65561 HSP65558:HSP65561 ICL65558:ICL65561 IMH65558:IMH65561 IWD65558:IWD65561 JFZ65558:JFZ65561 JPV65558:JPV65561 JZR65558:JZR65561 KJN65558:KJN65561 KTJ65558:KTJ65561 LDF65558:LDF65561 LNB65558:LNB65561 LWX65558:LWX65561 MGT65558:MGT65561 MQP65558:MQP65561 NAL65558:NAL65561 NKH65558:NKH65561 NUD65558:NUD65561 ODZ65558:ODZ65561 ONV65558:ONV65561 OXR65558:OXR65561 PHN65558:PHN65561 PRJ65558:PRJ65561 QBF65558:QBF65561 QLB65558:QLB65561 QUX65558:QUX65561 RET65558:RET65561 ROP65558:ROP65561 RYL65558:RYL65561 SIH65558:SIH65561 SSD65558:SSD65561 TBZ65558:TBZ65561 TLV65558:TLV65561 TVR65558:TVR65561 UFN65558:UFN65561 UPJ65558:UPJ65561 UZF65558:UZF65561 VJB65558:VJB65561 VSX65558:VSX65561 WCT65558:WCT65561 WMP65558:WMP65561 WWL65558:WWL65561 JZ131094:JZ131097 TV131094:TV131097 ADR131094:ADR131097 ANN131094:ANN131097 AXJ131094:AXJ131097 BHF131094:BHF131097 BRB131094:BRB131097 CAX131094:CAX131097 CKT131094:CKT131097 CUP131094:CUP131097 DEL131094:DEL131097 DOH131094:DOH131097 DYD131094:DYD131097 EHZ131094:EHZ131097 ERV131094:ERV131097 FBR131094:FBR131097 FLN131094:FLN131097 FVJ131094:FVJ131097 GFF131094:GFF131097 GPB131094:GPB131097 GYX131094:GYX131097 HIT131094:HIT131097 HSP131094:HSP131097 ICL131094:ICL131097 IMH131094:IMH131097 IWD131094:IWD131097 JFZ131094:JFZ131097 JPV131094:JPV131097 JZR131094:JZR131097 KJN131094:KJN131097 KTJ131094:KTJ131097 LDF131094:LDF131097 LNB131094:LNB131097 LWX131094:LWX131097 MGT131094:MGT131097 MQP131094:MQP131097 NAL131094:NAL131097 NKH131094:NKH131097 NUD131094:NUD131097 ODZ131094:ODZ131097 ONV131094:ONV131097 OXR131094:OXR131097 PHN131094:PHN131097 PRJ131094:PRJ131097 QBF131094:QBF131097 QLB131094:QLB131097 QUX131094:QUX131097 RET131094:RET131097 ROP131094:ROP131097 RYL131094:RYL131097 SIH131094:SIH131097 SSD131094:SSD131097 TBZ131094:TBZ131097 TLV131094:TLV131097 TVR131094:TVR131097 UFN131094:UFN131097 UPJ131094:UPJ131097 UZF131094:UZF131097 VJB131094:VJB131097 VSX131094:VSX131097 WCT131094:WCT131097 WMP131094:WMP131097 WWL131094:WWL131097 JZ196630:JZ196633 TV196630:TV196633 ADR196630:ADR196633 ANN196630:ANN196633 AXJ196630:AXJ196633 BHF196630:BHF196633 BRB196630:BRB196633 CAX196630:CAX196633 CKT196630:CKT196633 CUP196630:CUP196633 DEL196630:DEL196633 DOH196630:DOH196633 DYD196630:DYD196633 EHZ196630:EHZ196633 ERV196630:ERV196633 FBR196630:FBR196633 FLN196630:FLN196633 FVJ196630:FVJ196633 GFF196630:GFF196633 GPB196630:GPB196633 GYX196630:GYX196633 HIT196630:HIT196633 HSP196630:HSP196633 ICL196630:ICL196633 IMH196630:IMH196633 IWD196630:IWD196633 JFZ196630:JFZ196633 JPV196630:JPV196633 JZR196630:JZR196633 KJN196630:KJN196633 KTJ196630:KTJ196633 LDF196630:LDF196633 LNB196630:LNB196633 LWX196630:LWX196633 MGT196630:MGT196633 MQP196630:MQP196633 NAL196630:NAL196633 NKH196630:NKH196633 NUD196630:NUD196633 ODZ196630:ODZ196633 ONV196630:ONV196633 OXR196630:OXR196633 PHN196630:PHN196633 PRJ196630:PRJ196633 QBF196630:QBF196633 QLB196630:QLB196633 QUX196630:QUX196633 RET196630:RET196633 ROP196630:ROP196633 RYL196630:RYL196633 SIH196630:SIH196633 SSD196630:SSD196633 TBZ196630:TBZ196633 TLV196630:TLV196633 TVR196630:TVR196633 UFN196630:UFN196633 UPJ196630:UPJ196633 UZF196630:UZF196633 VJB196630:VJB196633 VSX196630:VSX196633 WCT196630:WCT196633 WMP196630:WMP196633 WWL196630:WWL196633 JZ262166:JZ262169 TV262166:TV262169 ADR262166:ADR262169 ANN262166:ANN262169 AXJ262166:AXJ262169 BHF262166:BHF262169 BRB262166:BRB262169 CAX262166:CAX262169 CKT262166:CKT262169 CUP262166:CUP262169 DEL262166:DEL262169 DOH262166:DOH262169 DYD262166:DYD262169 EHZ262166:EHZ262169 ERV262166:ERV262169 FBR262166:FBR262169 FLN262166:FLN262169 FVJ262166:FVJ262169 GFF262166:GFF262169 GPB262166:GPB262169 GYX262166:GYX262169 HIT262166:HIT262169 HSP262166:HSP262169 ICL262166:ICL262169 IMH262166:IMH262169 IWD262166:IWD262169 JFZ262166:JFZ262169 JPV262166:JPV262169 JZR262166:JZR262169 KJN262166:KJN262169 KTJ262166:KTJ262169 LDF262166:LDF262169 LNB262166:LNB262169 LWX262166:LWX262169 MGT262166:MGT262169 MQP262166:MQP262169 NAL262166:NAL262169 NKH262166:NKH262169 NUD262166:NUD262169 ODZ262166:ODZ262169 ONV262166:ONV262169 OXR262166:OXR262169 PHN262166:PHN262169 PRJ262166:PRJ262169 QBF262166:QBF262169 QLB262166:QLB262169 QUX262166:QUX262169 RET262166:RET262169 ROP262166:ROP262169 RYL262166:RYL262169 SIH262166:SIH262169 SSD262166:SSD262169 TBZ262166:TBZ262169 TLV262166:TLV262169 TVR262166:TVR262169 UFN262166:UFN262169 UPJ262166:UPJ262169 UZF262166:UZF262169 VJB262166:VJB262169 VSX262166:VSX262169 WCT262166:WCT262169 WMP262166:WMP262169 WWL262166:WWL262169 JZ327702:JZ327705 TV327702:TV327705 ADR327702:ADR327705 ANN327702:ANN327705 AXJ327702:AXJ327705 BHF327702:BHF327705 BRB327702:BRB327705 CAX327702:CAX327705 CKT327702:CKT327705 CUP327702:CUP327705 DEL327702:DEL327705 DOH327702:DOH327705 DYD327702:DYD327705 EHZ327702:EHZ327705 ERV327702:ERV327705 FBR327702:FBR327705 FLN327702:FLN327705 FVJ327702:FVJ327705 GFF327702:GFF327705 GPB327702:GPB327705 GYX327702:GYX327705 HIT327702:HIT327705 HSP327702:HSP327705 ICL327702:ICL327705 IMH327702:IMH327705 IWD327702:IWD327705 JFZ327702:JFZ327705 JPV327702:JPV327705 JZR327702:JZR327705 KJN327702:KJN327705 KTJ327702:KTJ327705 LDF327702:LDF327705 LNB327702:LNB327705 LWX327702:LWX327705 MGT327702:MGT327705 MQP327702:MQP327705 NAL327702:NAL327705 NKH327702:NKH327705 NUD327702:NUD327705 ODZ327702:ODZ327705 ONV327702:ONV327705 OXR327702:OXR327705 PHN327702:PHN327705 PRJ327702:PRJ327705 QBF327702:QBF327705 QLB327702:QLB327705 QUX327702:QUX327705 RET327702:RET327705 ROP327702:ROP327705 RYL327702:RYL327705 SIH327702:SIH327705 SSD327702:SSD327705 TBZ327702:TBZ327705 TLV327702:TLV327705 TVR327702:TVR327705 UFN327702:UFN327705 UPJ327702:UPJ327705 UZF327702:UZF327705 VJB327702:VJB327705 VSX327702:VSX327705 WCT327702:WCT327705 WMP327702:WMP327705 WWL327702:WWL327705 JZ393238:JZ393241 TV393238:TV393241 ADR393238:ADR393241 ANN393238:ANN393241 AXJ393238:AXJ393241 BHF393238:BHF393241 BRB393238:BRB393241 CAX393238:CAX393241 CKT393238:CKT393241 CUP393238:CUP393241 DEL393238:DEL393241 DOH393238:DOH393241 DYD393238:DYD393241 EHZ393238:EHZ393241 ERV393238:ERV393241 FBR393238:FBR393241 FLN393238:FLN393241 FVJ393238:FVJ393241 GFF393238:GFF393241 GPB393238:GPB393241 GYX393238:GYX393241 HIT393238:HIT393241 HSP393238:HSP393241 ICL393238:ICL393241 IMH393238:IMH393241 IWD393238:IWD393241 JFZ393238:JFZ393241 JPV393238:JPV393241 JZR393238:JZR393241 KJN393238:KJN393241 KTJ393238:KTJ393241 LDF393238:LDF393241 LNB393238:LNB393241 LWX393238:LWX393241 MGT393238:MGT393241 MQP393238:MQP393241 NAL393238:NAL393241 NKH393238:NKH393241 NUD393238:NUD393241 ODZ393238:ODZ393241 ONV393238:ONV393241 OXR393238:OXR393241 PHN393238:PHN393241 PRJ393238:PRJ393241 QBF393238:QBF393241 QLB393238:QLB393241 QUX393238:QUX393241 RET393238:RET393241 ROP393238:ROP393241 RYL393238:RYL393241 SIH393238:SIH393241 SSD393238:SSD393241 TBZ393238:TBZ393241 TLV393238:TLV393241 TVR393238:TVR393241 UFN393238:UFN393241 UPJ393238:UPJ393241 UZF393238:UZF393241 VJB393238:VJB393241 VSX393238:VSX393241 WCT393238:WCT393241 WMP393238:WMP393241 WWL393238:WWL393241 JZ458774:JZ458777 TV458774:TV458777 ADR458774:ADR458777 ANN458774:ANN458777 AXJ458774:AXJ458777 BHF458774:BHF458777 BRB458774:BRB458777 CAX458774:CAX458777 CKT458774:CKT458777 CUP458774:CUP458777 DEL458774:DEL458777 DOH458774:DOH458777 DYD458774:DYD458777 EHZ458774:EHZ458777 ERV458774:ERV458777 FBR458774:FBR458777 FLN458774:FLN458777 FVJ458774:FVJ458777 GFF458774:GFF458777 GPB458774:GPB458777 GYX458774:GYX458777 HIT458774:HIT458777 HSP458774:HSP458777 ICL458774:ICL458777 IMH458774:IMH458777 IWD458774:IWD458777 JFZ458774:JFZ458777 JPV458774:JPV458777 JZR458774:JZR458777 KJN458774:KJN458777 KTJ458774:KTJ458777 LDF458774:LDF458777 LNB458774:LNB458777 LWX458774:LWX458777 MGT458774:MGT458777 MQP458774:MQP458777 NAL458774:NAL458777 NKH458774:NKH458777 NUD458774:NUD458777 ODZ458774:ODZ458777 ONV458774:ONV458777 OXR458774:OXR458777 PHN458774:PHN458777 PRJ458774:PRJ458777 QBF458774:QBF458777 QLB458774:QLB458777 QUX458774:QUX458777 RET458774:RET458777 ROP458774:ROP458777 RYL458774:RYL458777 SIH458774:SIH458777 SSD458774:SSD458777 TBZ458774:TBZ458777 TLV458774:TLV458777 TVR458774:TVR458777 UFN458774:UFN458777 UPJ458774:UPJ458777 UZF458774:UZF458777 VJB458774:VJB458777 VSX458774:VSX458777 WCT458774:WCT458777 WMP458774:WMP458777 WWL458774:WWL458777 JZ524310:JZ524313 TV524310:TV524313 ADR524310:ADR524313 ANN524310:ANN524313 AXJ524310:AXJ524313 BHF524310:BHF524313 BRB524310:BRB524313 CAX524310:CAX524313 CKT524310:CKT524313 CUP524310:CUP524313 DEL524310:DEL524313 DOH524310:DOH524313 DYD524310:DYD524313 EHZ524310:EHZ524313 ERV524310:ERV524313 FBR524310:FBR524313 FLN524310:FLN524313 FVJ524310:FVJ524313 GFF524310:GFF524313 GPB524310:GPB524313 GYX524310:GYX524313 HIT524310:HIT524313 HSP524310:HSP524313 ICL524310:ICL524313 IMH524310:IMH524313 IWD524310:IWD524313 JFZ524310:JFZ524313 JPV524310:JPV524313 JZR524310:JZR524313 KJN524310:KJN524313 KTJ524310:KTJ524313 LDF524310:LDF524313 LNB524310:LNB524313 LWX524310:LWX524313 MGT524310:MGT524313 MQP524310:MQP524313 NAL524310:NAL524313 NKH524310:NKH524313 NUD524310:NUD524313 ODZ524310:ODZ524313 ONV524310:ONV524313 OXR524310:OXR524313 PHN524310:PHN524313 PRJ524310:PRJ524313 QBF524310:QBF524313 QLB524310:QLB524313 QUX524310:QUX524313 RET524310:RET524313 ROP524310:ROP524313 RYL524310:RYL524313 SIH524310:SIH524313 SSD524310:SSD524313 TBZ524310:TBZ524313 TLV524310:TLV524313 TVR524310:TVR524313 UFN524310:UFN524313 UPJ524310:UPJ524313 UZF524310:UZF524313 VJB524310:VJB524313 VSX524310:VSX524313 WCT524310:WCT524313 WMP524310:WMP524313 WWL524310:WWL524313 JZ589846:JZ589849 TV589846:TV589849 ADR589846:ADR589849 ANN589846:ANN589849 AXJ589846:AXJ589849 BHF589846:BHF589849 BRB589846:BRB589849 CAX589846:CAX589849 CKT589846:CKT589849 CUP589846:CUP589849 DEL589846:DEL589849 DOH589846:DOH589849 DYD589846:DYD589849 EHZ589846:EHZ589849 ERV589846:ERV589849 FBR589846:FBR589849 FLN589846:FLN589849 FVJ589846:FVJ589849 GFF589846:GFF589849 GPB589846:GPB589849 GYX589846:GYX589849 HIT589846:HIT589849 HSP589846:HSP589849 ICL589846:ICL589849 IMH589846:IMH589849 IWD589846:IWD589849 JFZ589846:JFZ589849 JPV589846:JPV589849 JZR589846:JZR589849 KJN589846:KJN589849 KTJ589846:KTJ589849 LDF589846:LDF589849 LNB589846:LNB589849 LWX589846:LWX589849 MGT589846:MGT589849 MQP589846:MQP589849 NAL589846:NAL589849 NKH589846:NKH589849 NUD589846:NUD589849 ODZ589846:ODZ589849 ONV589846:ONV589849 OXR589846:OXR589849 PHN589846:PHN589849 PRJ589846:PRJ589849 QBF589846:QBF589849 QLB589846:QLB589849 QUX589846:QUX589849 RET589846:RET589849 ROP589846:ROP589849 RYL589846:RYL589849 SIH589846:SIH589849 SSD589846:SSD589849 TBZ589846:TBZ589849 TLV589846:TLV589849 TVR589846:TVR589849 UFN589846:UFN589849 UPJ589846:UPJ589849 UZF589846:UZF589849 VJB589846:VJB589849 VSX589846:VSX589849 WCT589846:WCT589849 WMP589846:WMP589849 WWL589846:WWL589849 JZ655382:JZ655385 TV655382:TV655385 ADR655382:ADR655385 ANN655382:ANN655385 AXJ655382:AXJ655385 BHF655382:BHF655385 BRB655382:BRB655385 CAX655382:CAX655385 CKT655382:CKT655385 CUP655382:CUP655385 DEL655382:DEL655385 DOH655382:DOH655385 DYD655382:DYD655385 EHZ655382:EHZ655385 ERV655382:ERV655385 FBR655382:FBR655385 FLN655382:FLN655385 FVJ655382:FVJ655385 GFF655382:GFF655385 GPB655382:GPB655385 GYX655382:GYX655385 HIT655382:HIT655385 HSP655382:HSP655385 ICL655382:ICL655385 IMH655382:IMH655385 IWD655382:IWD655385 JFZ655382:JFZ655385 JPV655382:JPV655385 JZR655382:JZR655385 KJN655382:KJN655385 KTJ655382:KTJ655385 LDF655382:LDF655385 LNB655382:LNB655385 LWX655382:LWX655385 MGT655382:MGT655385 MQP655382:MQP655385 NAL655382:NAL655385 NKH655382:NKH655385 NUD655382:NUD655385 ODZ655382:ODZ655385 ONV655382:ONV655385 OXR655382:OXR655385 PHN655382:PHN655385 PRJ655382:PRJ655385 QBF655382:QBF655385 QLB655382:QLB655385 QUX655382:QUX655385 RET655382:RET655385 ROP655382:ROP655385 RYL655382:RYL655385 SIH655382:SIH655385 SSD655382:SSD655385 TBZ655382:TBZ655385 TLV655382:TLV655385 TVR655382:TVR655385 UFN655382:UFN655385 UPJ655382:UPJ655385 UZF655382:UZF655385 VJB655382:VJB655385 VSX655382:VSX655385 WCT655382:WCT655385 WMP655382:WMP655385 WWL655382:WWL655385 JZ720918:JZ720921 TV720918:TV720921 ADR720918:ADR720921 ANN720918:ANN720921 AXJ720918:AXJ720921 BHF720918:BHF720921 BRB720918:BRB720921 CAX720918:CAX720921 CKT720918:CKT720921 CUP720918:CUP720921 DEL720918:DEL720921 DOH720918:DOH720921 DYD720918:DYD720921 EHZ720918:EHZ720921 ERV720918:ERV720921 FBR720918:FBR720921 FLN720918:FLN720921 FVJ720918:FVJ720921 GFF720918:GFF720921 GPB720918:GPB720921 GYX720918:GYX720921 HIT720918:HIT720921 HSP720918:HSP720921 ICL720918:ICL720921 IMH720918:IMH720921 IWD720918:IWD720921 JFZ720918:JFZ720921 JPV720918:JPV720921 JZR720918:JZR720921 KJN720918:KJN720921 KTJ720918:KTJ720921 LDF720918:LDF720921 LNB720918:LNB720921 LWX720918:LWX720921 MGT720918:MGT720921 MQP720918:MQP720921 NAL720918:NAL720921 NKH720918:NKH720921 NUD720918:NUD720921 ODZ720918:ODZ720921 ONV720918:ONV720921 OXR720918:OXR720921 PHN720918:PHN720921 PRJ720918:PRJ720921 QBF720918:QBF720921 QLB720918:QLB720921 QUX720918:QUX720921 RET720918:RET720921 ROP720918:ROP720921 RYL720918:RYL720921 SIH720918:SIH720921 SSD720918:SSD720921 TBZ720918:TBZ720921 TLV720918:TLV720921 TVR720918:TVR720921 UFN720918:UFN720921 UPJ720918:UPJ720921 UZF720918:UZF720921 VJB720918:VJB720921 VSX720918:VSX720921 WCT720918:WCT720921 WMP720918:WMP720921 WWL720918:WWL720921 JZ786454:JZ786457 TV786454:TV786457 ADR786454:ADR786457 ANN786454:ANN786457 AXJ786454:AXJ786457 BHF786454:BHF786457 BRB786454:BRB786457 CAX786454:CAX786457 CKT786454:CKT786457 CUP786454:CUP786457 DEL786454:DEL786457 DOH786454:DOH786457 DYD786454:DYD786457 EHZ786454:EHZ786457 ERV786454:ERV786457 FBR786454:FBR786457 FLN786454:FLN786457 FVJ786454:FVJ786457 GFF786454:GFF786457 GPB786454:GPB786457 GYX786454:GYX786457 HIT786454:HIT786457 HSP786454:HSP786457 ICL786454:ICL786457 IMH786454:IMH786457 IWD786454:IWD786457 JFZ786454:JFZ786457 JPV786454:JPV786457 JZR786454:JZR786457 KJN786454:KJN786457 KTJ786454:KTJ786457 LDF786454:LDF786457 LNB786454:LNB786457 LWX786454:LWX786457 MGT786454:MGT786457 MQP786454:MQP786457 NAL786454:NAL786457 NKH786454:NKH786457 NUD786454:NUD786457 ODZ786454:ODZ786457 ONV786454:ONV786457 OXR786454:OXR786457 PHN786454:PHN786457 PRJ786454:PRJ786457 QBF786454:QBF786457 QLB786454:QLB786457 QUX786454:QUX786457 RET786454:RET786457 ROP786454:ROP786457 RYL786454:RYL786457 SIH786454:SIH786457 SSD786454:SSD786457 TBZ786454:TBZ786457 TLV786454:TLV786457 TVR786454:TVR786457 UFN786454:UFN786457 UPJ786454:UPJ786457 UZF786454:UZF786457 VJB786454:VJB786457 VSX786454:VSX786457 WCT786454:WCT786457 WMP786454:WMP786457 WWL786454:WWL786457 JZ851990:JZ851993 TV851990:TV851993 ADR851990:ADR851993 ANN851990:ANN851993 AXJ851990:AXJ851993 BHF851990:BHF851993 BRB851990:BRB851993 CAX851990:CAX851993 CKT851990:CKT851993 CUP851990:CUP851993 DEL851990:DEL851993 DOH851990:DOH851993 DYD851990:DYD851993 EHZ851990:EHZ851993 ERV851990:ERV851993 FBR851990:FBR851993 FLN851990:FLN851993 FVJ851990:FVJ851993 GFF851990:GFF851993 GPB851990:GPB851993 GYX851990:GYX851993 HIT851990:HIT851993 HSP851990:HSP851993 ICL851990:ICL851993 IMH851990:IMH851993 IWD851990:IWD851993 JFZ851990:JFZ851993 JPV851990:JPV851993 JZR851990:JZR851993 KJN851990:KJN851993 KTJ851990:KTJ851993 LDF851990:LDF851993 LNB851990:LNB851993 LWX851990:LWX851993 MGT851990:MGT851993 MQP851990:MQP851993 NAL851990:NAL851993 NKH851990:NKH851993 NUD851990:NUD851993 ODZ851990:ODZ851993 ONV851990:ONV851993 OXR851990:OXR851993 PHN851990:PHN851993 PRJ851990:PRJ851993 QBF851990:QBF851993 QLB851990:QLB851993 QUX851990:QUX851993 RET851990:RET851993 ROP851990:ROP851993 RYL851990:RYL851993 SIH851990:SIH851993 SSD851990:SSD851993 TBZ851990:TBZ851993 TLV851990:TLV851993 TVR851990:TVR851993 UFN851990:UFN851993 UPJ851990:UPJ851993 UZF851990:UZF851993 VJB851990:VJB851993 VSX851990:VSX851993 WCT851990:WCT851993 WMP851990:WMP851993 WWL851990:WWL851993 JZ917526:JZ917529 TV917526:TV917529 ADR917526:ADR917529 ANN917526:ANN917529 AXJ917526:AXJ917529 BHF917526:BHF917529 BRB917526:BRB917529 CAX917526:CAX917529 CKT917526:CKT917529 CUP917526:CUP917529 DEL917526:DEL917529 DOH917526:DOH917529 DYD917526:DYD917529 EHZ917526:EHZ917529 ERV917526:ERV917529 FBR917526:FBR917529 FLN917526:FLN917529 FVJ917526:FVJ917529 GFF917526:GFF917529 GPB917526:GPB917529 GYX917526:GYX917529 HIT917526:HIT917529 HSP917526:HSP917529 ICL917526:ICL917529 IMH917526:IMH917529 IWD917526:IWD917529 JFZ917526:JFZ917529 JPV917526:JPV917529 JZR917526:JZR917529 KJN917526:KJN917529 KTJ917526:KTJ917529 LDF917526:LDF917529 LNB917526:LNB917529 LWX917526:LWX917529 MGT917526:MGT917529 MQP917526:MQP917529 NAL917526:NAL917529 NKH917526:NKH917529 NUD917526:NUD917529 ODZ917526:ODZ917529 ONV917526:ONV917529 OXR917526:OXR917529 PHN917526:PHN917529 PRJ917526:PRJ917529 QBF917526:QBF917529 QLB917526:QLB917529 QUX917526:QUX917529 RET917526:RET917529 ROP917526:ROP917529 RYL917526:RYL917529 SIH917526:SIH917529 SSD917526:SSD917529 TBZ917526:TBZ917529 TLV917526:TLV917529 TVR917526:TVR917529 UFN917526:UFN917529 UPJ917526:UPJ917529 UZF917526:UZF917529 VJB917526:VJB917529 VSX917526:VSX917529 WCT917526:WCT917529 WMP917526:WMP917529 WWL917526:WWL917529 JZ983062:JZ983065 TV983062:TV983065 ADR983062:ADR983065 ANN983062:ANN983065 AXJ983062:AXJ983065 BHF983062:BHF983065 BRB983062:BRB983065 CAX983062:CAX983065 CKT983062:CKT983065 CUP983062:CUP983065 DEL983062:DEL983065 DOH983062:DOH983065 DYD983062:DYD983065 EHZ983062:EHZ983065 ERV983062:ERV983065 FBR983062:FBR983065 FLN983062:FLN983065 FVJ983062:FVJ983065 GFF983062:GFF983065 GPB983062:GPB983065 GYX983062:GYX983065 HIT983062:HIT983065 HSP983062:HSP983065 ICL983062:ICL983065 IMH983062:IMH983065 IWD983062:IWD983065 JFZ983062:JFZ983065 JPV983062:JPV983065 JZR983062:JZR983065 KJN983062:KJN983065 KTJ983062:KTJ983065 LDF983062:LDF983065 LNB983062:LNB983065 LWX983062:LWX983065 MGT983062:MGT983065 MQP983062:MQP983065 NAL983062:NAL983065 NKH983062:NKH983065 NUD983062:NUD983065 ODZ983062:ODZ983065 ONV983062:ONV983065 OXR983062:OXR983065 PHN983062:PHN983065 PRJ983062:PRJ983065 QBF983062:QBF983065 QLB983062:QLB983065 QUX983062:QUX983065 RET983062:RET983065 ROP983062:ROP983065 RYL983062:RYL983065 SIH983062:SIH983065 SSD983062:SSD983065 TBZ983062:TBZ983065 TLV983062:TLV983065 TVR983062:TVR983065 UFN983062:UFN983065 UPJ983062:UPJ983065 UZF983062:UZF983065 VJB983062:VJB983065 VSX983062:VSX983065 WCT983062:WCT983065 WMP983062:WMP983065 WWL983062:WWL983065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JZ65556 TV65556 ADR65556 ANN65556 AXJ65556 BHF65556 BRB65556 CAX65556 CKT65556 CUP65556 DEL65556 DOH65556 DYD65556 EHZ65556 ERV65556 FBR65556 FLN65556 FVJ65556 GFF65556 GPB65556 GYX65556 HIT65556 HSP65556 ICL65556 IMH65556 IWD65556 JFZ65556 JPV65556 JZR65556 KJN65556 KTJ65556 LDF65556 LNB65556 LWX65556 MGT65556 MQP65556 NAL65556 NKH65556 NUD65556 ODZ65556 ONV65556 OXR65556 PHN65556 PRJ65556 QBF65556 QLB65556 QUX65556 RET65556 ROP65556 RYL65556 SIH65556 SSD65556 TBZ65556 TLV65556 TVR65556 UFN65556 UPJ65556 UZF65556 VJB65556 VSX65556 WCT65556 WMP65556 WWL65556 JZ131092 TV131092 ADR131092 ANN131092 AXJ131092 BHF131092 BRB131092 CAX131092 CKT131092 CUP131092 DEL131092 DOH131092 DYD131092 EHZ131092 ERV131092 FBR131092 FLN131092 FVJ131092 GFF131092 GPB131092 GYX131092 HIT131092 HSP131092 ICL131092 IMH131092 IWD131092 JFZ131092 JPV131092 JZR131092 KJN131092 KTJ131092 LDF131092 LNB131092 LWX131092 MGT131092 MQP131092 NAL131092 NKH131092 NUD131092 ODZ131092 ONV131092 OXR131092 PHN131092 PRJ131092 QBF131092 QLB131092 QUX131092 RET131092 ROP131092 RYL131092 SIH131092 SSD131092 TBZ131092 TLV131092 TVR131092 UFN131092 UPJ131092 UZF131092 VJB131092 VSX131092 WCT131092 WMP131092 WWL131092 JZ196628 TV196628 ADR196628 ANN196628 AXJ196628 BHF196628 BRB196628 CAX196628 CKT196628 CUP196628 DEL196628 DOH196628 DYD196628 EHZ196628 ERV196628 FBR196628 FLN196628 FVJ196628 GFF196628 GPB196628 GYX196628 HIT196628 HSP196628 ICL196628 IMH196628 IWD196628 JFZ196628 JPV196628 JZR196628 KJN196628 KTJ196628 LDF196628 LNB196628 LWX196628 MGT196628 MQP196628 NAL196628 NKH196628 NUD196628 ODZ196628 ONV196628 OXR196628 PHN196628 PRJ196628 QBF196628 QLB196628 QUX196628 RET196628 ROP196628 RYL196628 SIH196628 SSD196628 TBZ196628 TLV196628 TVR196628 UFN196628 UPJ196628 UZF196628 VJB196628 VSX196628 WCT196628 WMP196628 WWL196628 JZ262164 TV262164 ADR262164 ANN262164 AXJ262164 BHF262164 BRB262164 CAX262164 CKT262164 CUP262164 DEL262164 DOH262164 DYD262164 EHZ262164 ERV262164 FBR262164 FLN262164 FVJ262164 GFF262164 GPB262164 GYX262164 HIT262164 HSP262164 ICL262164 IMH262164 IWD262164 JFZ262164 JPV262164 JZR262164 KJN262164 KTJ262164 LDF262164 LNB262164 LWX262164 MGT262164 MQP262164 NAL262164 NKH262164 NUD262164 ODZ262164 ONV262164 OXR262164 PHN262164 PRJ262164 QBF262164 QLB262164 QUX262164 RET262164 ROP262164 RYL262164 SIH262164 SSD262164 TBZ262164 TLV262164 TVR262164 UFN262164 UPJ262164 UZF262164 VJB262164 VSX262164 WCT262164 WMP262164 WWL262164 JZ327700 TV327700 ADR327700 ANN327700 AXJ327700 BHF327700 BRB327700 CAX327700 CKT327700 CUP327700 DEL327700 DOH327700 DYD327700 EHZ327700 ERV327700 FBR327700 FLN327700 FVJ327700 GFF327700 GPB327700 GYX327700 HIT327700 HSP327700 ICL327700 IMH327700 IWD327700 JFZ327700 JPV327700 JZR327700 KJN327700 KTJ327700 LDF327700 LNB327700 LWX327700 MGT327700 MQP327700 NAL327700 NKH327700 NUD327700 ODZ327700 ONV327700 OXR327700 PHN327700 PRJ327700 QBF327700 QLB327700 QUX327700 RET327700 ROP327700 RYL327700 SIH327700 SSD327700 TBZ327700 TLV327700 TVR327700 UFN327700 UPJ327700 UZF327700 VJB327700 VSX327700 WCT327700 WMP327700 WWL327700 JZ393236 TV393236 ADR393236 ANN393236 AXJ393236 BHF393236 BRB393236 CAX393236 CKT393236 CUP393236 DEL393236 DOH393236 DYD393236 EHZ393236 ERV393236 FBR393236 FLN393236 FVJ393236 GFF393236 GPB393236 GYX393236 HIT393236 HSP393236 ICL393236 IMH393236 IWD393236 JFZ393236 JPV393236 JZR393236 KJN393236 KTJ393236 LDF393236 LNB393236 LWX393236 MGT393236 MQP393236 NAL393236 NKH393236 NUD393236 ODZ393236 ONV393236 OXR393236 PHN393236 PRJ393236 QBF393236 QLB393236 QUX393236 RET393236 ROP393236 RYL393236 SIH393236 SSD393236 TBZ393236 TLV393236 TVR393236 UFN393236 UPJ393236 UZF393236 VJB393236 VSX393236 WCT393236 WMP393236 WWL393236 JZ458772 TV458772 ADR458772 ANN458772 AXJ458772 BHF458772 BRB458772 CAX458772 CKT458772 CUP458772 DEL458772 DOH458772 DYD458772 EHZ458772 ERV458772 FBR458772 FLN458772 FVJ458772 GFF458772 GPB458772 GYX458772 HIT458772 HSP458772 ICL458772 IMH458772 IWD458772 JFZ458772 JPV458772 JZR458772 KJN458772 KTJ458772 LDF458772 LNB458772 LWX458772 MGT458772 MQP458772 NAL458772 NKH458772 NUD458772 ODZ458772 ONV458772 OXR458772 PHN458772 PRJ458772 QBF458772 QLB458772 QUX458772 RET458772 ROP458772 RYL458772 SIH458772 SSD458772 TBZ458772 TLV458772 TVR458772 UFN458772 UPJ458772 UZF458772 VJB458772 VSX458772 WCT458772 WMP458772 WWL458772 JZ524308 TV524308 ADR524308 ANN524308 AXJ524308 BHF524308 BRB524308 CAX524308 CKT524308 CUP524308 DEL524308 DOH524308 DYD524308 EHZ524308 ERV524308 FBR524308 FLN524308 FVJ524308 GFF524308 GPB524308 GYX524308 HIT524308 HSP524308 ICL524308 IMH524308 IWD524308 JFZ524308 JPV524308 JZR524308 KJN524308 KTJ524308 LDF524308 LNB524308 LWX524308 MGT524308 MQP524308 NAL524308 NKH524308 NUD524308 ODZ524308 ONV524308 OXR524308 PHN524308 PRJ524308 QBF524308 QLB524308 QUX524308 RET524308 ROP524308 RYL524308 SIH524308 SSD524308 TBZ524308 TLV524308 TVR524308 UFN524308 UPJ524308 UZF524308 VJB524308 VSX524308 WCT524308 WMP524308 WWL524308 JZ589844 TV589844 ADR589844 ANN589844 AXJ589844 BHF589844 BRB589844 CAX589844 CKT589844 CUP589844 DEL589844 DOH589844 DYD589844 EHZ589844 ERV589844 FBR589844 FLN589844 FVJ589844 GFF589844 GPB589844 GYX589844 HIT589844 HSP589844 ICL589844 IMH589844 IWD589844 JFZ589844 JPV589844 JZR589844 KJN589844 KTJ589844 LDF589844 LNB589844 LWX589844 MGT589844 MQP589844 NAL589844 NKH589844 NUD589844 ODZ589844 ONV589844 OXR589844 PHN589844 PRJ589844 QBF589844 QLB589844 QUX589844 RET589844 ROP589844 RYL589844 SIH589844 SSD589844 TBZ589844 TLV589844 TVR589844 UFN589844 UPJ589844 UZF589844 VJB589844 VSX589844 WCT589844 WMP589844 WWL589844 JZ655380 TV655380 ADR655380 ANN655380 AXJ655380 BHF655380 BRB655380 CAX655380 CKT655380 CUP655380 DEL655380 DOH655380 DYD655380 EHZ655380 ERV655380 FBR655380 FLN655380 FVJ655380 GFF655380 GPB655380 GYX655380 HIT655380 HSP655380 ICL655380 IMH655380 IWD655380 JFZ655380 JPV655380 JZR655380 KJN655380 KTJ655380 LDF655380 LNB655380 LWX655380 MGT655380 MQP655380 NAL655380 NKH655380 NUD655380 ODZ655380 ONV655380 OXR655380 PHN655380 PRJ655380 QBF655380 QLB655380 QUX655380 RET655380 ROP655380 RYL655380 SIH655380 SSD655380 TBZ655380 TLV655380 TVR655380 UFN655380 UPJ655380 UZF655380 VJB655380 VSX655380 WCT655380 WMP655380 WWL655380 JZ720916 TV720916 ADR720916 ANN720916 AXJ720916 BHF720916 BRB720916 CAX720916 CKT720916 CUP720916 DEL720916 DOH720916 DYD720916 EHZ720916 ERV720916 FBR720916 FLN720916 FVJ720916 GFF720916 GPB720916 GYX720916 HIT720916 HSP720916 ICL720916 IMH720916 IWD720916 JFZ720916 JPV720916 JZR720916 KJN720916 KTJ720916 LDF720916 LNB720916 LWX720916 MGT720916 MQP720916 NAL720916 NKH720916 NUD720916 ODZ720916 ONV720916 OXR720916 PHN720916 PRJ720916 QBF720916 QLB720916 QUX720916 RET720916 ROP720916 RYL720916 SIH720916 SSD720916 TBZ720916 TLV720916 TVR720916 UFN720916 UPJ720916 UZF720916 VJB720916 VSX720916 WCT720916 WMP720916 WWL720916 JZ786452 TV786452 ADR786452 ANN786452 AXJ786452 BHF786452 BRB786452 CAX786452 CKT786452 CUP786452 DEL786452 DOH786452 DYD786452 EHZ786452 ERV786452 FBR786452 FLN786452 FVJ786452 GFF786452 GPB786452 GYX786452 HIT786452 HSP786452 ICL786452 IMH786452 IWD786452 JFZ786452 JPV786452 JZR786452 KJN786452 KTJ786452 LDF786452 LNB786452 LWX786452 MGT786452 MQP786452 NAL786452 NKH786452 NUD786452 ODZ786452 ONV786452 OXR786452 PHN786452 PRJ786452 QBF786452 QLB786452 QUX786452 RET786452 ROP786452 RYL786452 SIH786452 SSD786452 TBZ786452 TLV786452 TVR786452 UFN786452 UPJ786452 UZF786452 VJB786452 VSX786452 WCT786452 WMP786452 WWL786452 JZ851988 TV851988 ADR851988 ANN851988 AXJ851988 BHF851988 BRB851988 CAX851988 CKT851988 CUP851988 DEL851988 DOH851988 DYD851988 EHZ851988 ERV851988 FBR851988 FLN851988 FVJ851988 GFF851988 GPB851988 GYX851988 HIT851988 HSP851988 ICL851988 IMH851988 IWD851988 JFZ851988 JPV851988 JZR851988 KJN851988 KTJ851988 LDF851988 LNB851988 LWX851988 MGT851988 MQP851988 NAL851988 NKH851988 NUD851988 ODZ851988 ONV851988 OXR851988 PHN851988 PRJ851988 QBF851988 QLB851988 QUX851988 RET851988 ROP851988 RYL851988 SIH851988 SSD851988 TBZ851988 TLV851988 TVR851988 UFN851988 UPJ851988 UZF851988 VJB851988 VSX851988 WCT851988 WMP851988 WWL851988 JZ917524 TV917524 ADR917524 ANN917524 AXJ917524 BHF917524 BRB917524 CAX917524 CKT917524 CUP917524 DEL917524 DOH917524 DYD917524 EHZ917524 ERV917524 FBR917524 FLN917524 FVJ917524 GFF917524 GPB917524 GYX917524 HIT917524 HSP917524 ICL917524 IMH917524 IWD917524 JFZ917524 JPV917524 JZR917524 KJN917524 KTJ917524 LDF917524 LNB917524 LWX917524 MGT917524 MQP917524 NAL917524 NKH917524 NUD917524 ODZ917524 ONV917524 OXR917524 PHN917524 PRJ917524 QBF917524 QLB917524 QUX917524 RET917524 ROP917524 RYL917524 SIH917524 SSD917524 TBZ917524 TLV917524 TVR917524 UFN917524 UPJ917524 UZF917524 VJB917524 VSX917524 WCT917524 WMP917524 WWL917524 JZ983060 TV983060 ADR983060 ANN983060 AXJ983060 BHF983060 BRB983060 CAX983060 CKT983060 CUP983060 DEL983060 DOH983060 DYD983060 EHZ983060 ERV983060 FBR983060 FLN983060 FVJ983060 GFF983060 GPB983060 GYX983060 HIT983060 HSP983060 ICL983060 IMH983060 IWD983060 JFZ983060 JPV983060 JZR983060 KJN983060 KTJ983060 LDF983060 LNB983060 LWX983060 MGT983060 MQP983060 NAL983060 NKH983060 NUD983060 ODZ983060 ONV983060 OXR983060 PHN983060 PRJ983060 QBF983060 QLB983060 QUX983060 RET983060 ROP983060 RYL983060 SIH983060 SSD983060 TBZ983060 TLV983060 TVR983060 UFN983060 UPJ983060 UZF983060 VJB983060 VSX983060 WCT983060 WMP983060 WWL983060 JZ65554 TV65554 ADR65554 ANN65554 AXJ65554 BHF65554 BRB65554 CAX65554 CKT65554 CUP65554 DEL65554 DOH65554 DYD65554 EHZ65554 ERV65554 FBR65554 FLN65554 FVJ65554 GFF65554 GPB65554 GYX65554 HIT65554 HSP65554 ICL65554 IMH65554 IWD65554 JFZ65554 JPV65554 JZR65554 KJN65554 KTJ65554 LDF65554 LNB65554 LWX65554 MGT65554 MQP65554 NAL65554 NKH65554 NUD65554 ODZ65554 ONV65554 OXR65554 PHN65554 PRJ65554 QBF65554 QLB65554 QUX65554 RET65554 ROP65554 RYL65554 SIH65554 SSD65554 TBZ65554 TLV65554 TVR65554 UFN65554 UPJ65554 UZF65554 VJB65554 VSX65554 WCT65554 WMP65554 WWL65554 JZ131090 TV131090 ADR131090 ANN131090 AXJ131090 BHF131090 BRB131090 CAX131090 CKT131090 CUP131090 DEL131090 DOH131090 DYD131090 EHZ131090 ERV131090 FBR131090 FLN131090 FVJ131090 GFF131090 GPB131090 GYX131090 HIT131090 HSP131090 ICL131090 IMH131090 IWD131090 JFZ131090 JPV131090 JZR131090 KJN131090 KTJ131090 LDF131090 LNB131090 LWX131090 MGT131090 MQP131090 NAL131090 NKH131090 NUD131090 ODZ131090 ONV131090 OXR131090 PHN131090 PRJ131090 QBF131090 QLB131090 QUX131090 RET131090 ROP131090 RYL131090 SIH131090 SSD131090 TBZ131090 TLV131090 TVR131090 UFN131090 UPJ131090 UZF131090 VJB131090 VSX131090 WCT131090 WMP131090 WWL131090 JZ196626 TV196626 ADR196626 ANN196626 AXJ196626 BHF196626 BRB196626 CAX196626 CKT196626 CUP196626 DEL196626 DOH196626 DYD196626 EHZ196626 ERV196626 FBR196626 FLN196626 FVJ196626 GFF196626 GPB196626 GYX196626 HIT196626 HSP196626 ICL196626 IMH196626 IWD196626 JFZ196626 JPV196626 JZR196626 KJN196626 KTJ196626 LDF196626 LNB196626 LWX196626 MGT196626 MQP196626 NAL196626 NKH196626 NUD196626 ODZ196626 ONV196626 OXR196626 PHN196626 PRJ196626 QBF196626 QLB196626 QUX196626 RET196626 ROP196626 RYL196626 SIH196626 SSD196626 TBZ196626 TLV196626 TVR196626 UFN196626 UPJ196626 UZF196626 VJB196626 VSX196626 WCT196626 WMP196626 WWL196626 JZ262162 TV262162 ADR262162 ANN262162 AXJ262162 BHF262162 BRB262162 CAX262162 CKT262162 CUP262162 DEL262162 DOH262162 DYD262162 EHZ262162 ERV262162 FBR262162 FLN262162 FVJ262162 GFF262162 GPB262162 GYX262162 HIT262162 HSP262162 ICL262162 IMH262162 IWD262162 JFZ262162 JPV262162 JZR262162 KJN262162 KTJ262162 LDF262162 LNB262162 LWX262162 MGT262162 MQP262162 NAL262162 NKH262162 NUD262162 ODZ262162 ONV262162 OXR262162 PHN262162 PRJ262162 QBF262162 QLB262162 QUX262162 RET262162 ROP262162 RYL262162 SIH262162 SSD262162 TBZ262162 TLV262162 TVR262162 UFN262162 UPJ262162 UZF262162 VJB262162 VSX262162 WCT262162 WMP262162 WWL262162 JZ327698 TV327698 ADR327698 ANN327698 AXJ327698 BHF327698 BRB327698 CAX327698 CKT327698 CUP327698 DEL327698 DOH327698 DYD327698 EHZ327698 ERV327698 FBR327698 FLN327698 FVJ327698 GFF327698 GPB327698 GYX327698 HIT327698 HSP327698 ICL327698 IMH327698 IWD327698 JFZ327698 JPV327698 JZR327698 KJN327698 KTJ327698 LDF327698 LNB327698 LWX327698 MGT327698 MQP327698 NAL327698 NKH327698 NUD327698 ODZ327698 ONV327698 OXR327698 PHN327698 PRJ327698 QBF327698 QLB327698 QUX327698 RET327698 ROP327698 RYL327698 SIH327698 SSD327698 TBZ327698 TLV327698 TVR327698 UFN327698 UPJ327698 UZF327698 VJB327698 VSX327698 WCT327698 WMP327698 WWL327698 JZ393234 TV393234 ADR393234 ANN393234 AXJ393234 BHF393234 BRB393234 CAX393234 CKT393234 CUP393234 DEL393234 DOH393234 DYD393234 EHZ393234 ERV393234 FBR393234 FLN393234 FVJ393234 GFF393234 GPB393234 GYX393234 HIT393234 HSP393234 ICL393234 IMH393234 IWD393234 JFZ393234 JPV393234 JZR393234 KJN393234 KTJ393234 LDF393234 LNB393234 LWX393234 MGT393234 MQP393234 NAL393234 NKH393234 NUD393234 ODZ393234 ONV393234 OXR393234 PHN393234 PRJ393234 QBF393234 QLB393234 QUX393234 RET393234 ROP393234 RYL393234 SIH393234 SSD393234 TBZ393234 TLV393234 TVR393234 UFN393234 UPJ393234 UZF393234 VJB393234 VSX393234 WCT393234 WMP393234 WWL393234 JZ458770 TV458770 ADR458770 ANN458770 AXJ458770 BHF458770 BRB458770 CAX458770 CKT458770 CUP458770 DEL458770 DOH458770 DYD458770 EHZ458770 ERV458770 FBR458770 FLN458770 FVJ458770 GFF458770 GPB458770 GYX458770 HIT458770 HSP458770 ICL458770 IMH458770 IWD458770 JFZ458770 JPV458770 JZR458770 KJN458770 KTJ458770 LDF458770 LNB458770 LWX458770 MGT458770 MQP458770 NAL458770 NKH458770 NUD458770 ODZ458770 ONV458770 OXR458770 PHN458770 PRJ458770 QBF458770 QLB458770 QUX458770 RET458770 ROP458770 RYL458770 SIH458770 SSD458770 TBZ458770 TLV458770 TVR458770 UFN458770 UPJ458770 UZF458770 VJB458770 VSX458770 WCT458770 WMP458770 WWL458770 JZ524306 TV524306 ADR524306 ANN524306 AXJ524306 BHF524306 BRB524306 CAX524306 CKT524306 CUP524306 DEL524306 DOH524306 DYD524306 EHZ524306 ERV524306 FBR524306 FLN524306 FVJ524306 GFF524306 GPB524306 GYX524306 HIT524306 HSP524306 ICL524306 IMH524306 IWD524306 JFZ524306 JPV524306 JZR524306 KJN524306 KTJ524306 LDF524306 LNB524306 LWX524306 MGT524306 MQP524306 NAL524306 NKH524306 NUD524306 ODZ524306 ONV524306 OXR524306 PHN524306 PRJ524306 QBF524306 QLB524306 QUX524306 RET524306 ROP524306 RYL524306 SIH524306 SSD524306 TBZ524306 TLV524306 TVR524306 UFN524306 UPJ524306 UZF524306 VJB524306 VSX524306 WCT524306 WMP524306 WWL524306 JZ589842 TV589842 ADR589842 ANN589842 AXJ589842 BHF589842 BRB589842 CAX589842 CKT589842 CUP589842 DEL589842 DOH589842 DYD589842 EHZ589842 ERV589842 FBR589842 FLN589842 FVJ589842 GFF589842 GPB589842 GYX589842 HIT589842 HSP589842 ICL589842 IMH589842 IWD589842 JFZ589842 JPV589842 JZR589842 KJN589842 KTJ589842 LDF589842 LNB589842 LWX589842 MGT589842 MQP589842 NAL589842 NKH589842 NUD589842 ODZ589842 ONV589842 OXR589842 PHN589842 PRJ589842 QBF589842 QLB589842 QUX589842 RET589842 ROP589842 RYL589842 SIH589842 SSD589842 TBZ589842 TLV589842 TVR589842 UFN589842 UPJ589842 UZF589842 VJB589842 VSX589842 WCT589842 WMP589842 WWL589842 JZ655378 TV655378 ADR655378 ANN655378 AXJ655378 BHF655378 BRB655378 CAX655378 CKT655378 CUP655378 DEL655378 DOH655378 DYD655378 EHZ655378 ERV655378 FBR655378 FLN655378 FVJ655378 GFF655378 GPB655378 GYX655378 HIT655378 HSP655378 ICL655378 IMH655378 IWD655378 JFZ655378 JPV655378 JZR655378 KJN655378 KTJ655378 LDF655378 LNB655378 LWX655378 MGT655378 MQP655378 NAL655378 NKH655378 NUD655378 ODZ655378 ONV655378 OXR655378 PHN655378 PRJ655378 QBF655378 QLB655378 QUX655378 RET655378 ROP655378 RYL655378 SIH655378 SSD655378 TBZ655378 TLV655378 TVR655378 UFN655378 UPJ655378 UZF655378 VJB655378 VSX655378 WCT655378 WMP655378 WWL655378 JZ720914 TV720914 ADR720914 ANN720914 AXJ720914 BHF720914 BRB720914 CAX720914 CKT720914 CUP720914 DEL720914 DOH720914 DYD720914 EHZ720914 ERV720914 FBR720914 FLN720914 FVJ720914 GFF720914 GPB720914 GYX720914 HIT720914 HSP720914 ICL720914 IMH720914 IWD720914 JFZ720914 JPV720914 JZR720914 KJN720914 KTJ720914 LDF720914 LNB720914 LWX720914 MGT720914 MQP720914 NAL720914 NKH720914 NUD720914 ODZ720914 ONV720914 OXR720914 PHN720914 PRJ720914 QBF720914 QLB720914 QUX720914 RET720914 ROP720914 RYL720914 SIH720914 SSD720914 TBZ720914 TLV720914 TVR720914 UFN720914 UPJ720914 UZF720914 VJB720914 VSX720914 WCT720914 WMP720914 WWL720914 JZ786450 TV786450 ADR786450 ANN786450 AXJ786450 BHF786450 BRB786450 CAX786450 CKT786450 CUP786450 DEL786450 DOH786450 DYD786450 EHZ786450 ERV786450 FBR786450 FLN786450 FVJ786450 GFF786450 GPB786450 GYX786450 HIT786450 HSP786450 ICL786450 IMH786450 IWD786450 JFZ786450 JPV786450 JZR786450 KJN786450 KTJ786450 LDF786450 LNB786450 LWX786450 MGT786450 MQP786450 NAL786450 NKH786450 NUD786450 ODZ786450 ONV786450 OXR786450 PHN786450 PRJ786450 QBF786450 QLB786450 QUX786450 RET786450 ROP786450 RYL786450 SIH786450 SSD786450 TBZ786450 TLV786450 TVR786450 UFN786450 UPJ786450 UZF786450 VJB786450 VSX786450 WCT786450 WMP786450 WWL786450 JZ851986 TV851986 ADR851986 ANN851986 AXJ851986 BHF851986 BRB851986 CAX851986 CKT851986 CUP851986 DEL851986 DOH851986 DYD851986 EHZ851986 ERV851986 FBR851986 FLN851986 FVJ851986 GFF851986 GPB851986 GYX851986 HIT851986 HSP851986 ICL851986 IMH851986 IWD851986 JFZ851986 JPV851986 JZR851986 KJN851986 KTJ851986 LDF851986 LNB851986 LWX851986 MGT851986 MQP851986 NAL851986 NKH851986 NUD851986 ODZ851986 ONV851986 OXR851986 PHN851986 PRJ851986 QBF851986 QLB851986 QUX851986 RET851986 ROP851986 RYL851986 SIH851986 SSD851986 TBZ851986 TLV851986 TVR851986 UFN851986 UPJ851986 UZF851986 VJB851986 VSX851986 WCT851986 WMP851986 WWL851986 JZ917522 TV917522 ADR917522 ANN917522 AXJ917522 BHF917522 BRB917522 CAX917522 CKT917522 CUP917522 DEL917522 DOH917522 DYD917522 EHZ917522 ERV917522 FBR917522 FLN917522 FVJ917522 GFF917522 GPB917522 GYX917522 HIT917522 HSP917522 ICL917522 IMH917522 IWD917522 JFZ917522 JPV917522 JZR917522 KJN917522 KTJ917522 LDF917522 LNB917522 LWX917522 MGT917522 MQP917522 NAL917522 NKH917522 NUD917522 ODZ917522 ONV917522 OXR917522 PHN917522 PRJ917522 QBF917522 QLB917522 QUX917522 RET917522 ROP917522 RYL917522 SIH917522 SSD917522 TBZ917522 TLV917522 TVR917522 UFN917522 UPJ917522 UZF917522 VJB917522 VSX917522 WCT917522 WMP917522 WWL917522 JZ983058 TV983058 ADR983058 ANN983058 AXJ983058 BHF983058 BRB983058 CAX983058 CKT983058 CUP983058 DEL983058 DOH983058 DYD983058 EHZ983058 ERV983058 FBR983058 FLN983058 FVJ983058 GFF983058 GPB983058 GYX983058 HIT983058 HSP983058 ICL983058 IMH983058 IWD983058 JFZ983058 JPV983058 JZR983058 KJN983058 KTJ983058 LDF983058 LNB983058 LWX983058 MGT983058 MQP983058 NAL983058 NKH983058 NUD983058 ODZ983058 ONV983058 OXR983058 PHN983058 PRJ983058 QBF983058 QLB983058 QUX983058 RET983058 ROP983058 RYL983058 SIH983058 SSD983058 TBZ983058 TLV983058 TVR983058 UFN983058 UPJ983058 UZF983058 VJB983058 VSX983058 WCT983058 WMP983058 WWL983058 JZ65552 TV65552 ADR65552 ANN65552 AXJ65552 BHF65552 BRB65552 CAX65552 CKT65552 CUP65552 DEL65552 DOH65552 DYD65552 EHZ65552 ERV65552 FBR65552 FLN65552 FVJ65552 GFF65552 GPB65552 GYX65552 HIT65552 HSP65552 ICL65552 IMH65552 IWD65552 JFZ65552 JPV65552 JZR65552 KJN65552 KTJ65552 LDF65552 LNB65552 LWX65552 MGT65552 MQP65552 NAL65552 NKH65552 NUD65552 ODZ65552 ONV65552 OXR65552 PHN65552 PRJ65552 QBF65552 QLB65552 QUX65552 RET65552 ROP65552 RYL65552 SIH65552 SSD65552 TBZ65552 TLV65552 TVR65552 UFN65552 UPJ65552 UZF65552 VJB65552 VSX65552 WCT65552 WMP65552 WWL65552 JZ131088 TV131088 ADR131088 ANN131088 AXJ131088 BHF131088 BRB131088 CAX131088 CKT131088 CUP131088 DEL131088 DOH131088 DYD131088 EHZ131088 ERV131088 FBR131088 FLN131088 FVJ131088 GFF131088 GPB131088 GYX131088 HIT131088 HSP131088 ICL131088 IMH131088 IWD131088 JFZ131088 JPV131088 JZR131088 KJN131088 KTJ131088 LDF131088 LNB131088 LWX131088 MGT131088 MQP131088 NAL131088 NKH131088 NUD131088 ODZ131088 ONV131088 OXR131088 PHN131088 PRJ131088 QBF131088 QLB131088 QUX131088 RET131088 ROP131088 RYL131088 SIH131088 SSD131088 TBZ131088 TLV131088 TVR131088 UFN131088 UPJ131088 UZF131088 VJB131088 VSX131088 WCT131088 WMP131088 WWL131088 JZ196624 TV196624 ADR196624 ANN196624 AXJ196624 BHF196624 BRB196624 CAX196624 CKT196624 CUP196624 DEL196624 DOH196624 DYD196624 EHZ196624 ERV196624 FBR196624 FLN196624 FVJ196624 GFF196624 GPB196624 GYX196624 HIT196624 HSP196624 ICL196624 IMH196624 IWD196624 JFZ196624 JPV196624 JZR196624 KJN196624 KTJ196624 LDF196624 LNB196624 LWX196624 MGT196624 MQP196624 NAL196624 NKH196624 NUD196624 ODZ196624 ONV196624 OXR196624 PHN196624 PRJ196624 QBF196624 QLB196624 QUX196624 RET196624 ROP196624 RYL196624 SIH196624 SSD196624 TBZ196624 TLV196624 TVR196624 UFN196624 UPJ196624 UZF196624 VJB196624 VSX196624 WCT196624 WMP196624 WWL196624 JZ262160 TV262160 ADR262160 ANN262160 AXJ262160 BHF262160 BRB262160 CAX262160 CKT262160 CUP262160 DEL262160 DOH262160 DYD262160 EHZ262160 ERV262160 FBR262160 FLN262160 FVJ262160 GFF262160 GPB262160 GYX262160 HIT262160 HSP262160 ICL262160 IMH262160 IWD262160 JFZ262160 JPV262160 JZR262160 KJN262160 KTJ262160 LDF262160 LNB262160 LWX262160 MGT262160 MQP262160 NAL262160 NKH262160 NUD262160 ODZ262160 ONV262160 OXR262160 PHN262160 PRJ262160 QBF262160 QLB262160 QUX262160 RET262160 ROP262160 RYL262160 SIH262160 SSD262160 TBZ262160 TLV262160 TVR262160 UFN262160 UPJ262160 UZF262160 VJB262160 VSX262160 WCT262160 WMP262160 WWL262160 JZ327696 TV327696 ADR327696 ANN327696 AXJ327696 BHF327696 BRB327696 CAX327696 CKT327696 CUP327696 DEL327696 DOH327696 DYD327696 EHZ327696 ERV327696 FBR327696 FLN327696 FVJ327696 GFF327696 GPB327696 GYX327696 HIT327696 HSP327696 ICL327696 IMH327696 IWD327696 JFZ327696 JPV327696 JZR327696 KJN327696 KTJ327696 LDF327696 LNB327696 LWX327696 MGT327696 MQP327696 NAL327696 NKH327696 NUD327696 ODZ327696 ONV327696 OXR327696 PHN327696 PRJ327696 QBF327696 QLB327696 QUX327696 RET327696 ROP327696 RYL327696 SIH327696 SSD327696 TBZ327696 TLV327696 TVR327696 UFN327696 UPJ327696 UZF327696 VJB327696 VSX327696 WCT327696 WMP327696 WWL327696 JZ393232 TV393232 ADR393232 ANN393232 AXJ393232 BHF393232 BRB393232 CAX393232 CKT393232 CUP393232 DEL393232 DOH393232 DYD393232 EHZ393232 ERV393232 FBR393232 FLN393232 FVJ393232 GFF393232 GPB393232 GYX393232 HIT393232 HSP393232 ICL393232 IMH393232 IWD393232 JFZ393232 JPV393232 JZR393232 KJN393232 KTJ393232 LDF393232 LNB393232 LWX393232 MGT393232 MQP393232 NAL393232 NKH393232 NUD393232 ODZ393232 ONV393232 OXR393232 PHN393232 PRJ393232 QBF393232 QLB393232 QUX393232 RET393232 ROP393232 RYL393232 SIH393232 SSD393232 TBZ393232 TLV393232 TVR393232 UFN393232 UPJ393232 UZF393232 VJB393232 VSX393232 WCT393232 WMP393232 WWL393232 JZ458768 TV458768 ADR458768 ANN458768 AXJ458768 BHF458768 BRB458768 CAX458768 CKT458768 CUP458768 DEL458768 DOH458768 DYD458768 EHZ458768 ERV458768 FBR458768 FLN458768 FVJ458768 GFF458768 GPB458768 GYX458768 HIT458768 HSP458768 ICL458768 IMH458768 IWD458768 JFZ458768 JPV458768 JZR458768 KJN458768 KTJ458768 LDF458768 LNB458768 LWX458768 MGT458768 MQP458768 NAL458768 NKH458768 NUD458768 ODZ458768 ONV458768 OXR458768 PHN458768 PRJ458768 QBF458768 QLB458768 QUX458768 RET458768 ROP458768 RYL458768 SIH458768 SSD458768 TBZ458768 TLV458768 TVR458768 UFN458768 UPJ458768 UZF458768 VJB458768 VSX458768 WCT458768 WMP458768 WWL458768 JZ524304 TV524304 ADR524304 ANN524304 AXJ524304 BHF524304 BRB524304 CAX524304 CKT524304 CUP524304 DEL524304 DOH524304 DYD524304 EHZ524304 ERV524304 FBR524304 FLN524304 FVJ524304 GFF524304 GPB524304 GYX524304 HIT524304 HSP524304 ICL524304 IMH524304 IWD524304 JFZ524304 JPV524304 JZR524304 KJN524304 KTJ524304 LDF524304 LNB524304 LWX524304 MGT524304 MQP524304 NAL524304 NKH524304 NUD524304 ODZ524304 ONV524304 OXR524304 PHN524304 PRJ524304 QBF524304 QLB524304 QUX524304 RET524304 ROP524304 RYL524304 SIH524304 SSD524304 TBZ524304 TLV524304 TVR524304 UFN524304 UPJ524304 UZF524304 VJB524304 VSX524304 WCT524304 WMP524304 WWL524304 JZ589840 TV589840 ADR589840 ANN589840 AXJ589840 BHF589840 BRB589840 CAX589840 CKT589840 CUP589840 DEL589840 DOH589840 DYD589840 EHZ589840 ERV589840 FBR589840 FLN589840 FVJ589840 GFF589840 GPB589840 GYX589840 HIT589840 HSP589840 ICL589840 IMH589840 IWD589840 JFZ589840 JPV589840 JZR589840 KJN589840 KTJ589840 LDF589840 LNB589840 LWX589840 MGT589840 MQP589840 NAL589840 NKH589840 NUD589840 ODZ589840 ONV589840 OXR589840 PHN589840 PRJ589840 QBF589840 QLB589840 QUX589840 RET589840 ROP589840 RYL589840 SIH589840 SSD589840 TBZ589840 TLV589840 TVR589840 UFN589840 UPJ589840 UZF589840 VJB589840 VSX589840 WCT589840 WMP589840 WWL589840 JZ655376 TV655376 ADR655376 ANN655376 AXJ655376 BHF655376 BRB655376 CAX655376 CKT655376 CUP655376 DEL655376 DOH655376 DYD655376 EHZ655376 ERV655376 FBR655376 FLN655376 FVJ655376 GFF655376 GPB655376 GYX655376 HIT655376 HSP655376 ICL655376 IMH655376 IWD655376 JFZ655376 JPV655376 JZR655376 KJN655376 KTJ655376 LDF655376 LNB655376 LWX655376 MGT655376 MQP655376 NAL655376 NKH655376 NUD655376 ODZ655376 ONV655376 OXR655376 PHN655376 PRJ655376 QBF655376 QLB655376 QUX655376 RET655376 ROP655376 RYL655376 SIH655376 SSD655376 TBZ655376 TLV655376 TVR655376 UFN655376 UPJ655376 UZF655376 VJB655376 VSX655376 WCT655376 WMP655376 WWL655376 JZ720912 TV720912 ADR720912 ANN720912 AXJ720912 BHF720912 BRB720912 CAX720912 CKT720912 CUP720912 DEL720912 DOH720912 DYD720912 EHZ720912 ERV720912 FBR720912 FLN720912 FVJ720912 GFF720912 GPB720912 GYX720912 HIT720912 HSP720912 ICL720912 IMH720912 IWD720912 JFZ720912 JPV720912 JZR720912 KJN720912 KTJ720912 LDF720912 LNB720912 LWX720912 MGT720912 MQP720912 NAL720912 NKH720912 NUD720912 ODZ720912 ONV720912 OXR720912 PHN720912 PRJ720912 QBF720912 QLB720912 QUX720912 RET720912 ROP720912 RYL720912 SIH720912 SSD720912 TBZ720912 TLV720912 TVR720912 UFN720912 UPJ720912 UZF720912 VJB720912 VSX720912 WCT720912 WMP720912 WWL720912 JZ786448 TV786448 ADR786448 ANN786448 AXJ786448 BHF786448 BRB786448 CAX786448 CKT786448 CUP786448 DEL786448 DOH786448 DYD786448 EHZ786448 ERV786448 FBR786448 FLN786448 FVJ786448 GFF786448 GPB786448 GYX786448 HIT786448 HSP786448 ICL786448 IMH786448 IWD786448 JFZ786448 JPV786448 JZR786448 KJN786448 KTJ786448 LDF786448 LNB786448 LWX786448 MGT786448 MQP786448 NAL786448 NKH786448 NUD786448 ODZ786448 ONV786448 OXR786448 PHN786448 PRJ786448 QBF786448 QLB786448 QUX786448 RET786448 ROP786448 RYL786448 SIH786448 SSD786448 TBZ786448 TLV786448 TVR786448 UFN786448 UPJ786448 UZF786448 VJB786448 VSX786448 WCT786448 WMP786448 WWL786448 JZ851984 TV851984 ADR851984 ANN851984 AXJ851984 BHF851984 BRB851984 CAX851984 CKT851984 CUP851984 DEL851984 DOH851984 DYD851984 EHZ851984 ERV851984 FBR851984 FLN851984 FVJ851984 GFF851984 GPB851984 GYX851984 HIT851984 HSP851984 ICL851984 IMH851984 IWD851984 JFZ851984 JPV851984 JZR851984 KJN851984 KTJ851984 LDF851984 LNB851984 LWX851984 MGT851984 MQP851984 NAL851984 NKH851984 NUD851984 ODZ851984 ONV851984 OXR851984 PHN851984 PRJ851984 QBF851984 QLB851984 QUX851984 RET851984 ROP851984 RYL851984 SIH851984 SSD851984 TBZ851984 TLV851984 TVR851984 UFN851984 UPJ851984 UZF851984 VJB851984 VSX851984 WCT851984 WMP851984 WWL851984 JZ917520 TV917520 ADR917520 ANN917520 AXJ917520 BHF917520 BRB917520 CAX917520 CKT917520 CUP917520 DEL917520 DOH917520 DYD917520 EHZ917520 ERV917520 FBR917520 FLN917520 FVJ917520 GFF917520 GPB917520 GYX917520 HIT917520 HSP917520 ICL917520 IMH917520 IWD917520 JFZ917520 JPV917520 JZR917520 KJN917520 KTJ917520 LDF917520 LNB917520 LWX917520 MGT917520 MQP917520 NAL917520 NKH917520 NUD917520 ODZ917520 ONV917520 OXR917520 PHN917520 PRJ917520 QBF917520 QLB917520 QUX917520 RET917520 ROP917520 RYL917520 SIH917520 SSD917520 TBZ917520 TLV917520 TVR917520 UFN917520 UPJ917520 UZF917520 VJB917520 VSX917520 WCT917520 WMP917520 WWL917520 JZ983056 TV983056 ADR983056 ANN983056 AXJ983056 BHF983056 BRB983056 CAX983056 CKT983056 CUP983056 DEL983056 DOH983056 DYD983056 EHZ983056 ERV983056 FBR983056 FLN983056 FVJ983056 GFF983056 GPB983056 GYX983056 HIT983056 HSP983056 ICL983056 IMH983056 IWD983056 JFZ983056 JPV983056 JZR983056 KJN983056 KTJ983056 LDF983056 LNB983056 LWX983056 MGT983056 MQP983056 NAL983056 NKH983056 NUD983056 ODZ983056 ONV983056 OXR983056 PHN983056 PRJ983056 QBF983056 QLB983056 QUX983056 RET983056 ROP983056 RYL983056 SIH983056 SSD983056 TBZ983056 TLV983056 TVR983056 UFN983056 UPJ983056 UZF983056 VJB983056 VSX983056 WCT983056 WMP983056 WWL983056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JZ65550 TV65550 ADR65550 ANN65550 AXJ65550 BHF65550 BRB65550 CAX65550 CKT65550 CUP65550 DEL65550 DOH65550 DYD65550 EHZ65550 ERV65550 FBR65550 FLN65550 FVJ65550 GFF65550 GPB65550 GYX65550 HIT65550 HSP65550 ICL65550 IMH65550 IWD65550 JFZ65550 JPV65550 JZR65550 KJN65550 KTJ65550 LDF65550 LNB65550 LWX65550 MGT65550 MQP65550 NAL65550 NKH65550 NUD65550 ODZ65550 ONV65550 OXR65550 PHN65550 PRJ65550 QBF65550 QLB65550 QUX65550 RET65550 ROP65550 RYL65550 SIH65550 SSD65550 TBZ65550 TLV65550 TVR65550 UFN65550 UPJ65550 UZF65550 VJB65550 VSX65550 WCT65550 WMP65550 WWL65550 JZ131086 TV131086 ADR131086 ANN131086 AXJ131086 BHF131086 BRB131086 CAX131086 CKT131086 CUP131086 DEL131086 DOH131086 DYD131086 EHZ131086 ERV131086 FBR131086 FLN131086 FVJ131086 GFF131086 GPB131086 GYX131086 HIT131086 HSP131086 ICL131086 IMH131086 IWD131086 JFZ131086 JPV131086 JZR131086 KJN131086 KTJ131086 LDF131086 LNB131086 LWX131086 MGT131086 MQP131086 NAL131086 NKH131086 NUD131086 ODZ131086 ONV131086 OXR131086 PHN131086 PRJ131086 QBF131086 QLB131086 QUX131086 RET131086 ROP131086 RYL131086 SIH131086 SSD131086 TBZ131086 TLV131086 TVR131086 UFN131086 UPJ131086 UZF131086 VJB131086 VSX131086 WCT131086 WMP131086 WWL131086 JZ196622 TV196622 ADR196622 ANN196622 AXJ196622 BHF196622 BRB196622 CAX196622 CKT196622 CUP196622 DEL196622 DOH196622 DYD196622 EHZ196622 ERV196622 FBR196622 FLN196622 FVJ196622 GFF196622 GPB196622 GYX196622 HIT196622 HSP196622 ICL196622 IMH196622 IWD196622 JFZ196622 JPV196622 JZR196622 KJN196622 KTJ196622 LDF196622 LNB196622 LWX196622 MGT196622 MQP196622 NAL196622 NKH196622 NUD196622 ODZ196622 ONV196622 OXR196622 PHN196622 PRJ196622 QBF196622 QLB196622 QUX196622 RET196622 ROP196622 RYL196622 SIH196622 SSD196622 TBZ196622 TLV196622 TVR196622 UFN196622 UPJ196622 UZF196622 VJB196622 VSX196622 WCT196622 WMP196622 WWL196622 JZ262158 TV262158 ADR262158 ANN262158 AXJ262158 BHF262158 BRB262158 CAX262158 CKT262158 CUP262158 DEL262158 DOH262158 DYD262158 EHZ262158 ERV262158 FBR262158 FLN262158 FVJ262158 GFF262158 GPB262158 GYX262158 HIT262158 HSP262158 ICL262158 IMH262158 IWD262158 JFZ262158 JPV262158 JZR262158 KJN262158 KTJ262158 LDF262158 LNB262158 LWX262158 MGT262158 MQP262158 NAL262158 NKH262158 NUD262158 ODZ262158 ONV262158 OXR262158 PHN262158 PRJ262158 QBF262158 QLB262158 QUX262158 RET262158 ROP262158 RYL262158 SIH262158 SSD262158 TBZ262158 TLV262158 TVR262158 UFN262158 UPJ262158 UZF262158 VJB262158 VSX262158 WCT262158 WMP262158 WWL262158 JZ327694 TV327694 ADR327694 ANN327694 AXJ327694 BHF327694 BRB327694 CAX327694 CKT327694 CUP327694 DEL327694 DOH327694 DYD327694 EHZ327694 ERV327694 FBR327694 FLN327694 FVJ327694 GFF327694 GPB327694 GYX327694 HIT327694 HSP327694 ICL327694 IMH327694 IWD327694 JFZ327694 JPV327694 JZR327694 KJN327694 KTJ327694 LDF327694 LNB327694 LWX327694 MGT327694 MQP327694 NAL327694 NKH327694 NUD327694 ODZ327694 ONV327694 OXR327694 PHN327694 PRJ327694 QBF327694 QLB327694 QUX327694 RET327694 ROP327694 RYL327694 SIH327694 SSD327694 TBZ327694 TLV327694 TVR327694 UFN327694 UPJ327694 UZF327694 VJB327694 VSX327694 WCT327694 WMP327694 WWL327694 JZ393230 TV393230 ADR393230 ANN393230 AXJ393230 BHF393230 BRB393230 CAX393230 CKT393230 CUP393230 DEL393230 DOH393230 DYD393230 EHZ393230 ERV393230 FBR393230 FLN393230 FVJ393230 GFF393230 GPB393230 GYX393230 HIT393230 HSP393230 ICL393230 IMH393230 IWD393230 JFZ393230 JPV393230 JZR393230 KJN393230 KTJ393230 LDF393230 LNB393230 LWX393230 MGT393230 MQP393230 NAL393230 NKH393230 NUD393230 ODZ393230 ONV393230 OXR393230 PHN393230 PRJ393230 QBF393230 QLB393230 QUX393230 RET393230 ROP393230 RYL393230 SIH393230 SSD393230 TBZ393230 TLV393230 TVR393230 UFN393230 UPJ393230 UZF393230 VJB393230 VSX393230 WCT393230 WMP393230 WWL393230 JZ458766 TV458766 ADR458766 ANN458766 AXJ458766 BHF458766 BRB458766 CAX458766 CKT458766 CUP458766 DEL458766 DOH458766 DYD458766 EHZ458766 ERV458766 FBR458766 FLN458766 FVJ458766 GFF458766 GPB458766 GYX458766 HIT458766 HSP458766 ICL458766 IMH458766 IWD458766 JFZ458766 JPV458766 JZR458766 KJN458766 KTJ458766 LDF458766 LNB458766 LWX458766 MGT458766 MQP458766 NAL458766 NKH458766 NUD458766 ODZ458766 ONV458766 OXR458766 PHN458766 PRJ458766 QBF458766 QLB458766 QUX458766 RET458766 ROP458766 RYL458766 SIH458766 SSD458766 TBZ458766 TLV458766 TVR458766 UFN458766 UPJ458766 UZF458766 VJB458766 VSX458766 WCT458766 WMP458766 WWL458766 JZ524302 TV524302 ADR524302 ANN524302 AXJ524302 BHF524302 BRB524302 CAX524302 CKT524302 CUP524302 DEL524302 DOH524302 DYD524302 EHZ524302 ERV524302 FBR524302 FLN524302 FVJ524302 GFF524302 GPB524302 GYX524302 HIT524302 HSP524302 ICL524302 IMH524302 IWD524302 JFZ524302 JPV524302 JZR524302 KJN524302 KTJ524302 LDF524302 LNB524302 LWX524302 MGT524302 MQP524302 NAL524302 NKH524302 NUD524302 ODZ524302 ONV524302 OXR524302 PHN524302 PRJ524302 QBF524302 QLB524302 QUX524302 RET524302 ROP524302 RYL524302 SIH524302 SSD524302 TBZ524302 TLV524302 TVR524302 UFN524302 UPJ524302 UZF524302 VJB524302 VSX524302 WCT524302 WMP524302 WWL524302 JZ589838 TV589838 ADR589838 ANN589838 AXJ589838 BHF589838 BRB589838 CAX589838 CKT589838 CUP589838 DEL589838 DOH589838 DYD589838 EHZ589838 ERV589838 FBR589838 FLN589838 FVJ589838 GFF589838 GPB589838 GYX589838 HIT589838 HSP589838 ICL589838 IMH589838 IWD589838 JFZ589838 JPV589838 JZR589838 KJN589838 KTJ589838 LDF589838 LNB589838 LWX589838 MGT589838 MQP589838 NAL589838 NKH589838 NUD589838 ODZ589838 ONV589838 OXR589838 PHN589838 PRJ589838 QBF589838 QLB589838 QUX589838 RET589838 ROP589838 RYL589838 SIH589838 SSD589838 TBZ589838 TLV589838 TVR589838 UFN589838 UPJ589838 UZF589838 VJB589838 VSX589838 WCT589838 WMP589838 WWL589838 JZ655374 TV655374 ADR655374 ANN655374 AXJ655374 BHF655374 BRB655374 CAX655374 CKT655374 CUP655374 DEL655374 DOH655374 DYD655374 EHZ655374 ERV655374 FBR655374 FLN655374 FVJ655374 GFF655374 GPB655374 GYX655374 HIT655374 HSP655374 ICL655374 IMH655374 IWD655374 JFZ655374 JPV655374 JZR655374 KJN655374 KTJ655374 LDF655374 LNB655374 LWX655374 MGT655374 MQP655374 NAL655374 NKH655374 NUD655374 ODZ655374 ONV655374 OXR655374 PHN655374 PRJ655374 QBF655374 QLB655374 QUX655374 RET655374 ROP655374 RYL655374 SIH655374 SSD655374 TBZ655374 TLV655374 TVR655374 UFN655374 UPJ655374 UZF655374 VJB655374 VSX655374 WCT655374 WMP655374 WWL655374 JZ720910 TV720910 ADR720910 ANN720910 AXJ720910 BHF720910 BRB720910 CAX720910 CKT720910 CUP720910 DEL720910 DOH720910 DYD720910 EHZ720910 ERV720910 FBR720910 FLN720910 FVJ720910 GFF720910 GPB720910 GYX720910 HIT720910 HSP720910 ICL720910 IMH720910 IWD720910 JFZ720910 JPV720910 JZR720910 KJN720910 KTJ720910 LDF720910 LNB720910 LWX720910 MGT720910 MQP720910 NAL720910 NKH720910 NUD720910 ODZ720910 ONV720910 OXR720910 PHN720910 PRJ720910 QBF720910 QLB720910 QUX720910 RET720910 ROP720910 RYL720910 SIH720910 SSD720910 TBZ720910 TLV720910 TVR720910 UFN720910 UPJ720910 UZF720910 VJB720910 VSX720910 WCT720910 WMP720910 WWL720910 JZ786446 TV786446 ADR786446 ANN786446 AXJ786446 BHF786446 BRB786446 CAX786446 CKT786446 CUP786446 DEL786446 DOH786446 DYD786446 EHZ786446 ERV786446 FBR786446 FLN786446 FVJ786446 GFF786446 GPB786446 GYX786446 HIT786446 HSP786446 ICL786446 IMH786446 IWD786446 JFZ786446 JPV786446 JZR786446 KJN786446 KTJ786446 LDF786446 LNB786446 LWX786446 MGT786446 MQP786446 NAL786446 NKH786446 NUD786446 ODZ786446 ONV786446 OXR786446 PHN786446 PRJ786446 QBF786446 QLB786446 QUX786446 RET786446 ROP786446 RYL786446 SIH786446 SSD786446 TBZ786446 TLV786446 TVR786446 UFN786446 UPJ786446 UZF786446 VJB786446 VSX786446 WCT786446 WMP786446 WWL786446 JZ851982 TV851982 ADR851982 ANN851982 AXJ851982 BHF851982 BRB851982 CAX851982 CKT851982 CUP851982 DEL851982 DOH851982 DYD851982 EHZ851982 ERV851982 FBR851982 FLN851982 FVJ851982 GFF851982 GPB851982 GYX851982 HIT851982 HSP851982 ICL851982 IMH851982 IWD851982 JFZ851982 JPV851982 JZR851982 KJN851982 KTJ851982 LDF851982 LNB851982 LWX851982 MGT851982 MQP851982 NAL851982 NKH851982 NUD851982 ODZ851982 ONV851982 OXR851982 PHN851982 PRJ851982 QBF851982 QLB851982 QUX851982 RET851982 ROP851982 RYL851982 SIH851982 SSD851982 TBZ851982 TLV851982 TVR851982 UFN851982 UPJ851982 UZF851982 VJB851982 VSX851982 WCT851982 WMP851982 WWL851982 JZ917518 TV917518 ADR917518 ANN917518 AXJ917518 BHF917518 BRB917518 CAX917518 CKT917518 CUP917518 DEL917518 DOH917518 DYD917518 EHZ917518 ERV917518 FBR917518 FLN917518 FVJ917518 GFF917518 GPB917518 GYX917518 HIT917518 HSP917518 ICL917518 IMH917518 IWD917518 JFZ917518 JPV917518 JZR917518 KJN917518 KTJ917518 LDF917518 LNB917518 LWX917518 MGT917518 MQP917518 NAL917518 NKH917518 NUD917518 ODZ917518 ONV917518 OXR917518 PHN917518 PRJ917518 QBF917518 QLB917518 QUX917518 RET917518 ROP917518 RYL917518 SIH917518 SSD917518 TBZ917518 TLV917518 TVR917518 UFN917518 UPJ917518 UZF917518 VJB917518 VSX917518 WCT917518 WMP917518 WWL917518 JZ983054 TV983054 ADR983054 ANN983054 AXJ983054 BHF983054 BRB983054 CAX983054 CKT983054 CUP983054 DEL983054 DOH983054 DYD983054 EHZ983054 ERV983054 FBR983054 FLN983054 FVJ983054 GFF983054 GPB983054 GYX983054 HIT983054 HSP983054 ICL983054 IMH983054 IWD983054 JFZ983054 JPV983054 JZR983054 KJN983054 KTJ983054 LDF983054 LNB983054 LWX983054 MGT983054 MQP983054 NAL983054 NKH983054 NUD983054 ODZ983054 ONV983054 OXR983054 PHN983054 PRJ983054 QBF983054 QLB983054 QUX983054 RET983054 ROP983054 RYL983054 SIH983054 SSD983054 TBZ983054 TLV983054 TVR983054 UFN983054 UPJ983054 UZF983054 VJB983054 VSX983054 WCT983054 WMP983054 WWL983054 JV65558:JV65561 TR65558:TR65561 ADN65558:ADN65561 ANJ65558:ANJ65561 AXF65558:AXF65561 BHB65558:BHB65561 BQX65558:BQX65561 CAT65558:CAT65561 CKP65558:CKP65561 CUL65558:CUL65561 DEH65558:DEH65561 DOD65558:DOD65561 DXZ65558:DXZ65561 EHV65558:EHV65561 ERR65558:ERR65561 FBN65558:FBN65561 FLJ65558:FLJ65561 FVF65558:FVF65561 GFB65558:GFB65561 GOX65558:GOX65561 GYT65558:GYT65561 HIP65558:HIP65561 HSL65558:HSL65561 ICH65558:ICH65561 IMD65558:IMD65561 IVZ65558:IVZ65561 JFV65558:JFV65561 JPR65558:JPR65561 JZN65558:JZN65561 KJJ65558:KJJ65561 KTF65558:KTF65561 LDB65558:LDB65561 LMX65558:LMX65561 LWT65558:LWT65561 MGP65558:MGP65561 MQL65558:MQL65561 NAH65558:NAH65561 NKD65558:NKD65561 NTZ65558:NTZ65561 ODV65558:ODV65561 ONR65558:ONR65561 OXN65558:OXN65561 PHJ65558:PHJ65561 PRF65558:PRF65561 QBB65558:QBB65561 QKX65558:QKX65561 QUT65558:QUT65561 REP65558:REP65561 ROL65558:ROL65561 RYH65558:RYH65561 SID65558:SID65561 SRZ65558:SRZ65561 TBV65558:TBV65561 TLR65558:TLR65561 TVN65558:TVN65561 UFJ65558:UFJ65561 UPF65558:UPF65561 UZB65558:UZB65561 VIX65558:VIX65561 VST65558:VST65561 WCP65558:WCP65561 WML65558:WML65561 WWH65558:WWH65561 JV131094:JV131097 TR131094:TR131097 ADN131094:ADN131097 ANJ131094:ANJ131097 AXF131094:AXF131097 BHB131094:BHB131097 BQX131094:BQX131097 CAT131094:CAT131097 CKP131094:CKP131097 CUL131094:CUL131097 DEH131094:DEH131097 DOD131094:DOD131097 DXZ131094:DXZ131097 EHV131094:EHV131097 ERR131094:ERR131097 FBN131094:FBN131097 FLJ131094:FLJ131097 FVF131094:FVF131097 GFB131094:GFB131097 GOX131094:GOX131097 GYT131094:GYT131097 HIP131094:HIP131097 HSL131094:HSL131097 ICH131094:ICH131097 IMD131094:IMD131097 IVZ131094:IVZ131097 JFV131094:JFV131097 JPR131094:JPR131097 JZN131094:JZN131097 KJJ131094:KJJ131097 KTF131094:KTF131097 LDB131094:LDB131097 LMX131094:LMX131097 LWT131094:LWT131097 MGP131094:MGP131097 MQL131094:MQL131097 NAH131094:NAH131097 NKD131094:NKD131097 NTZ131094:NTZ131097 ODV131094:ODV131097 ONR131094:ONR131097 OXN131094:OXN131097 PHJ131094:PHJ131097 PRF131094:PRF131097 QBB131094:QBB131097 QKX131094:QKX131097 QUT131094:QUT131097 REP131094:REP131097 ROL131094:ROL131097 RYH131094:RYH131097 SID131094:SID131097 SRZ131094:SRZ131097 TBV131094:TBV131097 TLR131094:TLR131097 TVN131094:TVN131097 UFJ131094:UFJ131097 UPF131094:UPF131097 UZB131094:UZB131097 VIX131094:VIX131097 VST131094:VST131097 WCP131094:WCP131097 WML131094:WML131097 WWH131094:WWH131097 JV196630:JV196633 TR196630:TR196633 ADN196630:ADN196633 ANJ196630:ANJ196633 AXF196630:AXF196633 BHB196630:BHB196633 BQX196630:BQX196633 CAT196630:CAT196633 CKP196630:CKP196633 CUL196630:CUL196633 DEH196630:DEH196633 DOD196630:DOD196633 DXZ196630:DXZ196633 EHV196630:EHV196633 ERR196630:ERR196633 FBN196630:FBN196633 FLJ196630:FLJ196633 FVF196630:FVF196633 GFB196630:GFB196633 GOX196630:GOX196633 GYT196630:GYT196633 HIP196630:HIP196633 HSL196630:HSL196633 ICH196630:ICH196633 IMD196630:IMD196633 IVZ196630:IVZ196633 JFV196630:JFV196633 JPR196630:JPR196633 JZN196630:JZN196633 KJJ196630:KJJ196633 KTF196630:KTF196633 LDB196630:LDB196633 LMX196630:LMX196633 LWT196630:LWT196633 MGP196630:MGP196633 MQL196630:MQL196633 NAH196630:NAH196633 NKD196630:NKD196633 NTZ196630:NTZ196633 ODV196630:ODV196633 ONR196630:ONR196633 OXN196630:OXN196633 PHJ196630:PHJ196633 PRF196630:PRF196633 QBB196630:QBB196633 QKX196630:QKX196633 QUT196630:QUT196633 REP196630:REP196633 ROL196630:ROL196633 RYH196630:RYH196633 SID196630:SID196633 SRZ196630:SRZ196633 TBV196630:TBV196633 TLR196630:TLR196633 TVN196630:TVN196633 UFJ196630:UFJ196633 UPF196630:UPF196633 UZB196630:UZB196633 VIX196630:VIX196633 VST196630:VST196633 WCP196630:WCP196633 WML196630:WML196633 WWH196630:WWH196633 JV262166:JV262169 TR262166:TR262169 ADN262166:ADN262169 ANJ262166:ANJ262169 AXF262166:AXF262169 BHB262166:BHB262169 BQX262166:BQX262169 CAT262166:CAT262169 CKP262166:CKP262169 CUL262166:CUL262169 DEH262166:DEH262169 DOD262166:DOD262169 DXZ262166:DXZ262169 EHV262166:EHV262169 ERR262166:ERR262169 FBN262166:FBN262169 FLJ262166:FLJ262169 FVF262166:FVF262169 GFB262166:GFB262169 GOX262166:GOX262169 GYT262166:GYT262169 HIP262166:HIP262169 HSL262166:HSL262169 ICH262166:ICH262169 IMD262166:IMD262169 IVZ262166:IVZ262169 JFV262166:JFV262169 JPR262166:JPR262169 JZN262166:JZN262169 KJJ262166:KJJ262169 KTF262166:KTF262169 LDB262166:LDB262169 LMX262166:LMX262169 LWT262166:LWT262169 MGP262166:MGP262169 MQL262166:MQL262169 NAH262166:NAH262169 NKD262166:NKD262169 NTZ262166:NTZ262169 ODV262166:ODV262169 ONR262166:ONR262169 OXN262166:OXN262169 PHJ262166:PHJ262169 PRF262166:PRF262169 QBB262166:QBB262169 QKX262166:QKX262169 QUT262166:QUT262169 REP262166:REP262169 ROL262166:ROL262169 RYH262166:RYH262169 SID262166:SID262169 SRZ262166:SRZ262169 TBV262166:TBV262169 TLR262166:TLR262169 TVN262166:TVN262169 UFJ262166:UFJ262169 UPF262166:UPF262169 UZB262166:UZB262169 VIX262166:VIX262169 VST262166:VST262169 WCP262166:WCP262169 WML262166:WML262169 WWH262166:WWH262169 JV327702:JV327705 TR327702:TR327705 ADN327702:ADN327705 ANJ327702:ANJ327705 AXF327702:AXF327705 BHB327702:BHB327705 BQX327702:BQX327705 CAT327702:CAT327705 CKP327702:CKP327705 CUL327702:CUL327705 DEH327702:DEH327705 DOD327702:DOD327705 DXZ327702:DXZ327705 EHV327702:EHV327705 ERR327702:ERR327705 FBN327702:FBN327705 FLJ327702:FLJ327705 FVF327702:FVF327705 GFB327702:GFB327705 GOX327702:GOX327705 GYT327702:GYT327705 HIP327702:HIP327705 HSL327702:HSL327705 ICH327702:ICH327705 IMD327702:IMD327705 IVZ327702:IVZ327705 JFV327702:JFV327705 JPR327702:JPR327705 JZN327702:JZN327705 KJJ327702:KJJ327705 KTF327702:KTF327705 LDB327702:LDB327705 LMX327702:LMX327705 LWT327702:LWT327705 MGP327702:MGP327705 MQL327702:MQL327705 NAH327702:NAH327705 NKD327702:NKD327705 NTZ327702:NTZ327705 ODV327702:ODV327705 ONR327702:ONR327705 OXN327702:OXN327705 PHJ327702:PHJ327705 PRF327702:PRF327705 QBB327702:QBB327705 QKX327702:QKX327705 QUT327702:QUT327705 REP327702:REP327705 ROL327702:ROL327705 RYH327702:RYH327705 SID327702:SID327705 SRZ327702:SRZ327705 TBV327702:TBV327705 TLR327702:TLR327705 TVN327702:TVN327705 UFJ327702:UFJ327705 UPF327702:UPF327705 UZB327702:UZB327705 VIX327702:VIX327705 VST327702:VST327705 WCP327702:WCP327705 WML327702:WML327705 WWH327702:WWH327705 JV393238:JV393241 TR393238:TR393241 ADN393238:ADN393241 ANJ393238:ANJ393241 AXF393238:AXF393241 BHB393238:BHB393241 BQX393238:BQX393241 CAT393238:CAT393241 CKP393238:CKP393241 CUL393238:CUL393241 DEH393238:DEH393241 DOD393238:DOD393241 DXZ393238:DXZ393241 EHV393238:EHV393241 ERR393238:ERR393241 FBN393238:FBN393241 FLJ393238:FLJ393241 FVF393238:FVF393241 GFB393238:GFB393241 GOX393238:GOX393241 GYT393238:GYT393241 HIP393238:HIP393241 HSL393238:HSL393241 ICH393238:ICH393241 IMD393238:IMD393241 IVZ393238:IVZ393241 JFV393238:JFV393241 JPR393238:JPR393241 JZN393238:JZN393241 KJJ393238:KJJ393241 KTF393238:KTF393241 LDB393238:LDB393241 LMX393238:LMX393241 LWT393238:LWT393241 MGP393238:MGP393241 MQL393238:MQL393241 NAH393238:NAH393241 NKD393238:NKD393241 NTZ393238:NTZ393241 ODV393238:ODV393241 ONR393238:ONR393241 OXN393238:OXN393241 PHJ393238:PHJ393241 PRF393238:PRF393241 QBB393238:QBB393241 QKX393238:QKX393241 QUT393238:QUT393241 REP393238:REP393241 ROL393238:ROL393241 RYH393238:RYH393241 SID393238:SID393241 SRZ393238:SRZ393241 TBV393238:TBV393241 TLR393238:TLR393241 TVN393238:TVN393241 UFJ393238:UFJ393241 UPF393238:UPF393241 UZB393238:UZB393241 VIX393238:VIX393241 VST393238:VST393241 WCP393238:WCP393241 WML393238:WML393241 WWH393238:WWH393241 JV458774:JV458777 TR458774:TR458777 ADN458774:ADN458777 ANJ458774:ANJ458777 AXF458774:AXF458777 BHB458774:BHB458777 BQX458774:BQX458777 CAT458774:CAT458777 CKP458774:CKP458777 CUL458774:CUL458777 DEH458774:DEH458777 DOD458774:DOD458777 DXZ458774:DXZ458777 EHV458774:EHV458777 ERR458774:ERR458777 FBN458774:FBN458777 FLJ458774:FLJ458777 FVF458774:FVF458777 GFB458774:GFB458777 GOX458774:GOX458777 GYT458774:GYT458777 HIP458774:HIP458777 HSL458774:HSL458777 ICH458774:ICH458777 IMD458774:IMD458777 IVZ458774:IVZ458777 JFV458774:JFV458777 JPR458774:JPR458777 JZN458774:JZN458777 KJJ458774:KJJ458777 KTF458774:KTF458777 LDB458774:LDB458777 LMX458774:LMX458777 LWT458774:LWT458777 MGP458774:MGP458777 MQL458774:MQL458777 NAH458774:NAH458777 NKD458774:NKD458777 NTZ458774:NTZ458777 ODV458774:ODV458777 ONR458774:ONR458777 OXN458774:OXN458777 PHJ458774:PHJ458777 PRF458774:PRF458777 QBB458774:QBB458777 QKX458774:QKX458777 QUT458774:QUT458777 REP458774:REP458777 ROL458774:ROL458777 RYH458774:RYH458777 SID458774:SID458777 SRZ458774:SRZ458777 TBV458774:TBV458777 TLR458774:TLR458777 TVN458774:TVN458777 UFJ458774:UFJ458777 UPF458774:UPF458777 UZB458774:UZB458777 VIX458774:VIX458777 VST458774:VST458777 WCP458774:WCP458777 WML458774:WML458777 WWH458774:WWH458777 JV524310:JV524313 TR524310:TR524313 ADN524310:ADN524313 ANJ524310:ANJ524313 AXF524310:AXF524313 BHB524310:BHB524313 BQX524310:BQX524313 CAT524310:CAT524313 CKP524310:CKP524313 CUL524310:CUL524313 DEH524310:DEH524313 DOD524310:DOD524313 DXZ524310:DXZ524313 EHV524310:EHV524313 ERR524310:ERR524313 FBN524310:FBN524313 FLJ524310:FLJ524313 FVF524310:FVF524313 GFB524310:GFB524313 GOX524310:GOX524313 GYT524310:GYT524313 HIP524310:HIP524313 HSL524310:HSL524313 ICH524310:ICH524313 IMD524310:IMD524313 IVZ524310:IVZ524313 JFV524310:JFV524313 JPR524310:JPR524313 JZN524310:JZN524313 KJJ524310:KJJ524313 KTF524310:KTF524313 LDB524310:LDB524313 LMX524310:LMX524313 LWT524310:LWT524313 MGP524310:MGP524313 MQL524310:MQL524313 NAH524310:NAH524313 NKD524310:NKD524313 NTZ524310:NTZ524313 ODV524310:ODV524313 ONR524310:ONR524313 OXN524310:OXN524313 PHJ524310:PHJ524313 PRF524310:PRF524313 QBB524310:QBB524313 QKX524310:QKX524313 QUT524310:QUT524313 REP524310:REP524313 ROL524310:ROL524313 RYH524310:RYH524313 SID524310:SID524313 SRZ524310:SRZ524313 TBV524310:TBV524313 TLR524310:TLR524313 TVN524310:TVN524313 UFJ524310:UFJ524313 UPF524310:UPF524313 UZB524310:UZB524313 VIX524310:VIX524313 VST524310:VST524313 WCP524310:WCP524313 WML524310:WML524313 WWH524310:WWH524313 JV589846:JV589849 TR589846:TR589849 ADN589846:ADN589849 ANJ589846:ANJ589849 AXF589846:AXF589849 BHB589846:BHB589849 BQX589846:BQX589849 CAT589846:CAT589849 CKP589846:CKP589849 CUL589846:CUL589849 DEH589846:DEH589849 DOD589846:DOD589849 DXZ589846:DXZ589849 EHV589846:EHV589849 ERR589846:ERR589849 FBN589846:FBN589849 FLJ589846:FLJ589849 FVF589846:FVF589849 GFB589846:GFB589849 GOX589846:GOX589849 GYT589846:GYT589849 HIP589846:HIP589849 HSL589846:HSL589849 ICH589846:ICH589849 IMD589846:IMD589849 IVZ589846:IVZ589849 JFV589846:JFV589849 JPR589846:JPR589849 JZN589846:JZN589849 KJJ589846:KJJ589849 KTF589846:KTF589849 LDB589846:LDB589849 LMX589846:LMX589849 LWT589846:LWT589849 MGP589846:MGP589849 MQL589846:MQL589849 NAH589846:NAH589849 NKD589846:NKD589849 NTZ589846:NTZ589849 ODV589846:ODV589849 ONR589846:ONR589849 OXN589846:OXN589849 PHJ589846:PHJ589849 PRF589846:PRF589849 QBB589846:QBB589849 QKX589846:QKX589849 QUT589846:QUT589849 REP589846:REP589849 ROL589846:ROL589849 RYH589846:RYH589849 SID589846:SID589849 SRZ589846:SRZ589849 TBV589846:TBV589849 TLR589846:TLR589849 TVN589846:TVN589849 UFJ589846:UFJ589849 UPF589846:UPF589849 UZB589846:UZB589849 VIX589846:VIX589849 VST589846:VST589849 WCP589846:WCP589849 WML589846:WML589849 WWH589846:WWH589849 JV655382:JV655385 TR655382:TR655385 ADN655382:ADN655385 ANJ655382:ANJ655385 AXF655382:AXF655385 BHB655382:BHB655385 BQX655382:BQX655385 CAT655382:CAT655385 CKP655382:CKP655385 CUL655382:CUL655385 DEH655382:DEH655385 DOD655382:DOD655385 DXZ655382:DXZ655385 EHV655382:EHV655385 ERR655382:ERR655385 FBN655382:FBN655385 FLJ655382:FLJ655385 FVF655382:FVF655385 GFB655382:GFB655385 GOX655382:GOX655385 GYT655382:GYT655385 HIP655382:HIP655385 HSL655382:HSL655385 ICH655382:ICH655385 IMD655382:IMD655385 IVZ655382:IVZ655385 JFV655382:JFV655385 JPR655382:JPR655385 JZN655382:JZN655385 KJJ655382:KJJ655385 KTF655382:KTF655385 LDB655382:LDB655385 LMX655382:LMX655385 LWT655382:LWT655385 MGP655382:MGP655385 MQL655382:MQL655385 NAH655382:NAH655385 NKD655382:NKD655385 NTZ655382:NTZ655385 ODV655382:ODV655385 ONR655382:ONR655385 OXN655382:OXN655385 PHJ655382:PHJ655385 PRF655382:PRF655385 QBB655382:QBB655385 QKX655382:QKX655385 QUT655382:QUT655385 REP655382:REP655385 ROL655382:ROL655385 RYH655382:RYH655385 SID655382:SID655385 SRZ655382:SRZ655385 TBV655382:TBV655385 TLR655382:TLR655385 TVN655382:TVN655385 UFJ655382:UFJ655385 UPF655382:UPF655385 UZB655382:UZB655385 VIX655382:VIX655385 VST655382:VST655385 WCP655382:WCP655385 WML655382:WML655385 WWH655382:WWH655385 JV720918:JV720921 TR720918:TR720921 ADN720918:ADN720921 ANJ720918:ANJ720921 AXF720918:AXF720921 BHB720918:BHB720921 BQX720918:BQX720921 CAT720918:CAT720921 CKP720918:CKP720921 CUL720918:CUL720921 DEH720918:DEH720921 DOD720918:DOD720921 DXZ720918:DXZ720921 EHV720918:EHV720921 ERR720918:ERR720921 FBN720918:FBN720921 FLJ720918:FLJ720921 FVF720918:FVF720921 GFB720918:GFB720921 GOX720918:GOX720921 GYT720918:GYT720921 HIP720918:HIP720921 HSL720918:HSL720921 ICH720918:ICH720921 IMD720918:IMD720921 IVZ720918:IVZ720921 JFV720918:JFV720921 JPR720918:JPR720921 JZN720918:JZN720921 KJJ720918:KJJ720921 KTF720918:KTF720921 LDB720918:LDB720921 LMX720918:LMX720921 LWT720918:LWT720921 MGP720918:MGP720921 MQL720918:MQL720921 NAH720918:NAH720921 NKD720918:NKD720921 NTZ720918:NTZ720921 ODV720918:ODV720921 ONR720918:ONR720921 OXN720918:OXN720921 PHJ720918:PHJ720921 PRF720918:PRF720921 QBB720918:QBB720921 QKX720918:QKX720921 QUT720918:QUT720921 REP720918:REP720921 ROL720918:ROL720921 RYH720918:RYH720921 SID720918:SID720921 SRZ720918:SRZ720921 TBV720918:TBV720921 TLR720918:TLR720921 TVN720918:TVN720921 UFJ720918:UFJ720921 UPF720918:UPF720921 UZB720918:UZB720921 VIX720918:VIX720921 VST720918:VST720921 WCP720918:WCP720921 WML720918:WML720921 WWH720918:WWH720921 JV786454:JV786457 TR786454:TR786457 ADN786454:ADN786457 ANJ786454:ANJ786457 AXF786454:AXF786457 BHB786454:BHB786457 BQX786454:BQX786457 CAT786454:CAT786457 CKP786454:CKP786457 CUL786454:CUL786457 DEH786454:DEH786457 DOD786454:DOD786457 DXZ786454:DXZ786457 EHV786454:EHV786457 ERR786454:ERR786457 FBN786454:FBN786457 FLJ786454:FLJ786457 FVF786454:FVF786457 GFB786454:GFB786457 GOX786454:GOX786457 GYT786454:GYT786457 HIP786454:HIP786457 HSL786454:HSL786457 ICH786454:ICH786457 IMD786454:IMD786457 IVZ786454:IVZ786457 JFV786454:JFV786457 JPR786454:JPR786457 JZN786454:JZN786457 KJJ786454:KJJ786457 KTF786454:KTF786457 LDB786454:LDB786457 LMX786454:LMX786457 LWT786454:LWT786457 MGP786454:MGP786457 MQL786454:MQL786457 NAH786454:NAH786457 NKD786454:NKD786457 NTZ786454:NTZ786457 ODV786454:ODV786457 ONR786454:ONR786457 OXN786454:OXN786457 PHJ786454:PHJ786457 PRF786454:PRF786457 QBB786454:QBB786457 QKX786454:QKX786457 QUT786454:QUT786457 REP786454:REP786457 ROL786454:ROL786457 RYH786454:RYH786457 SID786454:SID786457 SRZ786454:SRZ786457 TBV786454:TBV786457 TLR786454:TLR786457 TVN786454:TVN786457 UFJ786454:UFJ786457 UPF786454:UPF786457 UZB786454:UZB786457 VIX786454:VIX786457 VST786454:VST786457 WCP786454:WCP786457 WML786454:WML786457 WWH786454:WWH786457 JV851990:JV851993 TR851990:TR851993 ADN851990:ADN851993 ANJ851990:ANJ851993 AXF851990:AXF851993 BHB851990:BHB851993 BQX851990:BQX851993 CAT851990:CAT851993 CKP851990:CKP851993 CUL851990:CUL851993 DEH851990:DEH851993 DOD851990:DOD851993 DXZ851990:DXZ851993 EHV851990:EHV851993 ERR851990:ERR851993 FBN851990:FBN851993 FLJ851990:FLJ851993 FVF851990:FVF851993 GFB851990:GFB851993 GOX851990:GOX851993 GYT851990:GYT851993 HIP851990:HIP851993 HSL851990:HSL851993 ICH851990:ICH851993 IMD851990:IMD851993 IVZ851990:IVZ851993 JFV851990:JFV851993 JPR851990:JPR851993 JZN851990:JZN851993 KJJ851990:KJJ851993 KTF851990:KTF851993 LDB851990:LDB851993 LMX851990:LMX851993 LWT851990:LWT851993 MGP851990:MGP851993 MQL851990:MQL851993 NAH851990:NAH851993 NKD851990:NKD851993 NTZ851990:NTZ851993 ODV851990:ODV851993 ONR851990:ONR851993 OXN851990:OXN851993 PHJ851990:PHJ851993 PRF851990:PRF851993 QBB851990:QBB851993 QKX851990:QKX851993 QUT851990:QUT851993 REP851990:REP851993 ROL851990:ROL851993 RYH851990:RYH851993 SID851990:SID851993 SRZ851990:SRZ851993 TBV851990:TBV851993 TLR851990:TLR851993 TVN851990:TVN851993 UFJ851990:UFJ851993 UPF851990:UPF851993 UZB851990:UZB851993 VIX851990:VIX851993 VST851990:VST851993 WCP851990:WCP851993 WML851990:WML851993 WWH851990:WWH851993 JV917526:JV917529 TR917526:TR917529 ADN917526:ADN917529 ANJ917526:ANJ917529 AXF917526:AXF917529 BHB917526:BHB917529 BQX917526:BQX917529 CAT917526:CAT917529 CKP917526:CKP917529 CUL917526:CUL917529 DEH917526:DEH917529 DOD917526:DOD917529 DXZ917526:DXZ917529 EHV917526:EHV917529 ERR917526:ERR917529 FBN917526:FBN917529 FLJ917526:FLJ917529 FVF917526:FVF917529 GFB917526:GFB917529 GOX917526:GOX917529 GYT917526:GYT917529 HIP917526:HIP917529 HSL917526:HSL917529 ICH917526:ICH917529 IMD917526:IMD917529 IVZ917526:IVZ917529 JFV917526:JFV917529 JPR917526:JPR917529 JZN917526:JZN917529 KJJ917526:KJJ917529 KTF917526:KTF917529 LDB917526:LDB917529 LMX917526:LMX917529 LWT917526:LWT917529 MGP917526:MGP917529 MQL917526:MQL917529 NAH917526:NAH917529 NKD917526:NKD917529 NTZ917526:NTZ917529 ODV917526:ODV917529 ONR917526:ONR917529 OXN917526:OXN917529 PHJ917526:PHJ917529 PRF917526:PRF917529 QBB917526:QBB917529 QKX917526:QKX917529 QUT917526:QUT917529 REP917526:REP917529 ROL917526:ROL917529 RYH917526:RYH917529 SID917526:SID917529 SRZ917526:SRZ917529 TBV917526:TBV917529 TLR917526:TLR917529 TVN917526:TVN917529 UFJ917526:UFJ917529 UPF917526:UPF917529 UZB917526:UZB917529 VIX917526:VIX917529 VST917526:VST917529 WCP917526:WCP917529 WML917526:WML917529 WWH917526:WWH917529 JV983062:JV983065 TR983062:TR983065 ADN983062:ADN983065 ANJ983062:ANJ983065 AXF983062:AXF983065 BHB983062:BHB983065 BQX983062:BQX983065 CAT983062:CAT983065 CKP983062:CKP983065 CUL983062:CUL983065 DEH983062:DEH983065 DOD983062:DOD983065 DXZ983062:DXZ983065 EHV983062:EHV983065 ERR983062:ERR983065 FBN983062:FBN983065 FLJ983062:FLJ983065 FVF983062:FVF983065 GFB983062:GFB983065 GOX983062:GOX983065 GYT983062:GYT983065 HIP983062:HIP983065 HSL983062:HSL983065 ICH983062:ICH983065 IMD983062:IMD983065 IVZ983062:IVZ983065 JFV983062:JFV983065 JPR983062:JPR983065 JZN983062:JZN983065 KJJ983062:KJJ983065 KTF983062:KTF983065 LDB983062:LDB983065 LMX983062:LMX983065 LWT983062:LWT983065 MGP983062:MGP983065 MQL983062:MQL983065 NAH983062:NAH983065 NKD983062:NKD983065 NTZ983062:NTZ983065 ODV983062:ODV983065 ONR983062:ONR983065 OXN983062:OXN983065 PHJ983062:PHJ983065 PRF983062:PRF983065 QBB983062:QBB983065 QKX983062:QKX983065 QUT983062:QUT983065 REP983062:REP983065 ROL983062:ROL983065 RYH983062:RYH983065 SID983062:SID983065 SRZ983062:SRZ983065 TBV983062:TBV983065 TLR983062:TLR983065 TVN983062:TVN983065 UFJ983062:UFJ983065 UPF983062:UPF983065 UZB983062:UZB983065 VIX983062:VIX983065 VST983062:VST983065 WCP983062:WCP983065 WML983062:WML983065 WWH983062:WWH983065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JV65556 TR65556 ADN65556 ANJ65556 AXF65556 BHB65556 BQX65556 CAT65556 CKP65556 CUL65556 DEH65556 DOD65556 DXZ65556 EHV65556 ERR65556 FBN65556 FLJ65556 FVF65556 GFB65556 GOX65556 GYT65556 HIP65556 HSL65556 ICH65556 IMD65556 IVZ65556 JFV65556 JPR65556 JZN65556 KJJ65556 KTF65556 LDB65556 LMX65556 LWT65556 MGP65556 MQL65556 NAH65556 NKD65556 NTZ65556 ODV65556 ONR65556 OXN65556 PHJ65556 PRF65556 QBB65556 QKX65556 QUT65556 REP65556 ROL65556 RYH65556 SID65556 SRZ65556 TBV65556 TLR65556 TVN65556 UFJ65556 UPF65556 UZB65556 VIX65556 VST65556 WCP65556 WML65556 WWH65556 JV131092 TR131092 ADN131092 ANJ131092 AXF131092 BHB131092 BQX131092 CAT131092 CKP131092 CUL131092 DEH131092 DOD131092 DXZ131092 EHV131092 ERR131092 FBN131092 FLJ131092 FVF131092 GFB131092 GOX131092 GYT131092 HIP131092 HSL131092 ICH131092 IMD131092 IVZ131092 JFV131092 JPR131092 JZN131092 KJJ131092 KTF131092 LDB131092 LMX131092 LWT131092 MGP131092 MQL131092 NAH131092 NKD131092 NTZ131092 ODV131092 ONR131092 OXN131092 PHJ131092 PRF131092 QBB131092 QKX131092 QUT131092 REP131092 ROL131092 RYH131092 SID131092 SRZ131092 TBV131092 TLR131092 TVN131092 UFJ131092 UPF131092 UZB131092 VIX131092 VST131092 WCP131092 WML131092 WWH131092 JV196628 TR196628 ADN196628 ANJ196628 AXF196628 BHB196628 BQX196628 CAT196628 CKP196628 CUL196628 DEH196628 DOD196628 DXZ196628 EHV196628 ERR196628 FBN196628 FLJ196628 FVF196628 GFB196628 GOX196628 GYT196628 HIP196628 HSL196628 ICH196628 IMD196628 IVZ196628 JFV196628 JPR196628 JZN196628 KJJ196628 KTF196628 LDB196628 LMX196628 LWT196628 MGP196628 MQL196628 NAH196628 NKD196628 NTZ196628 ODV196628 ONR196628 OXN196628 PHJ196628 PRF196628 QBB196628 QKX196628 QUT196628 REP196628 ROL196628 RYH196628 SID196628 SRZ196628 TBV196628 TLR196628 TVN196628 UFJ196628 UPF196628 UZB196628 VIX196628 VST196628 WCP196628 WML196628 WWH196628 JV262164 TR262164 ADN262164 ANJ262164 AXF262164 BHB262164 BQX262164 CAT262164 CKP262164 CUL262164 DEH262164 DOD262164 DXZ262164 EHV262164 ERR262164 FBN262164 FLJ262164 FVF262164 GFB262164 GOX262164 GYT262164 HIP262164 HSL262164 ICH262164 IMD262164 IVZ262164 JFV262164 JPR262164 JZN262164 KJJ262164 KTF262164 LDB262164 LMX262164 LWT262164 MGP262164 MQL262164 NAH262164 NKD262164 NTZ262164 ODV262164 ONR262164 OXN262164 PHJ262164 PRF262164 QBB262164 QKX262164 QUT262164 REP262164 ROL262164 RYH262164 SID262164 SRZ262164 TBV262164 TLR262164 TVN262164 UFJ262164 UPF262164 UZB262164 VIX262164 VST262164 WCP262164 WML262164 WWH262164 JV327700 TR327700 ADN327700 ANJ327700 AXF327700 BHB327700 BQX327700 CAT327700 CKP327700 CUL327700 DEH327700 DOD327700 DXZ327700 EHV327700 ERR327700 FBN327700 FLJ327700 FVF327700 GFB327700 GOX327700 GYT327700 HIP327700 HSL327700 ICH327700 IMD327700 IVZ327700 JFV327700 JPR327700 JZN327700 KJJ327700 KTF327700 LDB327700 LMX327700 LWT327700 MGP327700 MQL327700 NAH327700 NKD327700 NTZ327700 ODV327700 ONR327700 OXN327700 PHJ327700 PRF327700 QBB327700 QKX327700 QUT327700 REP327700 ROL327700 RYH327700 SID327700 SRZ327700 TBV327700 TLR327700 TVN327700 UFJ327700 UPF327700 UZB327700 VIX327700 VST327700 WCP327700 WML327700 WWH327700 JV393236 TR393236 ADN393236 ANJ393236 AXF393236 BHB393236 BQX393236 CAT393236 CKP393236 CUL393236 DEH393236 DOD393236 DXZ393236 EHV393236 ERR393236 FBN393236 FLJ393236 FVF393236 GFB393236 GOX393236 GYT393236 HIP393236 HSL393236 ICH393236 IMD393236 IVZ393236 JFV393236 JPR393236 JZN393236 KJJ393236 KTF393236 LDB393236 LMX393236 LWT393236 MGP393236 MQL393236 NAH393236 NKD393236 NTZ393236 ODV393236 ONR393236 OXN393236 PHJ393236 PRF393236 QBB393236 QKX393236 QUT393236 REP393236 ROL393236 RYH393236 SID393236 SRZ393236 TBV393236 TLR393236 TVN393236 UFJ393236 UPF393236 UZB393236 VIX393236 VST393236 WCP393236 WML393236 WWH393236 JV458772 TR458772 ADN458772 ANJ458772 AXF458772 BHB458772 BQX458772 CAT458772 CKP458772 CUL458772 DEH458772 DOD458772 DXZ458772 EHV458772 ERR458772 FBN458772 FLJ458772 FVF458772 GFB458772 GOX458772 GYT458772 HIP458772 HSL458772 ICH458772 IMD458772 IVZ458772 JFV458772 JPR458772 JZN458772 KJJ458772 KTF458772 LDB458772 LMX458772 LWT458772 MGP458772 MQL458772 NAH458772 NKD458772 NTZ458772 ODV458772 ONR458772 OXN458772 PHJ458772 PRF458772 QBB458772 QKX458772 QUT458772 REP458772 ROL458772 RYH458772 SID458772 SRZ458772 TBV458772 TLR458772 TVN458772 UFJ458772 UPF458772 UZB458772 VIX458772 VST458772 WCP458772 WML458772 WWH458772 JV524308 TR524308 ADN524308 ANJ524308 AXF524308 BHB524308 BQX524308 CAT524308 CKP524308 CUL524308 DEH524308 DOD524308 DXZ524308 EHV524308 ERR524308 FBN524308 FLJ524308 FVF524308 GFB524308 GOX524308 GYT524308 HIP524308 HSL524308 ICH524308 IMD524308 IVZ524308 JFV524308 JPR524308 JZN524308 KJJ524308 KTF524308 LDB524308 LMX524308 LWT524308 MGP524308 MQL524308 NAH524308 NKD524308 NTZ524308 ODV524308 ONR524308 OXN524308 PHJ524308 PRF524308 QBB524308 QKX524308 QUT524308 REP524308 ROL524308 RYH524308 SID524308 SRZ524308 TBV524308 TLR524308 TVN524308 UFJ524308 UPF524308 UZB524308 VIX524308 VST524308 WCP524308 WML524308 WWH524308 JV589844 TR589844 ADN589844 ANJ589844 AXF589844 BHB589844 BQX589844 CAT589844 CKP589844 CUL589844 DEH589844 DOD589844 DXZ589844 EHV589844 ERR589844 FBN589844 FLJ589844 FVF589844 GFB589844 GOX589844 GYT589844 HIP589844 HSL589844 ICH589844 IMD589844 IVZ589844 JFV589844 JPR589844 JZN589844 KJJ589844 KTF589844 LDB589844 LMX589844 LWT589844 MGP589844 MQL589844 NAH589844 NKD589844 NTZ589844 ODV589844 ONR589844 OXN589844 PHJ589844 PRF589844 QBB589844 QKX589844 QUT589844 REP589844 ROL589844 RYH589844 SID589844 SRZ589844 TBV589844 TLR589844 TVN589844 UFJ589844 UPF589844 UZB589844 VIX589844 VST589844 WCP589844 WML589844 WWH589844 JV655380 TR655380 ADN655380 ANJ655380 AXF655380 BHB655380 BQX655380 CAT655380 CKP655380 CUL655380 DEH655380 DOD655380 DXZ655380 EHV655380 ERR655380 FBN655380 FLJ655380 FVF655380 GFB655380 GOX655380 GYT655380 HIP655380 HSL655380 ICH655380 IMD655380 IVZ655380 JFV655380 JPR655380 JZN655380 KJJ655380 KTF655380 LDB655380 LMX655380 LWT655380 MGP655380 MQL655380 NAH655380 NKD655380 NTZ655380 ODV655380 ONR655380 OXN655380 PHJ655380 PRF655380 QBB655380 QKX655380 QUT655380 REP655380 ROL655380 RYH655380 SID655380 SRZ655380 TBV655380 TLR655380 TVN655380 UFJ655380 UPF655380 UZB655380 VIX655380 VST655380 WCP655380 WML655380 WWH655380 JV720916 TR720916 ADN720916 ANJ720916 AXF720916 BHB720916 BQX720916 CAT720916 CKP720916 CUL720916 DEH720916 DOD720916 DXZ720916 EHV720916 ERR720916 FBN720916 FLJ720916 FVF720916 GFB720916 GOX720916 GYT720916 HIP720916 HSL720916 ICH720916 IMD720916 IVZ720916 JFV720916 JPR720916 JZN720916 KJJ720916 KTF720916 LDB720916 LMX720916 LWT720916 MGP720916 MQL720916 NAH720916 NKD720916 NTZ720916 ODV720916 ONR720916 OXN720916 PHJ720916 PRF720916 QBB720916 QKX720916 QUT720916 REP720916 ROL720916 RYH720916 SID720916 SRZ720916 TBV720916 TLR720916 TVN720916 UFJ720916 UPF720916 UZB720916 VIX720916 VST720916 WCP720916 WML720916 WWH720916 JV786452 TR786452 ADN786452 ANJ786452 AXF786452 BHB786452 BQX786452 CAT786452 CKP786452 CUL786452 DEH786452 DOD786452 DXZ786452 EHV786452 ERR786452 FBN786452 FLJ786452 FVF786452 GFB786452 GOX786452 GYT786452 HIP786452 HSL786452 ICH786452 IMD786452 IVZ786452 JFV786452 JPR786452 JZN786452 KJJ786452 KTF786452 LDB786452 LMX786452 LWT786452 MGP786452 MQL786452 NAH786452 NKD786452 NTZ786452 ODV786452 ONR786452 OXN786452 PHJ786452 PRF786452 QBB786452 QKX786452 QUT786452 REP786452 ROL786452 RYH786452 SID786452 SRZ786452 TBV786452 TLR786452 TVN786452 UFJ786452 UPF786452 UZB786452 VIX786452 VST786452 WCP786452 WML786452 WWH786452 JV851988 TR851988 ADN851988 ANJ851988 AXF851988 BHB851988 BQX851988 CAT851988 CKP851988 CUL851988 DEH851988 DOD851988 DXZ851988 EHV851988 ERR851988 FBN851988 FLJ851988 FVF851988 GFB851988 GOX851988 GYT851988 HIP851988 HSL851988 ICH851988 IMD851988 IVZ851988 JFV851988 JPR851988 JZN851988 KJJ851988 KTF851988 LDB851988 LMX851988 LWT851988 MGP851988 MQL851988 NAH851988 NKD851988 NTZ851988 ODV851988 ONR851988 OXN851988 PHJ851988 PRF851988 QBB851988 QKX851988 QUT851988 REP851988 ROL851988 RYH851988 SID851988 SRZ851988 TBV851988 TLR851988 TVN851988 UFJ851988 UPF851988 UZB851988 VIX851988 VST851988 WCP851988 WML851988 WWH851988 JV917524 TR917524 ADN917524 ANJ917524 AXF917524 BHB917524 BQX917524 CAT917524 CKP917524 CUL917524 DEH917524 DOD917524 DXZ917524 EHV917524 ERR917524 FBN917524 FLJ917524 FVF917524 GFB917524 GOX917524 GYT917524 HIP917524 HSL917524 ICH917524 IMD917524 IVZ917524 JFV917524 JPR917524 JZN917524 KJJ917524 KTF917524 LDB917524 LMX917524 LWT917524 MGP917524 MQL917524 NAH917524 NKD917524 NTZ917524 ODV917524 ONR917524 OXN917524 PHJ917524 PRF917524 QBB917524 QKX917524 QUT917524 REP917524 ROL917524 RYH917524 SID917524 SRZ917524 TBV917524 TLR917524 TVN917524 UFJ917524 UPF917524 UZB917524 VIX917524 VST917524 WCP917524 WML917524 WWH917524 JV983060 TR983060 ADN983060 ANJ983060 AXF983060 BHB983060 BQX983060 CAT983060 CKP983060 CUL983060 DEH983060 DOD983060 DXZ983060 EHV983060 ERR983060 FBN983060 FLJ983060 FVF983060 GFB983060 GOX983060 GYT983060 HIP983060 HSL983060 ICH983060 IMD983060 IVZ983060 JFV983060 JPR983060 JZN983060 KJJ983060 KTF983060 LDB983060 LMX983060 LWT983060 MGP983060 MQL983060 NAH983060 NKD983060 NTZ983060 ODV983060 ONR983060 OXN983060 PHJ983060 PRF983060 QBB983060 QKX983060 QUT983060 REP983060 ROL983060 RYH983060 SID983060 SRZ983060 TBV983060 TLR983060 TVN983060 UFJ983060 UPF983060 UZB983060 VIX983060 VST983060 WCP983060 WML983060 WWH983060 JV65554 TR65554 ADN65554 ANJ65554 AXF65554 BHB65554 BQX65554 CAT65554 CKP65554 CUL65554 DEH65554 DOD65554 DXZ65554 EHV65554 ERR65554 FBN65554 FLJ65554 FVF65554 GFB65554 GOX65554 GYT65554 HIP65554 HSL65554 ICH65554 IMD65554 IVZ65554 JFV65554 JPR65554 JZN65554 KJJ65554 KTF65554 LDB65554 LMX65554 LWT65554 MGP65554 MQL65554 NAH65554 NKD65554 NTZ65554 ODV65554 ONR65554 OXN65554 PHJ65554 PRF65554 QBB65554 QKX65554 QUT65554 REP65554 ROL65554 RYH65554 SID65554 SRZ65554 TBV65554 TLR65554 TVN65554 UFJ65554 UPF65554 UZB65554 VIX65554 VST65554 WCP65554 WML65554 WWH65554 JV131090 TR131090 ADN131090 ANJ131090 AXF131090 BHB131090 BQX131090 CAT131090 CKP131090 CUL131090 DEH131090 DOD131090 DXZ131090 EHV131090 ERR131090 FBN131090 FLJ131090 FVF131090 GFB131090 GOX131090 GYT131090 HIP131090 HSL131090 ICH131090 IMD131090 IVZ131090 JFV131090 JPR131090 JZN131090 KJJ131090 KTF131090 LDB131090 LMX131090 LWT131090 MGP131090 MQL131090 NAH131090 NKD131090 NTZ131090 ODV131090 ONR131090 OXN131090 PHJ131090 PRF131090 QBB131090 QKX131090 QUT131090 REP131090 ROL131090 RYH131090 SID131090 SRZ131090 TBV131090 TLR131090 TVN131090 UFJ131090 UPF131090 UZB131090 VIX131090 VST131090 WCP131090 WML131090 WWH131090 JV196626 TR196626 ADN196626 ANJ196626 AXF196626 BHB196626 BQX196626 CAT196626 CKP196626 CUL196626 DEH196626 DOD196626 DXZ196626 EHV196626 ERR196626 FBN196626 FLJ196626 FVF196626 GFB196626 GOX196626 GYT196626 HIP196626 HSL196626 ICH196626 IMD196626 IVZ196626 JFV196626 JPR196626 JZN196626 KJJ196626 KTF196626 LDB196626 LMX196626 LWT196626 MGP196626 MQL196626 NAH196626 NKD196626 NTZ196626 ODV196626 ONR196626 OXN196626 PHJ196626 PRF196626 QBB196626 QKX196626 QUT196626 REP196626 ROL196626 RYH196626 SID196626 SRZ196626 TBV196626 TLR196626 TVN196626 UFJ196626 UPF196626 UZB196626 VIX196626 VST196626 WCP196626 WML196626 WWH196626 JV262162 TR262162 ADN262162 ANJ262162 AXF262162 BHB262162 BQX262162 CAT262162 CKP262162 CUL262162 DEH262162 DOD262162 DXZ262162 EHV262162 ERR262162 FBN262162 FLJ262162 FVF262162 GFB262162 GOX262162 GYT262162 HIP262162 HSL262162 ICH262162 IMD262162 IVZ262162 JFV262162 JPR262162 JZN262162 KJJ262162 KTF262162 LDB262162 LMX262162 LWT262162 MGP262162 MQL262162 NAH262162 NKD262162 NTZ262162 ODV262162 ONR262162 OXN262162 PHJ262162 PRF262162 QBB262162 QKX262162 QUT262162 REP262162 ROL262162 RYH262162 SID262162 SRZ262162 TBV262162 TLR262162 TVN262162 UFJ262162 UPF262162 UZB262162 VIX262162 VST262162 WCP262162 WML262162 WWH262162 JV327698 TR327698 ADN327698 ANJ327698 AXF327698 BHB327698 BQX327698 CAT327698 CKP327698 CUL327698 DEH327698 DOD327698 DXZ327698 EHV327698 ERR327698 FBN327698 FLJ327698 FVF327698 GFB327698 GOX327698 GYT327698 HIP327698 HSL327698 ICH327698 IMD327698 IVZ327698 JFV327698 JPR327698 JZN327698 KJJ327698 KTF327698 LDB327698 LMX327698 LWT327698 MGP327698 MQL327698 NAH327698 NKD327698 NTZ327698 ODV327698 ONR327698 OXN327698 PHJ327698 PRF327698 QBB327698 QKX327698 QUT327698 REP327698 ROL327698 RYH327698 SID327698 SRZ327698 TBV327698 TLR327698 TVN327698 UFJ327698 UPF327698 UZB327698 VIX327698 VST327698 WCP327698 WML327698 WWH327698 JV393234 TR393234 ADN393234 ANJ393234 AXF393234 BHB393234 BQX393234 CAT393234 CKP393234 CUL393234 DEH393234 DOD393234 DXZ393234 EHV393234 ERR393234 FBN393234 FLJ393234 FVF393234 GFB393234 GOX393234 GYT393234 HIP393234 HSL393234 ICH393234 IMD393234 IVZ393234 JFV393234 JPR393234 JZN393234 KJJ393234 KTF393234 LDB393234 LMX393234 LWT393234 MGP393234 MQL393234 NAH393234 NKD393234 NTZ393234 ODV393234 ONR393234 OXN393234 PHJ393234 PRF393234 QBB393234 QKX393234 QUT393234 REP393234 ROL393234 RYH393234 SID393234 SRZ393234 TBV393234 TLR393234 TVN393234 UFJ393234 UPF393234 UZB393234 VIX393234 VST393234 WCP393234 WML393234 WWH393234 JV458770 TR458770 ADN458770 ANJ458770 AXF458770 BHB458770 BQX458770 CAT458770 CKP458770 CUL458770 DEH458770 DOD458770 DXZ458770 EHV458770 ERR458770 FBN458770 FLJ458770 FVF458770 GFB458770 GOX458770 GYT458770 HIP458770 HSL458770 ICH458770 IMD458770 IVZ458770 JFV458770 JPR458770 JZN458770 KJJ458770 KTF458770 LDB458770 LMX458770 LWT458770 MGP458770 MQL458770 NAH458770 NKD458770 NTZ458770 ODV458770 ONR458770 OXN458770 PHJ458770 PRF458770 QBB458770 QKX458770 QUT458770 REP458770 ROL458770 RYH458770 SID458770 SRZ458770 TBV458770 TLR458770 TVN458770 UFJ458770 UPF458770 UZB458770 VIX458770 VST458770 WCP458770 WML458770 WWH458770 JV524306 TR524306 ADN524306 ANJ524306 AXF524306 BHB524306 BQX524306 CAT524306 CKP524306 CUL524306 DEH524306 DOD524306 DXZ524306 EHV524306 ERR524306 FBN524306 FLJ524306 FVF524306 GFB524306 GOX524306 GYT524306 HIP524306 HSL524306 ICH524306 IMD524306 IVZ524306 JFV524306 JPR524306 JZN524306 KJJ524306 KTF524306 LDB524306 LMX524306 LWT524306 MGP524306 MQL524306 NAH524306 NKD524306 NTZ524306 ODV524306 ONR524306 OXN524306 PHJ524306 PRF524306 QBB524306 QKX524306 QUT524306 REP524306 ROL524306 RYH524306 SID524306 SRZ524306 TBV524306 TLR524306 TVN524306 UFJ524306 UPF524306 UZB524306 VIX524306 VST524306 WCP524306 WML524306 WWH524306 JV589842 TR589842 ADN589842 ANJ589842 AXF589842 BHB589842 BQX589842 CAT589842 CKP589842 CUL589842 DEH589842 DOD589842 DXZ589842 EHV589842 ERR589842 FBN589842 FLJ589842 FVF589842 GFB589842 GOX589842 GYT589842 HIP589842 HSL589842 ICH589842 IMD589842 IVZ589842 JFV589842 JPR589842 JZN589842 KJJ589842 KTF589842 LDB589842 LMX589842 LWT589842 MGP589842 MQL589842 NAH589842 NKD589842 NTZ589842 ODV589842 ONR589842 OXN589842 PHJ589842 PRF589842 QBB589842 QKX589842 QUT589842 REP589842 ROL589842 RYH589842 SID589842 SRZ589842 TBV589842 TLR589842 TVN589842 UFJ589842 UPF589842 UZB589842 VIX589842 VST589842 WCP589842 WML589842 WWH589842 JV655378 TR655378 ADN655378 ANJ655378 AXF655378 BHB655378 BQX655378 CAT655378 CKP655378 CUL655378 DEH655378 DOD655378 DXZ655378 EHV655378 ERR655378 FBN655378 FLJ655378 FVF655378 GFB655378 GOX655378 GYT655378 HIP655378 HSL655378 ICH655378 IMD655378 IVZ655378 JFV655378 JPR655378 JZN655378 KJJ655378 KTF655378 LDB655378 LMX655378 LWT655378 MGP655378 MQL655378 NAH655378 NKD655378 NTZ655378 ODV655378 ONR655378 OXN655378 PHJ655378 PRF655378 QBB655378 QKX655378 QUT655378 REP655378 ROL655378 RYH655378 SID655378 SRZ655378 TBV655378 TLR655378 TVN655378 UFJ655378 UPF655378 UZB655378 VIX655378 VST655378 WCP655378 WML655378 WWH655378 JV720914 TR720914 ADN720914 ANJ720914 AXF720914 BHB720914 BQX720914 CAT720914 CKP720914 CUL720914 DEH720914 DOD720914 DXZ720914 EHV720914 ERR720914 FBN720914 FLJ720914 FVF720914 GFB720914 GOX720914 GYT720914 HIP720914 HSL720914 ICH720914 IMD720914 IVZ720914 JFV720914 JPR720914 JZN720914 KJJ720914 KTF720914 LDB720914 LMX720914 LWT720914 MGP720914 MQL720914 NAH720914 NKD720914 NTZ720914 ODV720914 ONR720914 OXN720914 PHJ720914 PRF720914 QBB720914 QKX720914 QUT720914 REP720914 ROL720914 RYH720914 SID720914 SRZ720914 TBV720914 TLR720914 TVN720914 UFJ720914 UPF720914 UZB720914 VIX720914 VST720914 WCP720914 WML720914 WWH720914 JV786450 TR786450 ADN786450 ANJ786450 AXF786450 BHB786450 BQX786450 CAT786450 CKP786450 CUL786450 DEH786450 DOD786450 DXZ786450 EHV786450 ERR786450 FBN786450 FLJ786450 FVF786450 GFB786450 GOX786450 GYT786450 HIP786450 HSL786450 ICH786450 IMD786450 IVZ786450 JFV786450 JPR786450 JZN786450 KJJ786450 KTF786450 LDB786450 LMX786450 LWT786450 MGP786450 MQL786450 NAH786450 NKD786450 NTZ786450 ODV786450 ONR786450 OXN786450 PHJ786450 PRF786450 QBB786450 QKX786450 QUT786450 REP786450 ROL786450 RYH786450 SID786450 SRZ786450 TBV786450 TLR786450 TVN786450 UFJ786450 UPF786450 UZB786450 VIX786450 VST786450 WCP786450 WML786450 WWH786450 JV851986 TR851986 ADN851986 ANJ851986 AXF851986 BHB851986 BQX851986 CAT851986 CKP851986 CUL851986 DEH851986 DOD851986 DXZ851986 EHV851986 ERR851986 FBN851986 FLJ851986 FVF851986 GFB851986 GOX851986 GYT851986 HIP851986 HSL851986 ICH851986 IMD851986 IVZ851986 JFV851986 JPR851986 JZN851986 KJJ851986 KTF851986 LDB851986 LMX851986 LWT851986 MGP851986 MQL851986 NAH851986 NKD851986 NTZ851986 ODV851986 ONR851986 OXN851986 PHJ851986 PRF851986 QBB851986 QKX851986 QUT851986 REP851986 ROL851986 RYH851986 SID851986 SRZ851986 TBV851986 TLR851986 TVN851986 UFJ851986 UPF851986 UZB851986 VIX851986 VST851986 WCP851986 WML851986 WWH851986 JV917522 TR917522 ADN917522 ANJ917522 AXF917522 BHB917522 BQX917522 CAT917522 CKP917522 CUL917522 DEH917522 DOD917522 DXZ917522 EHV917522 ERR917522 FBN917522 FLJ917522 FVF917522 GFB917522 GOX917522 GYT917522 HIP917522 HSL917522 ICH917522 IMD917522 IVZ917522 JFV917522 JPR917522 JZN917522 KJJ917522 KTF917522 LDB917522 LMX917522 LWT917522 MGP917522 MQL917522 NAH917522 NKD917522 NTZ917522 ODV917522 ONR917522 OXN917522 PHJ917522 PRF917522 QBB917522 QKX917522 QUT917522 REP917522 ROL917522 RYH917522 SID917522 SRZ917522 TBV917522 TLR917522 TVN917522 UFJ917522 UPF917522 UZB917522 VIX917522 VST917522 WCP917522 WML917522 WWH917522 JV983058 TR983058 ADN983058 ANJ983058 AXF983058 BHB983058 BQX983058 CAT983058 CKP983058 CUL983058 DEH983058 DOD983058 DXZ983058 EHV983058 ERR983058 FBN983058 FLJ983058 FVF983058 GFB983058 GOX983058 GYT983058 HIP983058 HSL983058 ICH983058 IMD983058 IVZ983058 JFV983058 JPR983058 JZN983058 KJJ983058 KTF983058 LDB983058 LMX983058 LWT983058 MGP983058 MQL983058 NAH983058 NKD983058 NTZ983058 ODV983058 ONR983058 OXN983058 PHJ983058 PRF983058 QBB983058 QKX983058 QUT983058 REP983058 ROL983058 RYH983058 SID983058 SRZ983058 TBV983058 TLR983058 TVN983058 UFJ983058 UPF983058 UZB983058 VIX983058 VST983058 WCP983058 WML983058 WWH983058 JV65552 TR65552 ADN65552 ANJ65552 AXF65552 BHB65552 BQX65552 CAT65552 CKP65552 CUL65552 DEH65552 DOD65552 DXZ65552 EHV65552 ERR65552 FBN65552 FLJ65552 FVF65552 GFB65552 GOX65552 GYT65552 HIP65552 HSL65552 ICH65552 IMD65552 IVZ65552 JFV65552 JPR65552 JZN65552 KJJ65552 KTF65552 LDB65552 LMX65552 LWT65552 MGP65552 MQL65552 NAH65552 NKD65552 NTZ65552 ODV65552 ONR65552 OXN65552 PHJ65552 PRF65552 QBB65552 QKX65552 QUT65552 REP65552 ROL65552 RYH65552 SID65552 SRZ65552 TBV65552 TLR65552 TVN65552 UFJ65552 UPF65552 UZB65552 VIX65552 VST65552 WCP65552 WML65552 WWH65552 JV131088 TR131088 ADN131088 ANJ131088 AXF131088 BHB131088 BQX131088 CAT131088 CKP131088 CUL131088 DEH131088 DOD131088 DXZ131088 EHV131088 ERR131088 FBN131088 FLJ131088 FVF131088 GFB131088 GOX131088 GYT131088 HIP131088 HSL131088 ICH131088 IMD131088 IVZ131088 JFV131088 JPR131088 JZN131088 KJJ131088 KTF131088 LDB131088 LMX131088 LWT131088 MGP131088 MQL131088 NAH131088 NKD131088 NTZ131088 ODV131088 ONR131088 OXN131088 PHJ131088 PRF131088 QBB131088 QKX131088 QUT131088 REP131088 ROL131088 RYH131088 SID131088 SRZ131088 TBV131088 TLR131088 TVN131088 UFJ131088 UPF131088 UZB131088 VIX131088 VST131088 WCP131088 WML131088 WWH131088 JV196624 TR196624 ADN196624 ANJ196624 AXF196624 BHB196624 BQX196624 CAT196624 CKP196624 CUL196624 DEH196624 DOD196624 DXZ196624 EHV196624 ERR196624 FBN196624 FLJ196624 FVF196624 GFB196624 GOX196624 GYT196624 HIP196624 HSL196624 ICH196624 IMD196624 IVZ196624 JFV196624 JPR196624 JZN196624 KJJ196624 KTF196624 LDB196624 LMX196624 LWT196624 MGP196624 MQL196624 NAH196624 NKD196624 NTZ196624 ODV196624 ONR196624 OXN196624 PHJ196624 PRF196624 QBB196624 QKX196624 QUT196624 REP196624 ROL196624 RYH196624 SID196624 SRZ196624 TBV196624 TLR196624 TVN196624 UFJ196624 UPF196624 UZB196624 VIX196624 VST196624 WCP196624 WML196624 WWH196624 JV262160 TR262160 ADN262160 ANJ262160 AXF262160 BHB262160 BQX262160 CAT262160 CKP262160 CUL262160 DEH262160 DOD262160 DXZ262160 EHV262160 ERR262160 FBN262160 FLJ262160 FVF262160 GFB262160 GOX262160 GYT262160 HIP262160 HSL262160 ICH262160 IMD262160 IVZ262160 JFV262160 JPR262160 JZN262160 KJJ262160 KTF262160 LDB262160 LMX262160 LWT262160 MGP262160 MQL262160 NAH262160 NKD262160 NTZ262160 ODV262160 ONR262160 OXN262160 PHJ262160 PRF262160 QBB262160 QKX262160 QUT262160 REP262160 ROL262160 RYH262160 SID262160 SRZ262160 TBV262160 TLR262160 TVN262160 UFJ262160 UPF262160 UZB262160 VIX262160 VST262160 WCP262160 WML262160 WWH262160 JV327696 TR327696 ADN327696 ANJ327696 AXF327696 BHB327696 BQX327696 CAT327696 CKP327696 CUL327696 DEH327696 DOD327696 DXZ327696 EHV327696 ERR327696 FBN327696 FLJ327696 FVF327696 GFB327696 GOX327696 GYT327696 HIP327696 HSL327696 ICH327696 IMD327696 IVZ327696 JFV327696 JPR327696 JZN327696 KJJ327696 KTF327696 LDB327696 LMX327696 LWT327696 MGP327696 MQL327696 NAH327696 NKD327696 NTZ327696 ODV327696 ONR327696 OXN327696 PHJ327696 PRF327696 QBB327696 QKX327696 QUT327696 REP327696 ROL327696 RYH327696 SID327696 SRZ327696 TBV327696 TLR327696 TVN327696 UFJ327696 UPF327696 UZB327696 VIX327696 VST327696 WCP327696 WML327696 WWH327696 JV393232 TR393232 ADN393232 ANJ393232 AXF393232 BHB393232 BQX393232 CAT393232 CKP393232 CUL393232 DEH393232 DOD393232 DXZ393232 EHV393232 ERR393232 FBN393232 FLJ393232 FVF393232 GFB393232 GOX393232 GYT393232 HIP393232 HSL393232 ICH393232 IMD393232 IVZ393232 JFV393232 JPR393232 JZN393232 KJJ393232 KTF393232 LDB393232 LMX393232 LWT393232 MGP393232 MQL393232 NAH393232 NKD393232 NTZ393232 ODV393232 ONR393232 OXN393232 PHJ393232 PRF393232 QBB393232 QKX393232 QUT393232 REP393232 ROL393232 RYH393232 SID393232 SRZ393232 TBV393232 TLR393232 TVN393232 UFJ393232 UPF393232 UZB393232 VIX393232 VST393232 WCP393232 WML393232 WWH393232 JV458768 TR458768 ADN458768 ANJ458768 AXF458768 BHB458768 BQX458768 CAT458768 CKP458768 CUL458768 DEH458768 DOD458768 DXZ458768 EHV458768 ERR458768 FBN458768 FLJ458768 FVF458768 GFB458768 GOX458768 GYT458768 HIP458768 HSL458768 ICH458768 IMD458768 IVZ458768 JFV458768 JPR458768 JZN458768 KJJ458768 KTF458768 LDB458768 LMX458768 LWT458768 MGP458768 MQL458768 NAH458768 NKD458768 NTZ458768 ODV458768 ONR458768 OXN458768 PHJ458768 PRF458768 QBB458768 QKX458768 QUT458768 REP458768 ROL458768 RYH458768 SID458768 SRZ458768 TBV458768 TLR458768 TVN458768 UFJ458768 UPF458768 UZB458768 VIX458768 VST458768 WCP458768 WML458768 WWH458768 JV524304 TR524304 ADN524304 ANJ524304 AXF524304 BHB524304 BQX524304 CAT524304 CKP524304 CUL524304 DEH524304 DOD524304 DXZ524304 EHV524304 ERR524304 FBN524304 FLJ524304 FVF524304 GFB524304 GOX524304 GYT524304 HIP524304 HSL524304 ICH524304 IMD524304 IVZ524304 JFV524304 JPR524304 JZN524304 KJJ524304 KTF524304 LDB524304 LMX524304 LWT524304 MGP524304 MQL524304 NAH524304 NKD524304 NTZ524304 ODV524304 ONR524304 OXN524304 PHJ524304 PRF524304 QBB524304 QKX524304 QUT524304 REP524304 ROL524304 RYH524304 SID524304 SRZ524304 TBV524304 TLR524304 TVN524304 UFJ524304 UPF524304 UZB524304 VIX524304 VST524304 WCP524304 WML524304 WWH524304 JV589840 TR589840 ADN589840 ANJ589840 AXF589840 BHB589840 BQX589840 CAT589840 CKP589840 CUL589840 DEH589840 DOD589840 DXZ589840 EHV589840 ERR589840 FBN589840 FLJ589840 FVF589840 GFB589840 GOX589840 GYT589840 HIP589840 HSL589840 ICH589840 IMD589840 IVZ589840 JFV589840 JPR589840 JZN589840 KJJ589840 KTF589840 LDB589840 LMX589840 LWT589840 MGP589840 MQL589840 NAH589840 NKD589840 NTZ589840 ODV589840 ONR589840 OXN589840 PHJ589840 PRF589840 QBB589840 QKX589840 QUT589840 REP589840 ROL589840 RYH589840 SID589840 SRZ589840 TBV589840 TLR589840 TVN589840 UFJ589840 UPF589840 UZB589840 VIX589840 VST589840 WCP589840 WML589840 WWH589840 JV655376 TR655376 ADN655376 ANJ655376 AXF655376 BHB655376 BQX655376 CAT655376 CKP655376 CUL655376 DEH655376 DOD655376 DXZ655376 EHV655376 ERR655376 FBN655376 FLJ655376 FVF655376 GFB655376 GOX655376 GYT655376 HIP655376 HSL655376 ICH655376 IMD655376 IVZ655376 JFV655376 JPR655376 JZN655376 KJJ655376 KTF655376 LDB655376 LMX655376 LWT655376 MGP655376 MQL655376 NAH655376 NKD655376 NTZ655376 ODV655376 ONR655376 OXN655376 PHJ655376 PRF655376 QBB655376 QKX655376 QUT655376 REP655376 ROL655376 RYH655376 SID655376 SRZ655376 TBV655376 TLR655376 TVN655376 UFJ655376 UPF655376 UZB655376 VIX655376 VST655376 WCP655376 WML655376 WWH655376 JV720912 TR720912 ADN720912 ANJ720912 AXF720912 BHB720912 BQX720912 CAT720912 CKP720912 CUL720912 DEH720912 DOD720912 DXZ720912 EHV720912 ERR720912 FBN720912 FLJ720912 FVF720912 GFB720912 GOX720912 GYT720912 HIP720912 HSL720912 ICH720912 IMD720912 IVZ720912 JFV720912 JPR720912 JZN720912 KJJ720912 KTF720912 LDB720912 LMX720912 LWT720912 MGP720912 MQL720912 NAH720912 NKD720912 NTZ720912 ODV720912 ONR720912 OXN720912 PHJ720912 PRF720912 QBB720912 QKX720912 QUT720912 REP720912 ROL720912 RYH720912 SID720912 SRZ720912 TBV720912 TLR720912 TVN720912 UFJ720912 UPF720912 UZB720912 VIX720912 VST720912 WCP720912 WML720912 WWH720912 JV786448 TR786448 ADN786448 ANJ786448 AXF786448 BHB786448 BQX786448 CAT786448 CKP786448 CUL786448 DEH786448 DOD786448 DXZ786448 EHV786448 ERR786448 FBN786448 FLJ786448 FVF786448 GFB786448 GOX786448 GYT786448 HIP786448 HSL786448 ICH786448 IMD786448 IVZ786448 JFV786448 JPR786448 JZN786448 KJJ786448 KTF786448 LDB786448 LMX786448 LWT786448 MGP786448 MQL786448 NAH786448 NKD786448 NTZ786448 ODV786448 ONR786448 OXN786448 PHJ786448 PRF786448 QBB786448 QKX786448 QUT786448 REP786448 ROL786448 RYH786448 SID786448 SRZ786448 TBV786448 TLR786448 TVN786448 UFJ786448 UPF786448 UZB786448 VIX786448 VST786448 WCP786448 WML786448 WWH786448 JV851984 TR851984 ADN851984 ANJ851984 AXF851984 BHB851984 BQX851984 CAT851984 CKP851984 CUL851984 DEH851984 DOD851984 DXZ851984 EHV851984 ERR851984 FBN851984 FLJ851984 FVF851984 GFB851984 GOX851984 GYT851984 HIP851984 HSL851984 ICH851984 IMD851984 IVZ851984 JFV851984 JPR851984 JZN851984 KJJ851984 KTF851984 LDB851984 LMX851984 LWT851984 MGP851984 MQL851984 NAH851984 NKD851984 NTZ851984 ODV851984 ONR851984 OXN851984 PHJ851984 PRF851984 QBB851984 QKX851984 QUT851984 REP851984 ROL851984 RYH851984 SID851984 SRZ851984 TBV851984 TLR851984 TVN851984 UFJ851984 UPF851984 UZB851984 VIX851984 VST851984 WCP851984 WML851984 WWH851984 JV917520 TR917520 ADN917520 ANJ917520 AXF917520 BHB917520 BQX917520 CAT917520 CKP917520 CUL917520 DEH917520 DOD917520 DXZ917520 EHV917520 ERR917520 FBN917520 FLJ917520 FVF917520 GFB917520 GOX917520 GYT917520 HIP917520 HSL917520 ICH917520 IMD917520 IVZ917520 JFV917520 JPR917520 JZN917520 KJJ917520 KTF917520 LDB917520 LMX917520 LWT917520 MGP917520 MQL917520 NAH917520 NKD917520 NTZ917520 ODV917520 ONR917520 OXN917520 PHJ917520 PRF917520 QBB917520 QKX917520 QUT917520 REP917520 ROL917520 RYH917520 SID917520 SRZ917520 TBV917520 TLR917520 TVN917520 UFJ917520 UPF917520 UZB917520 VIX917520 VST917520 WCP917520 WML917520 WWH917520 JV983056 TR983056 ADN983056 ANJ983056 AXF983056 BHB983056 BQX983056 CAT983056 CKP983056 CUL983056 DEH983056 DOD983056 DXZ983056 EHV983056 ERR983056 FBN983056 FLJ983056 FVF983056 GFB983056 GOX983056 GYT983056 HIP983056 HSL983056 ICH983056 IMD983056 IVZ983056 JFV983056 JPR983056 JZN983056 KJJ983056 KTF983056 LDB983056 LMX983056 LWT983056 MGP983056 MQL983056 NAH983056 NKD983056 NTZ983056 ODV983056 ONR983056 OXN983056 PHJ983056 PRF983056 QBB983056 QKX983056 QUT983056 REP983056 ROL983056 RYH983056 SID983056 SRZ983056 TBV983056 TLR983056 TVN983056 UFJ983056 UPF983056 UZB983056 VIX983056 VST983056 WCP983056 WML983056 WWH983056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JV65550 TR65550 ADN65550 ANJ65550 AXF65550 BHB65550 BQX65550 CAT65550 CKP65550 CUL65550 DEH65550 DOD65550 DXZ65550 EHV65550 ERR65550 FBN65550 FLJ65550 FVF65550 GFB65550 GOX65550 GYT65550 HIP65550 HSL65550 ICH65550 IMD65550 IVZ65550 JFV65550 JPR65550 JZN65550 KJJ65550 KTF65550 LDB65550 LMX65550 LWT65550 MGP65550 MQL65550 NAH65550 NKD65550 NTZ65550 ODV65550 ONR65550 OXN65550 PHJ65550 PRF65550 QBB65550 QKX65550 QUT65550 REP65550 ROL65550 RYH65550 SID65550 SRZ65550 TBV65550 TLR65550 TVN65550 UFJ65550 UPF65550 UZB65550 VIX65550 VST65550 WCP65550 WML65550 WWH65550 JV131086 TR131086 ADN131086 ANJ131086 AXF131086 BHB131086 BQX131086 CAT131086 CKP131086 CUL131086 DEH131086 DOD131086 DXZ131086 EHV131086 ERR131086 FBN131086 FLJ131086 FVF131086 GFB131086 GOX131086 GYT131086 HIP131086 HSL131086 ICH131086 IMD131086 IVZ131086 JFV131086 JPR131086 JZN131086 KJJ131086 KTF131086 LDB131086 LMX131086 LWT131086 MGP131086 MQL131086 NAH131086 NKD131086 NTZ131086 ODV131086 ONR131086 OXN131086 PHJ131086 PRF131086 QBB131086 QKX131086 QUT131086 REP131086 ROL131086 RYH131086 SID131086 SRZ131086 TBV131086 TLR131086 TVN131086 UFJ131086 UPF131086 UZB131086 VIX131086 VST131086 WCP131086 WML131086 WWH131086 JV196622 TR196622 ADN196622 ANJ196622 AXF196622 BHB196622 BQX196622 CAT196622 CKP196622 CUL196622 DEH196622 DOD196622 DXZ196622 EHV196622 ERR196622 FBN196622 FLJ196622 FVF196622 GFB196622 GOX196622 GYT196622 HIP196622 HSL196622 ICH196622 IMD196622 IVZ196622 JFV196622 JPR196622 JZN196622 KJJ196622 KTF196622 LDB196622 LMX196622 LWT196622 MGP196622 MQL196622 NAH196622 NKD196622 NTZ196622 ODV196622 ONR196622 OXN196622 PHJ196622 PRF196622 QBB196622 QKX196622 QUT196622 REP196622 ROL196622 RYH196622 SID196622 SRZ196622 TBV196622 TLR196622 TVN196622 UFJ196622 UPF196622 UZB196622 VIX196622 VST196622 WCP196622 WML196622 WWH196622 JV262158 TR262158 ADN262158 ANJ262158 AXF262158 BHB262158 BQX262158 CAT262158 CKP262158 CUL262158 DEH262158 DOD262158 DXZ262158 EHV262158 ERR262158 FBN262158 FLJ262158 FVF262158 GFB262158 GOX262158 GYT262158 HIP262158 HSL262158 ICH262158 IMD262158 IVZ262158 JFV262158 JPR262158 JZN262158 KJJ262158 KTF262158 LDB262158 LMX262158 LWT262158 MGP262158 MQL262158 NAH262158 NKD262158 NTZ262158 ODV262158 ONR262158 OXN262158 PHJ262158 PRF262158 QBB262158 QKX262158 QUT262158 REP262158 ROL262158 RYH262158 SID262158 SRZ262158 TBV262158 TLR262158 TVN262158 UFJ262158 UPF262158 UZB262158 VIX262158 VST262158 WCP262158 WML262158 WWH262158 JV327694 TR327694 ADN327694 ANJ327694 AXF327694 BHB327694 BQX327694 CAT327694 CKP327694 CUL327694 DEH327694 DOD327694 DXZ327694 EHV327694 ERR327694 FBN327694 FLJ327694 FVF327694 GFB327694 GOX327694 GYT327694 HIP327694 HSL327694 ICH327694 IMD327694 IVZ327694 JFV327694 JPR327694 JZN327694 KJJ327694 KTF327694 LDB327694 LMX327694 LWT327694 MGP327694 MQL327694 NAH327694 NKD327694 NTZ327694 ODV327694 ONR327694 OXN327694 PHJ327694 PRF327694 QBB327694 QKX327694 QUT327694 REP327694 ROL327694 RYH327694 SID327694 SRZ327694 TBV327694 TLR327694 TVN327694 UFJ327694 UPF327694 UZB327694 VIX327694 VST327694 WCP327694 WML327694 WWH327694 JV393230 TR393230 ADN393230 ANJ393230 AXF393230 BHB393230 BQX393230 CAT393230 CKP393230 CUL393230 DEH393230 DOD393230 DXZ393230 EHV393230 ERR393230 FBN393230 FLJ393230 FVF393230 GFB393230 GOX393230 GYT393230 HIP393230 HSL393230 ICH393230 IMD393230 IVZ393230 JFV393230 JPR393230 JZN393230 KJJ393230 KTF393230 LDB393230 LMX393230 LWT393230 MGP393230 MQL393230 NAH393230 NKD393230 NTZ393230 ODV393230 ONR393230 OXN393230 PHJ393230 PRF393230 QBB393230 QKX393230 QUT393230 REP393230 ROL393230 RYH393230 SID393230 SRZ393230 TBV393230 TLR393230 TVN393230 UFJ393230 UPF393230 UZB393230 VIX393230 VST393230 WCP393230 WML393230 WWH393230 JV458766 TR458766 ADN458766 ANJ458766 AXF458766 BHB458766 BQX458766 CAT458766 CKP458766 CUL458766 DEH458766 DOD458766 DXZ458766 EHV458766 ERR458766 FBN458766 FLJ458766 FVF458766 GFB458766 GOX458766 GYT458766 HIP458766 HSL458766 ICH458766 IMD458766 IVZ458766 JFV458766 JPR458766 JZN458766 KJJ458766 KTF458766 LDB458766 LMX458766 LWT458766 MGP458766 MQL458766 NAH458766 NKD458766 NTZ458766 ODV458766 ONR458766 OXN458766 PHJ458766 PRF458766 QBB458766 QKX458766 QUT458766 REP458766 ROL458766 RYH458766 SID458766 SRZ458766 TBV458766 TLR458766 TVN458766 UFJ458766 UPF458766 UZB458766 VIX458766 VST458766 WCP458766 WML458766 WWH458766 JV524302 TR524302 ADN524302 ANJ524302 AXF524302 BHB524302 BQX524302 CAT524302 CKP524302 CUL524302 DEH524302 DOD524302 DXZ524302 EHV524302 ERR524302 FBN524302 FLJ524302 FVF524302 GFB524302 GOX524302 GYT524302 HIP524302 HSL524302 ICH524302 IMD524302 IVZ524302 JFV524302 JPR524302 JZN524302 KJJ524302 KTF524302 LDB524302 LMX524302 LWT524302 MGP524302 MQL524302 NAH524302 NKD524302 NTZ524302 ODV524302 ONR524302 OXN524302 PHJ524302 PRF524302 QBB524302 QKX524302 QUT524302 REP524302 ROL524302 RYH524302 SID524302 SRZ524302 TBV524302 TLR524302 TVN524302 UFJ524302 UPF524302 UZB524302 VIX524302 VST524302 WCP524302 WML524302 WWH524302 JV589838 TR589838 ADN589838 ANJ589838 AXF589838 BHB589838 BQX589838 CAT589838 CKP589838 CUL589838 DEH589838 DOD589838 DXZ589838 EHV589838 ERR589838 FBN589838 FLJ589838 FVF589838 GFB589838 GOX589838 GYT589838 HIP589838 HSL589838 ICH589838 IMD589838 IVZ589838 JFV589838 JPR589838 JZN589838 KJJ589838 KTF589838 LDB589838 LMX589838 LWT589838 MGP589838 MQL589838 NAH589838 NKD589838 NTZ589838 ODV589838 ONR589838 OXN589838 PHJ589838 PRF589838 QBB589838 QKX589838 QUT589838 REP589838 ROL589838 RYH589838 SID589838 SRZ589838 TBV589838 TLR589838 TVN589838 UFJ589838 UPF589838 UZB589838 VIX589838 VST589838 WCP589838 WML589838 WWH589838 JV655374 TR655374 ADN655374 ANJ655374 AXF655374 BHB655374 BQX655374 CAT655374 CKP655374 CUL655374 DEH655374 DOD655374 DXZ655374 EHV655374 ERR655374 FBN655374 FLJ655374 FVF655374 GFB655374 GOX655374 GYT655374 HIP655374 HSL655374 ICH655374 IMD655374 IVZ655374 JFV655374 JPR655374 JZN655374 KJJ655374 KTF655374 LDB655374 LMX655374 LWT655374 MGP655374 MQL655374 NAH655374 NKD655374 NTZ655374 ODV655374 ONR655374 OXN655374 PHJ655374 PRF655374 QBB655374 QKX655374 QUT655374 REP655374 ROL655374 RYH655374 SID655374 SRZ655374 TBV655374 TLR655374 TVN655374 UFJ655374 UPF655374 UZB655374 VIX655374 VST655374 WCP655374 WML655374 WWH655374 JV720910 TR720910 ADN720910 ANJ720910 AXF720910 BHB720910 BQX720910 CAT720910 CKP720910 CUL720910 DEH720910 DOD720910 DXZ720910 EHV720910 ERR720910 FBN720910 FLJ720910 FVF720910 GFB720910 GOX720910 GYT720910 HIP720910 HSL720910 ICH720910 IMD720910 IVZ720910 JFV720910 JPR720910 JZN720910 KJJ720910 KTF720910 LDB720910 LMX720910 LWT720910 MGP720910 MQL720910 NAH720910 NKD720910 NTZ720910 ODV720910 ONR720910 OXN720910 PHJ720910 PRF720910 QBB720910 QKX720910 QUT720910 REP720910 ROL720910 RYH720910 SID720910 SRZ720910 TBV720910 TLR720910 TVN720910 UFJ720910 UPF720910 UZB720910 VIX720910 VST720910 WCP720910 WML720910 WWH720910 JV786446 TR786446 ADN786446 ANJ786446 AXF786446 BHB786446 BQX786446 CAT786446 CKP786446 CUL786446 DEH786446 DOD786446 DXZ786446 EHV786446 ERR786446 FBN786446 FLJ786446 FVF786446 GFB786446 GOX786446 GYT786446 HIP786446 HSL786446 ICH786446 IMD786446 IVZ786446 JFV786446 JPR786446 JZN786446 KJJ786446 KTF786446 LDB786446 LMX786446 LWT786446 MGP786446 MQL786446 NAH786446 NKD786446 NTZ786446 ODV786446 ONR786446 OXN786446 PHJ786446 PRF786446 QBB786446 QKX786446 QUT786446 REP786446 ROL786446 RYH786446 SID786446 SRZ786446 TBV786446 TLR786446 TVN786446 UFJ786446 UPF786446 UZB786446 VIX786446 VST786446 WCP786446 WML786446 WWH786446 JV851982 TR851982 ADN851982 ANJ851982 AXF851982 BHB851982 BQX851982 CAT851982 CKP851982 CUL851982 DEH851982 DOD851982 DXZ851982 EHV851982 ERR851982 FBN851982 FLJ851982 FVF851982 GFB851982 GOX851982 GYT851982 HIP851982 HSL851982 ICH851982 IMD851982 IVZ851982 JFV851982 JPR851982 JZN851982 KJJ851982 KTF851982 LDB851982 LMX851982 LWT851982 MGP851982 MQL851982 NAH851982 NKD851982 NTZ851982 ODV851982 ONR851982 OXN851982 PHJ851982 PRF851982 QBB851982 QKX851982 QUT851982 REP851982 ROL851982 RYH851982 SID851982 SRZ851982 TBV851982 TLR851982 TVN851982 UFJ851982 UPF851982 UZB851982 VIX851982 VST851982 WCP851982 WML851982 WWH851982 JV917518 TR917518 ADN917518 ANJ917518 AXF917518 BHB917518 BQX917518 CAT917518 CKP917518 CUL917518 DEH917518 DOD917518 DXZ917518 EHV917518 ERR917518 FBN917518 FLJ917518 FVF917518 GFB917518 GOX917518 GYT917518 HIP917518 HSL917518 ICH917518 IMD917518 IVZ917518 JFV917518 JPR917518 JZN917518 KJJ917518 KTF917518 LDB917518 LMX917518 LWT917518 MGP917518 MQL917518 NAH917518 NKD917518 NTZ917518 ODV917518 ONR917518 OXN917518 PHJ917518 PRF917518 QBB917518 QKX917518 QUT917518 REP917518 ROL917518 RYH917518 SID917518 SRZ917518 TBV917518 TLR917518 TVN917518 UFJ917518 UPF917518 UZB917518 VIX917518 VST917518 WCP917518 WML917518 WWH917518 JV983054 TR983054 ADN983054 ANJ983054 AXF983054 BHB983054 BQX983054 CAT983054 CKP983054 CUL983054 DEH983054 DOD983054 DXZ983054 EHV983054 ERR983054 FBN983054 FLJ983054 FVF983054 GFB983054 GOX983054 GYT983054 HIP983054 HSL983054 ICH983054 IMD983054 IVZ983054 JFV983054 JPR983054 JZN983054 KJJ983054 KTF983054 LDB983054 LMX983054 LWT983054 MGP983054 MQL983054 NAH983054 NKD983054 NTZ983054 ODV983054 ONR983054 OXN983054 PHJ983054 PRF983054 QBB983054 QKX983054 QUT983054 REP983054 ROL983054 RYH983054 SID983054 SRZ983054 TBV983054 TLR983054 TVN983054 UFJ983054 UPF983054 UZB983054 VIX983054 VST983054 WCP983054 WML983054 WWH983054 JR65558:JR65561 TN65558:TN65561 ADJ65558:ADJ65561 ANF65558:ANF65561 AXB65558:AXB65561 BGX65558:BGX65561 BQT65558:BQT65561 CAP65558:CAP65561 CKL65558:CKL65561 CUH65558:CUH65561 DED65558:DED65561 DNZ65558:DNZ65561 DXV65558:DXV65561 EHR65558:EHR65561 ERN65558:ERN65561 FBJ65558:FBJ65561 FLF65558:FLF65561 FVB65558:FVB65561 GEX65558:GEX65561 GOT65558:GOT65561 GYP65558:GYP65561 HIL65558:HIL65561 HSH65558:HSH65561 ICD65558:ICD65561 ILZ65558:ILZ65561 IVV65558:IVV65561 JFR65558:JFR65561 JPN65558:JPN65561 JZJ65558:JZJ65561 KJF65558:KJF65561 KTB65558:KTB65561 LCX65558:LCX65561 LMT65558:LMT65561 LWP65558:LWP65561 MGL65558:MGL65561 MQH65558:MQH65561 NAD65558:NAD65561 NJZ65558:NJZ65561 NTV65558:NTV65561 ODR65558:ODR65561 ONN65558:ONN65561 OXJ65558:OXJ65561 PHF65558:PHF65561 PRB65558:PRB65561 QAX65558:QAX65561 QKT65558:QKT65561 QUP65558:QUP65561 REL65558:REL65561 ROH65558:ROH65561 RYD65558:RYD65561 SHZ65558:SHZ65561 SRV65558:SRV65561 TBR65558:TBR65561 TLN65558:TLN65561 TVJ65558:TVJ65561 UFF65558:UFF65561 UPB65558:UPB65561 UYX65558:UYX65561 VIT65558:VIT65561 VSP65558:VSP65561 WCL65558:WCL65561 WMH65558:WMH65561 WWD65558:WWD65561 JR131094:JR131097 TN131094:TN131097 ADJ131094:ADJ131097 ANF131094:ANF131097 AXB131094:AXB131097 BGX131094:BGX131097 BQT131094:BQT131097 CAP131094:CAP131097 CKL131094:CKL131097 CUH131094:CUH131097 DED131094:DED131097 DNZ131094:DNZ131097 DXV131094:DXV131097 EHR131094:EHR131097 ERN131094:ERN131097 FBJ131094:FBJ131097 FLF131094:FLF131097 FVB131094:FVB131097 GEX131094:GEX131097 GOT131094:GOT131097 GYP131094:GYP131097 HIL131094:HIL131097 HSH131094:HSH131097 ICD131094:ICD131097 ILZ131094:ILZ131097 IVV131094:IVV131097 JFR131094:JFR131097 JPN131094:JPN131097 JZJ131094:JZJ131097 KJF131094:KJF131097 KTB131094:KTB131097 LCX131094:LCX131097 LMT131094:LMT131097 LWP131094:LWP131097 MGL131094:MGL131097 MQH131094:MQH131097 NAD131094:NAD131097 NJZ131094:NJZ131097 NTV131094:NTV131097 ODR131094:ODR131097 ONN131094:ONN131097 OXJ131094:OXJ131097 PHF131094:PHF131097 PRB131094:PRB131097 QAX131094:QAX131097 QKT131094:QKT131097 QUP131094:QUP131097 REL131094:REL131097 ROH131094:ROH131097 RYD131094:RYD131097 SHZ131094:SHZ131097 SRV131094:SRV131097 TBR131094:TBR131097 TLN131094:TLN131097 TVJ131094:TVJ131097 UFF131094:UFF131097 UPB131094:UPB131097 UYX131094:UYX131097 VIT131094:VIT131097 VSP131094:VSP131097 WCL131094:WCL131097 WMH131094:WMH131097 WWD131094:WWD131097 JR196630:JR196633 TN196630:TN196633 ADJ196630:ADJ196633 ANF196630:ANF196633 AXB196630:AXB196633 BGX196630:BGX196633 BQT196630:BQT196633 CAP196630:CAP196633 CKL196630:CKL196633 CUH196630:CUH196633 DED196630:DED196633 DNZ196630:DNZ196633 DXV196630:DXV196633 EHR196630:EHR196633 ERN196630:ERN196633 FBJ196630:FBJ196633 FLF196630:FLF196633 FVB196630:FVB196633 GEX196630:GEX196633 GOT196630:GOT196633 GYP196630:GYP196633 HIL196630:HIL196633 HSH196630:HSH196633 ICD196630:ICD196633 ILZ196630:ILZ196633 IVV196630:IVV196633 JFR196630:JFR196633 JPN196630:JPN196633 JZJ196630:JZJ196633 KJF196630:KJF196633 KTB196630:KTB196633 LCX196630:LCX196633 LMT196630:LMT196633 LWP196630:LWP196633 MGL196630:MGL196633 MQH196630:MQH196633 NAD196630:NAD196633 NJZ196630:NJZ196633 NTV196630:NTV196633 ODR196630:ODR196633 ONN196630:ONN196633 OXJ196630:OXJ196633 PHF196630:PHF196633 PRB196630:PRB196633 QAX196630:QAX196633 QKT196630:QKT196633 QUP196630:QUP196633 REL196630:REL196633 ROH196630:ROH196633 RYD196630:RYD196633 SHZ196630:SHZ196633 SRV196630:SRV196633 TBR196630:TBR196633 TLN196630:TLN196633 TVJ196630:TVJ196633 UFF196630:UFF196633 UPB196630:UPB196633 UYX196630:UYX196633 VIT196630:VIT196633 VSP196630:VSP196633 WCL196630:WCL196633 WMH196630:WMH196633 WWD196630:WWD196633 JR262166:JR262169 TN262166:TN262169 ADJ262166:ADJ262169 ANF262166:ANF262169 AXB262166:AXB262169 BGX262166:BGX262169 BQT262166:BQT262169 CAP262166:CAP262169 CKL262166:CKL262169 CUH262166:CUH262169 DED262166:DED262169 DNZ262166:DNZ262169 DXV262166:DXV262169 EHR262166:EHR262169 ERN262166:ERN262169 FBJ262166:FBJ262169 FLF262166:FLF262169 FVB262166:FVB262169 GEX262166:GEX262169 GOT262166:GOT262169 GYP262166:GYP262169 HIL262166:HIL262169 HSH262166:HSH262169 ICD262166:ICD262169 ILZ262166:ILZ262169 IVV262166:IVV262169 JFR262166:JFR262169 JPN262166:JPN262169 JZJ262166:JZJ262169 KJF262166:KJF262169 KTB262166:KTB262169 LCX262166:LCX262169 LMT262166:LMT262169 LWP262166:LWP262169 MGL262166:MGL262169 MQH262166:MQH262169 NAD262166:NAD262169 NJZ262166:NJZ262169 NTV262166:NTV262169 ODR262166:ODR262169 ONN262166:ONN262169 OXJ262166:OXJ262169 PHF262166:PHF262169 PRB262166:PRB262169 QAX262166:QAX262169 QKT262166:QKT262169 QUP262166:QUP262169 REL262166:REL262169 ROH262166:ROH262169 RYD262166:RYD262169 SHZ262166:SHZ262169 SRV262166:SRV262169 TBR262166:TBR262169 TLN262166:TLN262169 TVJ262166:TVJ262169 UFF262166:UFF262169 UPB262166:UPB262169 UYX262166:UYX262169 VIT262166:VIT262169 VSP262166:VSP262169 WCL262166:WCL262169 WMH262166:WMH262169 WWD262166:WWD262169 JR327702:JR327705 TN327702:TN327705 ADJ327702:ADJ327705 ANF327702:ANF327705 AXB327702:AXB327705 BGX327702:BGX327705 BQT327702:BQT327705 CAP327702:CAP327705 CKL327702:CKL327705 CUH327702:CUH327705 DED327702:DED327705 DNZ327702:DNZ327705 DXV327702:DXV327705 EHR327702:EHR327705 ERN327702:ERN327705 FBJ327702:FBJ327705 FLF327702:FLF327705 FVB327702:FVB327705 GEX327702:GEX327705 GOT327702:GOT327705 GYP327702:GYP327705 HIL327702:HIL327705 HSH327702:HSH327705 ICD327702:ICD327705 ILZ327702:ILZ327705 IVV327702:IVV327705 JFR327702:JFR327705 JPN327702:JPN327705 JZJ327702:JZJ327705 KJF327702:KJF327705 KTB327702:KTB327705 LCX327702:LCX327705 LMT327702:LMT327705 LWP327702:LWP327705 MGL327702:MGL327705 MQH327702:MQH327705 NAD327702:NAD327705 NJZ327702:NJZ327705 NTV327702:NTV327705 ODR327702:ODR327705 ONN327702:ONN327705 OXJ327702:OXJ327705 PHF327702:PHF327705 PRB327702:PRB327705 QAX327702:QAX327705 QKT327702:QKT327705 QUP327702:QUP327705 REL327702:REL327705 ROH327702:ROH327705 RYD327702:RYD327705 SHZ327702:SHZ327705 SRV327702:SRV327705 TBR327702:TBR327705 TLN327702:TLN327705 TVJ327702:TVJ327705 UFF327702:UFF327705 UPB327702:UPB327705 UYX327702:UYX327705 VIT327702:VIT327705 VSP327702:VSP327705 WCL327702:WCL327705 WMH327702:WMH327705 WWD327702:WWD327705 JR393238:JR393241 TN393238:TN393241 ADJ393238:ADJ393241 ANF393238:ANF393241 AXB393238:AXB393241 BGX393238:BGX393241 BQT393238:BQT393241 CAP393238:CAP393241 CKL393238:CKL393241 CUH393238:CUH393241 DED393238:DED393241 DNZ393238:DNZ393241 DXV393238:DXV393241 EHR393238:EHR393241 ERN393238:ERN393241 FBJ393238:FBJ393241 FLF393238:FLF393241 FVB393238:FVB393241 GEX393238:GEX393241 GOT393238:GOT393241 GYP393238:GYP393241 HIL393238:HIL393241 HSH393238:HSH393241 ICD393238:ICD393241 ILZ393238:ILZ393241 IVV393238:IVV393241 JFR393238:JFR393241 JPN393238:JPN393241 JZJ393238:JZJ393241 KJF393238:KJF393241 KTB393238:KTB393241 LCX393238:LCX393241 LMT393238:LMT393241 LWP393238:LWP393241 MGL393238:MGL393241 MQH393238:MQH393241 NAD393238:NAD393241 NJZ393238:NJZ393241 NTV393238:NTV393241 ODR393238:ODR393241 ONN393238:ONN393241 OXJ393238:OXJ393241 PHF393238:PHF393241 PRB393238:PRB393241 QAX393238:QAX393241 QKT393238:QKT393241 QUP393238:QUP393241 REL393238:REL393241 ROH393238:ROH393241 RYD393238:RYD393241 SHZ393238:SHZ393241 SRV393238:SRV393241 TBR393238:TBR393241 TLN393238:TLN393241 TVJ393238:TVJ393241 UFF393238:UFF393241 UPB393238:UPB393241 UYX393238:UYX393241 VIT393238:VIT393241 VSP393238:VSP393241 WCL393238:WCL393241 WMH393238:WMH393241 WWD393238:WWD393241 JR458774:JR458777 TN458774:TN458777 ADJ458774:ADJ458777 ANF458774:ANF458777 AXB458774:AXB458777 BGX458774:BGX458777 BQT458774:BQT458777 CAP458774:CAP458777 CKL458774:CKL458777 CUH458774:CUH458777 DED458774:DED458777 DNZ458774:DNZ458777 DXV458774:DXV458777 EHR458774:EHR458777 ERN458774:ERN458777 FBJ458774:FBJ458777 FLF458774:FLF458777 FVB458774:FVB458777 GEX458774:GEX458777 GOT458774:GOT458777 GYP458774:GYP458777 HIL458774:HIL458777 HSH458774:HSH458777 ICD458774:ICD458777 ILZ458774:ILZ458777 IVV458774:IVV458777 JFR458774:JFR458777 JPN458774:JPN458777 JZJ458774:JZJ458777 KJF458774:KJF458777 KTB458774:KTB458777 LCX458774:LCX458777 LMT458774:LMT458777 LWP458774:LWP458777 MGL458774:MGL458777 MQH458774:MQH458777 NAD458774:NAD458777 NJZ458774:NJZ458777 NTV458774:NTV458777 ODR458774:ODR458777 ONN458774:ONN458777 OXJ458774:OXJ458777 PHF458774:PHF458777 PRB458774:PRB458777 QAX458774:QAX458777 QKT458774:QKT458777 QUP458774:QUP458777 REL458774:REL458777 ROH458774:ROH458777 RYD458774:RYD458777 SHZ458774:SHZ458777 SRV458774:SRV458777 TBR458774:TBR458777 TLN458774:TLN458777 TVJ458774:TVJ458777 UFF458774:UFF458777 UPB458774:UPB458777 UYX458774:UYX458777 VIT458774:VIT458777 VSP458774:VSP458777 WCL458774:WCL458777 WMH458774:WMH458777 WWD458774:WWD458777 JR524310:JR524313 TN524310:TN524313 ADJ524310:ADJ524313 ANF524310:ANF524313 AXB524310:AXB524313 BGX524310:BGX524313 BQT524310:BQT524313 CAP524310:CAP524313 CKL524310:CKL524313 CUH524310:CUH524313 DED524310:DED524313 DNZ524310:DNZ524313 DXV524310:DXV524313 EHR524310:EHR524313 ERN524310:ERN524313 FBJ524310:FBJ524313 FLF524310:FLF524313 FVB524310:FVB524313 GEX524310:GEX524313 GOT524310:GOT524313 GYP524310:GYP524313 HIL524310:HIL524313 HSH524310:HSH524313 ICD524310:ICD524313 ILZ524310:ILZ524313 IVV524310:IVV524313 JFR524310:JFR524313 JPN524310:JPN524313 JZJ524310:JZJ524313 KJF524310:KJF524313 KTB524310:KTB524313 LCX524310:LCX524313 LMT524310:LMT524313 LWP524310:LWP524313 MGL524310:MGL524313 MQH524310:MQH524313 NAD524310:NAD524313 NJZ524310:NJZ524313 NTV524310:NTV524313 ODR524310:ODR524313 ONN524310:ONN524313 OXJ524310:OXJ524313 PHF524310:PHF524313 PRB524310:PRB524313 QAX524310:QAX524313 QKT524310:QKT524313 QUP524310:QUP524313 REL524310:REL524313 ROH524310:ROH524313 RYD524310:RYD524313 SHZ524310:SHZ524313 SRV524310:SRV524313 TBR524310:TBR524313 TLN524310:TLN524313 TVJ524310:TVJ524313 UFF524310:UFF524313 UPB524310:UPB524313 UYX524310:UYX524313 VIT524310:VIT524313 VSP524310:VSP524313 WCL524310:WCL524313 WMH524310:WMH524313 WWD524310:WWD524313 JR589846:JR589849 TN589846:TN589849 ADJ589846:ADJ589849 ANF589846:ANF589849 AXB589846:AXB589849 BGX589846:BGX589849 BQT589846:BQT589849 CAP589846:CAP589849 CKL589846:CKL589849 CUH589846:CUH589849 DED589846:DED589849 DNZ589846:DNZ589849 DXV589846:DXV589849 EHR589846:EHR589849 ERN589846:ERN589849 FBJ589846:FBJ589849 FLF589846:FLF589849 FVB589846:FVB589849 GEX589846:GEX589849 GOT589846:GOT589849 GYP589846:GYP589849 HIL589846:HIL589849 HSH589846:HSH589849 ICD589846:ICD589849 ILZ589846:ILZ589849 IVV589846:IVV589849 JFR589846:JFR589849 JPN589846:JPN589849 JZJ589846:JZJ589849 KJF589846:KJF589849 KTB589846:KTB589849 LCX589846:LCX589849 LMT589846:LMT589849 LWP589846:LWP589849 MGL589846:MGL589849 MQH589846:MQH589849 NAD589846:NAD589849 NJZ589846:NJZ589849 NTV589846:NTV589849 ODR589846:ODR589849 ONN589846:ONN589849 OXJ589846:OXJ589849 PHF589846:PHF589849 PRB589846:PRB589849 QAX589846:QAX589849 QKT589846:QKT589849 QUP589846:QUP589849 REL589846:REL589849 ROH589846:ROH589849 RYD589846:RYD589849 SHZ589846:SHZ589849 SRV589846:SRV589849 TBR589846:TBR589849 TLN589846:TLN589849 TVJ589846:TVJ589849 UFF589846:UFF589849 UPB589846:UPB589849 UYX589846:UYX589849 VIT589846:VIT589849 VSP589846:VSP589849 WCL589846:WCL589849 WMH589846:WMH589849 WWD589846:WWD589849 JR655382:JR655385 TN655382:TN655385 ADJ655382:ADJ655385 ANF655382:ANF655385 AXB655382:AXB655385 BGX655382:BGX655385 BQT655382:BQT655385 CAP655382:CAP655385 CKL655382:CKL655385 CUH655382:CUH655385 DED655382:DED655385 DNZ655382:DNZ655385 DXV655382:DXV655385 EHR655382:EHR655385 ERN655382:ERN655385 FBJ655382:FBJ655385 FLF655382:FLF655385 FVB655382:FVB655385 GEX655382:GEX655385 GOT655382:GOT655385 GYP655382:GYP655385 HIL655382:HIL655385 HSH655382:HSH655385 ICD655382:ICD655385 ILZ655382:ILZ655385 IVV655382:IVV655385 JFR655382:JFR655385 JPN655382:JPN655385 JZJ655382:JZJ655385 KJF655382:KJF655385 KTB655382:KTB655385 LCX655382:LCX655385 LMT655382:LMT655385 LWP655382:LWP655385 MGL655382:MGL655385 MQH655382:MQH655385 NAD655382:NAD655385 NJZ655382:NJZ655385 NTV655382:NTV655385 ODR655382:ODR655385 ONN655382:ONN655385 OXJ655382:OXJ655385 PHF655382:PHF655385 PRB655382:PRB655385 QAX655382:QAX655385 QKT655382:QKT655385 QUP655382:QUP655385 REL655382:REL655385 ROH655382:ROH655385 RYD655382:RYD655385 SHZ655382:SHZ655385 SRV655382:SRV655385 TBR655382:TBR655385 TLN655382:TLN655385 TVJ655382:TVJ655385 UFF655382:UFF655385 UPB655382:UPB655385 UYX655382:UYX655385 VIT655382:VIT655385 VSP655382:VSP655385 WCL655382:WCL655385 WMH655382:WMH655385 WWD655382:WWD655385 JR720918:JR720921 TN720918:TN720921 ADJ720918:ADJ720921 ANF720918:ANF720921 AXB720918:AXB720921 BGX720918:BGX720921 BQT720918:BQT720921 CAP720918:CAP720921 CKL720918:CKL720921 CUH720918:CUH720921 DED720918:DED720921 DNZ720918:DNZ720921 DXV720918:DXV720921 EHR720918:EHR720921 ERN720918:ERN720921 FBJ720918:FBJ720921 FLF720918:FLF720921 FVB720918:FVB720921 GEX720918:GEX720921 GOT720918:GOT720921 GYP720918:GYP720921 HIL720918:HIL720921 HSH720918:HSH720921 ICD720918:ICD720921 ILZ720918:ILZ720921 IVV720918:IVV720921 JFR720918:JFR720921 JPN720918:JPN720921 JZJ720918:JZJ720921 KJF720918:KJF720921 KTB720918:KTB720921 LCX720918:LCX720921 LMT720918:LMT720921 LWP720918:LWP720921 MGL720918:MGL720921 MQH720918:MQH720921 NAD720918:NAD720921 NJZ720918:NJZ720921 NTV720918:NTV720921 ODR720918:ODR720921 ONN720918:ONN720921 OXJ720918:OXJ720921 PHF720918:PHF720921 PRB720918:PRB720921 QAX720918:QAX720921 QKT720918:QKT720921 QUP720918:QUP720921 REL720918:REL720921 ROH720918:ROH720921 RYD720918:RYD720921 SHZ720918:SHZ720921 SRV720918:SRV720921 TBR720918:TBR720921 TLN720918:TLN720921 TVJ720918:TVJ720921 UFF720918:UFF720921 UPB720918:UPB720921 UYX720918:UYX720921 VIT720918:VIT720921 VSP720918:VSP720921 WCL720918:WCL720921 WMH720918:WMH720921 WWD720918:WWD720921 JR786454:JR786457 TN786454:TN786457 ADJ786454:ADJ786457 ANF786454:ANF786457 AXB786454:AXB786457 BGX786454:BGX786457 BQT786454:BQT786457 CAP786454:CAP786457 CKL786454:CKL786457 CUH786454:CUH786457 DED786454:DED786457 DNZ786454:DNZ786457 DXV786454:DXV786457 EHR786454:EHR786457 ERN786454:ERN786457 FBJ786454:FBJ786457 FLF786454:FLF786457 FVB786454:FVB786457 GEX786454:GEX786457 GOT786454:GOT786457 GYP786454:GYP786457 HIL786454:HIL786457 HSH786454:HSH786457 ICD786454:ICD786457 ILZ786454:ILZ786457 IVV786454:IVV786457 JFR786454:JFR786457 JPN786454:JPN786457 JZJ786454:JZJ786457 KJF786454:KJF786457 KTB786454:KTB786457 LCX786454:LCX786457 LMT786454:LMT786457 LWP786454:LWP786457 MGL786454:MGL786457 MQH786454:MQH786457 NAD786454:NAD786457 NJZ786454:NJZ786457 NTV786454:NTV786457 ODR786454:ODR786457 ONN786454:ONN786457 OXJ786454:OXJ786457 PHF786454:PHF786457 PRB786454:PRB786457 QAX786454:QAX786457 QKT786454:QKT786457 QUP786454:QUP786457 REL786454:REL786457 ROH786454:ROH786457 RYD786454:RYD786457 SHZ786454:SHZ786457 SRV786454:SRV786457 TBR786454:TBR786457 TLN786454:TLN786457 TVJ786454:TVJ786457 UFF786454:UFF786457 UPB786454:UPB786457 UYX786454:UYX786457 VIT786454:VIT786457 VSP786454:VSP786457 WCL786454:WCL786457 WMH786454:WMH786457 WWD786454:WWD786457 JR851990:JR851993 TN851990:TN851993 ADJ851990:ADJ851993 ANF851990:ANF851993 AXB851990:AXB851993 BGX851990:BGX851993 BQT851990:BQT851993 CAP851990:CAP851993 CKL851990:CKL851993 CUH851990:CUH851993 DED851990:DED851993 DNZ851990:DNZ851993 DXV851990:DXV851993 EHR851990:EHR851993 ERN851990:ERN851993 FBJ851990:FBJ851993 FLF851990:FLF851993 FVB851990:FVB851993 GEX851990:GEX851993 GOT851990:GOT851993 GYP851990:GYP851993 HIL851990:HIL851993 HSH851990:HSH851993 ICD851990:ICD851993 ILZ851990:ILZ851993 IVV851990:IVV851993 JFR851990:JFR851993 JPN851990:JPN851993 JZJ851990:JZJ851993 KJF851990:KJF851993 KTB851990:KTB851993 LCX851990:LCX851993 LMT851990:LMT851993 LWP851990:LWP851993 MGL851990:MGL851993 MQH851990:MQH851993 NAD851990:NAD851993 NJZ851990:NJZ851993 NTV851990:NTV851993 ODR851990:ODR851993 ONN851990:ONN851993 OXJ851990:OXJ851993 PHF851990:PHF851993 PRB851990:PRB851993 QAX851990:QAX851993 QKT851990:QKT851993 QUP851990:QUP851993 REL851990:REL851993 ROH851990:ROH851993 RYD851990:RYD851993 SHZ851990:SHZ851993 SRV851990:SRV851993 TBR851990:TBR851993 TLN851990:TLN851993 TVJ851990:TVJ851993 UFF851990:UFF851993 UPB851990:UPB851993 UYX851990:UYX851993 VIT851990:VIT851993 VSP851990:VSP851993 WCL851990:WCL851993 WMH851990:WMH851993 WWD851990:WWD851993 JR917526:JR917529 TN917526:TN917529 ADJ917526:ADJ917529 ANF917526:ANF917529 AXB917526:AXB917529 BGX917526:BGX917529 BQT917526:BQT917529 CAP917526:CAP917529 CKL917526:CKL917529 CUH917526:CUH917529 DED917526:DED917529 DNZ917526:DNZ917529 DXV917526:DXV917529 EHR917526:EHR917529 ERN917526:ERN917529 FBJ917526:FBJ917529 FLF917526:FLF917529 FVB917526:FVB917529 GEX917526:GEX917529 GOT917526:GOT917529 GYP917526:GYP917529 HIL917526:HIL917529 HSH917526:HSH917529 ICD917526:ICD917529 ILZ917526:ILZ917529 IVV917526:IVV917529 JFR917526:JFR917529 JPN917526:JPN917529 JZJ917526:JZJ917529 KJF917526:KJF917529 KTB917526:KTB917529 LCX917526:LCX917529 LMT917526:LMT917529 LWP917526:LWP917529 MGL917526:MGL917529 MQH917526:MQH917529 NAD917526:NAD917529 NJZ917526:NJZ917529 NTV917526:NTV917529 ODR917526:ODR917529 ONN917526:ONN917529 OXJ917526:OXJ917529 PHF917526:PHF917529 PRB917526:PRB917529 QAX917526:QAX917529 QKT917526:QKT917529 QUP917526:QUP917529 REL917526:REL917529 ROH917526:ROH917529 RYD917526:RYD917529 SHZ917526:SHZ917529 SRV917526:SRV917529 TBR917526:TBR917529 TLN917526:TLN917529 TVJ917526:TVJ917529 UFF917526:UFF917529 UPB917526:UPB917529 UYX917526:UYX917529 VIT917526:VIT917529 VSP917526:VSP917529 WCL917526:WCL917529 WMH917526:WMH917529 WWD917526:WWD917529 JR983062:JR983065 TN983062:TN983065 ADJ983062:ADJ983065 ANF983062:ANF983065 AXB983062:AXB983065 BGX983062:BGX983065 BQT983062:BQT983065 CAP983062:CAP983065 CKL983062:CKL983065 CUH983062:CUH983065 DED983062:DED983065 DNZ983062:DNZ983065 DXV983062:DXV983065 EHR983062:EHR983065 ERN983062:ERN983065 FBJ983062:FBJ983065 FLF983062:FLF983065 FVB983062:FVB983065 GEX983062:GEX983065 GOT983062:GOT983065 GYP983062:GYP983065 HIL983062:HIL983065 HSH983062:HSH983065 ICD983062:ICD983065 ILZ983062:ILZ983065 IVV983062:IVV983065 JFR983062:JFR983065 JPN983062:JPN983065 JZJ983062:JZJ983065 KJF983062:KJF983065 KTB983062:KTB983065 LCX983062:LCX983065 LMT983062:LMT983065 LWP983062:LWP983065 MGL983062:MGL983065 MQH983062:MQH983065 NAD983062:NAD983065 NJZ983062:NJZ983065 NTV983062:NTV983065 ODR983062:ODR983065 ONN983062:ONN983065 OXJ983062:OXJ983065 PHF983062:PHF983065 PRB983062:PRB983065 QAX983062:QAX983065 QKT983062:QKT983065 QUP983062:QUP983065 REL983062:REL983065 ROH983062:ROH983065 RYD983062:RYD983065 SHZ983062:SHZ983065 SRV983062:SRV983065 TBR983062:TBR983065 TLN983062:TLN983065 TVJ983062:TVJ983065 UFF983062:UFF983065 UPB983062:UPB983065 UYX983062:UYX983065 VIT983062:VIT983065 VSP983062:VSP983065 WCL983062:WCL983065 WMH983062:WMH983065 WWD983062:WWD983065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JR65556 TN65556 ADJ65556 ANF65556 AXB65556 BGX65556 BQT65556 CAP65556 CKL65556 CUH65556 DED65556 DNZ65556 DXV65556 EHR65556 ERN65556 FBJ65556 FLF65556 FVB65556 GEX65556 GOT65556 GYP65556 HIL65556 HSH65556 ICD65556 ILZ65556 IVV65556 JFR65556 JPN65556 JZJ65556 KJF65556 KTB65556 LCX65556 LMT65556 LWP65556 MGL65556 MQH65556 NAD65556 NJZ65556 NTV65556 ODR65556 ONN65556 OXJ65556 PHF65556 PRB65556 QAX65556 QKT65556 QUP65556 REL65556 ROH65556 RYD65556 SHZ65556 SRV65556 TBR65556 TLN65556 TVJ65556 UFF65556 UPB65556 UYX65556 VIT65556 VSP65556 WCL65556 WMH65556 WWD65556 JR131092 TN131092 ADJ131092 ANF131092 AXB131092 BGX131092 BQT131092 CAP131092 CKL131092 CUH131092 DED131092 DNZ131092 DXV131092 EHR131092 ERN131092 FBJ131092 FLF131092 FVB131092 GEX131092 GOT131092 GYP131092 HIL131092 HSH131092 ICD131092 ILZ131092 IVV131092 JFR131092 JPN131092 JZJ131092 KJF131092 KTB131092 LCX131092 LMT131092 LWP131092 MGL131092 MQH131092 NAD131092 NJZ131092 NTV131092 ODR131092 ONN131092 OXJ131092 PHF131092 PRB131092 QAX131092 QKT131092 QUP131092 REL131092 ROH131092 RYD131092 SHZ131092 SRV131092 TBR131092 TLN131092 TVJ131092 UFF131092 UPB131092 UYX131092 VIT131092 VSP131092 WCL131092 WMH131092 WWD131092 JR196628 TN196628 ADJ196628 ANF196628 AXB196628 BGX196628 BQT196628 CAP196628 CKL196628 CUH196628 DED196628 DNZ196628 DXV196628 EHR196628 ERN196628 FBJ196628 FLF196628 FVB196628 GEX196628 GOT196628 GYP196628 HIL196628 HSH196628 ICD196628 ILZ196628 IVV196628 JFR196628 JPN196628 JZJ196628 KJF196628 KTB196628 LCX196628 LMT196628 LWP196628 MGL196628 MQH196628 NAD196628 NJZ196628 NTV196628 ODR196628 ONN196628 OXJ196628 PHF196628 PRB196628 QAX196628 QKT196628 QUP196628 REL196628 ROH196628 RYD196628 SHZ196628 SRV196628 TBR196628 TLN196628 TVJ196628 UFF196628 UPB196628 UYX196628 VIT196628 VSP196628 WCL196628 WMH196628 WWD196628 JR262164 TN262164 ADJ262164 ANF262164 AXB262164 BGX262164 BQT262164 CAP262164 CKL262164 CUH262164 DED262164 DNZ262164 DXV262164 EHR262164 ERN262164 FBJ262164 FLF262164 FVB262164 GEX262164 GOT262164 GYP262164 HIL262164 HSH262164 ICD262164 ILZ262164 IVV262164 JFR262164 JPN262164 JZJ262164 KJF262164 KTB262164 LCX262164 LMT262164 LWP262164 MGL262164 MQH262164 NAD262164 NJZ262164 NTV262164 ODR262164 ONN262164 OXJ262164 PHF262164 PRB262164 QAX262164 QKT262164 QUP262164 REL262164 ROH262164 RYD262164 SHZ262164 SRV262164 TBR262164 TLN262164 TVJ262164 UFF262164 UPB262164 UYX262164 VIT262164 VSP262164 WCL262164 WMH262164 WWD262164 JR327700 TN327700 ADJ327700 ANF327700 AXB327700 BGX327700 BQT327700 CAP327700 CKL327700 CUH327700 DED327700 DNZ327700 DXV327700 EHR327700 ERN327700 FBJ327700 FLF327700 FVB327700 GEX327700 GOT327700 GYP327700 HIL327700 HSH327700 ICD327700 ILZ327700 IVV327700 JFR327700 JPN327700 JZJ327700 KJF327700 KTB327700 LCX327700 LMT327700 LWP327700 MGL327700 MQH327700 NAD327700 NJZ327700 NTV327700 ODR327700 ONN327700 OXJ327700 PHF327700 PRB327700 QAX327700 QKT327700 QUP327700 REL327700 ROH327700 RYD327700 SHZ327700 SRV327700 TBR327700 TLN327700 TVJ327700 UFF327700 UPB327700 UYX327700 VIT327700 VSP327700 WCL327700 WMH327700 WWD327700 JR393236 TN393236 ADJ393236 ANF393236 AXB393236 BGX393236 BQT393236 CAP393236 CKL393236 CUH393236 DED393236 DNZ393236 DXV393236 EHR393236 ERN393236 FBJ393236 FLF393236 FVB393236 GEX393236 GOT393236 GYP393236 HIL393236 HSH393236 ICD393236 ILZ393236 IVV393236 JFR393236 JPN393236 JZJ393236 KJF393236 KTB393236 LCX393236 LMT393236 LWP393236 MGL393236 MQH393236 NAD393236 NJZ393236 NTV393236 ODR393236 ONN393236 OXJ393236 PHF393236 PRB393236 QAX393236 QKT393236 QUP393236 REL393236 ROH393236 RYD393236 SHZ393236 SRV393236 TBR393236 TLN393236 TVJ393236 UFF393236 UPB393236 UYX393236 VIT393236 VSP393236 WCL393236 WMH393236 WWD393236 JR458772 TN458772 ADJ458772 ANF458772 AXB458772 BGX458772 BQT458772 CAP458772 CKL458772 CUH458772 DED458772 DNZ458772 DXV458772 EHR458772 ERN458772 FBJ458772 FLF458772 FVB458772 GEX458772 GOT458772 GYP458772 HIL458772 HSH458772 ICD458772 ILZ458772 IVV458772 JFR458772 JPN458772 JZJ458772 KJF458772 KTB458772 LCX458772 LMT458772 LWP458772 MGL458772 MQH458772 NAD458772 NJZ458772 NTV458772 ODR458772 ONN458772 OXJ458772 PHF458772 PRB458772 QAX458772 QKT458772 QUP458772 REL458772 ROH458772 RYD458772 SHZ458772 SRV458772 TBR458772 TLN458772 TVJ458772 UFF458772 UPB458772 UYX458772 VIT458772 VSP458772 WCL458772 WMH458772 WWD458772 JR524308 TN524308 ADJ524308 ANF524308 AXB524308 BGX524308 BQT524308 CAP524308 CKL524308 CUH524308 DED524308 DNZ524308 DXV524308 EHR524308 ERN524308 FBJ524308 FLF524308 FVB524308 GEX524308 GOT524308 GYP524308 HIL524308 HSH524308 ICD524308 ILZ524308 IVV524308 JFR524308 JPN524308 JZJ524308 KJF524308 KTB524308 LCX524308 LMT524308 LWP524308 MGL524308 MQH524308 NAD524308 NJZ524308 NTV524308 ODR524308 ONN524308 OXJ524308 PHF524308 PRB524308 QAX524308 QKT524308 QUP524308 REL524308 ROH524308 RYD524308 SHZ524308 SRV524308 TBR524308 TLN524308 TVJ524308 UFF524308 UPB524308 UYX524308 VIT524308 VSP524308 WCL524308 WMH524308 WWD524308 JR589844 TN589844 ADJ589844 ANF589844 AXB589844 BGX589844 BQT589844 CAP589844 CKL589844 CUH589844 DED589844 DNZ589844 DXV589844 EHR589844 ERN589844 FBJ589844 FLF589844 FVB589844 GEX589844 GOT589844 GYP589844 HIL589844 HSH589844 ICD589844 ILZ589844 IVV589844 JFR589844 JPN589844 JZJ589844 KJF589844 KTB589844 LCX589844 LMT589844 LWP589844 MGL589844 MQH589844 NAD589844 NJZ589844 NTV589844 ODR589844 ONN589844 OXJ589844 PHF589844 PRB589844 QAX589844 QKT589844 QUP589844 REL589844 ROH589844 RYD589844 SHZ589844 SRV589844 TBR589844 TLN589844 TVJ589844 UFF589844 UPB589844 UYX589844 VIT589844 VSP589844 WCL589844 WMH589844 WWD589844 JR655380 TN655380 ADJ655380 ANF655380 AXB655380 BGX655380 BQT655380 CAP655380 CKL655380 CUH655380 DED655380 DNZ655380 DXV655380 EHR655380 ERN655380 FBJ655380 FLF655380 FVB655380 GEX655380 GOT655380 GYP655380 HIL655380 HSH655380 ICD655380 ILZ655380 IVV655380 JFR655380 JPN655380 JZJ655380 KJF655380 KTB655380 LCX655380 LMT655380 LWP655380 MGL655380 MQH655380 NAD655380 NJZ655380 NTV655380 ODR655380 ONN655380 OXJ655380 PHF655380 PRB655380 QAX655380 QKT655380 QUP655380 REL655380 ROH655380 RYD655380 SHZ655380 SRV655380 TBR655380 TLN655380 TVJ655380 UFF655380 UPB655380 UYX655380 VIT655380 VSP655380 WCL655380 WMH655380 WWD655380 JR720916 TN720916 ADJ720916 ANF720916 AXB720916 BGX720916 BQT720916 CAP720916 CKL720916 CUH720916 DED720916 DNZ720916 DXV720916 EHR720916 ERN720916 FBJ720916 FLF720916 FVB720916 GEX720916 GOT720916 GYP720916 HIL720916 HSH720916 ICD720916 ILZ720916 IVV720916 JFR720916 JPN720916 JZJ720916 KJF720916 KTB720916 LCX720916 LMT720916 LWP720916 MGL720916 MQH720916 NAD720916 NJZ720916 NTV720916 ODR720916 ONN720916 OXJ720916 PHF720916 PRB720916 QAX720916 QKT720916 QUP720916 REL720916 ROH720916 RYD720916 SHZ720916 SRV720916 TBR720916 TLN720916 TVJ720916 UFF720916 UPB720916 UYX720916 VIT720916 VSP720916 WCL720916 WMH720916 WWD720916 JR786452 TN786452 ADJ786452 ANF786452 AXB786452 BGX786452 BQT786452 CAP786452 CKL786452 CUH786452 DED786452 DNZ786452 DXV786452 EHR786452 ERN786452 FBJ786452 FLF786452 FVB786452 GEX786452 GOT786452 GYP786452 HIL786452 HSH786452 ICD786452 ILZ786452 IVV786452 JFR786452 JPN786452 JZJ786452 KJF786452 KTB786452 LCX786452 LMT786452 LWP786452 MGL786452 MQH786452 NAD786452 NJZ786452 NTV786452 ODR786452 ONN786452 OXJ786452 PHF786452 PRB786452 QAX786452 QKT786452 QUP786452 REL786452 ROH786452 RYD786452 SHZ786452 SRV786452 TBR786452 TLN786452 TVJ786452 UFF786452 UPB786452 UYX786452 VIT786452 VSP786452 WCL786452 WMH786452 WWD786452 JR851988 TN851988 ADJ851988 ANF851988 AXB851988 BGX851988 BQT851988 CAP851988 CKL851988 CUH851988 DED851988 DNZ851988 DXV851988 EHR851988 ERN851988 FBJ851988 FLF851988 FVB851988 GEX851988 GOT851988 GYP851988 HIL851988 HSH851988 ICD851988 ILZ851988 IVV851988 JFR851988 JPN851988 JZJ851988 KJF851988 KTB851988 LCX851988 LMT851988 LWP851988 MGL851988 MQH851988 NAD851988 NJZ851988 NTV851988 ODR851988 ONN851988 OXJ851988 PHF851988 PRB851988 QAX851988 QKT851988 QUP851988 REL851988 ROH851988 RYD851988 SHZ851988 SRV851988 TBR851988 TLN851988 TVJ851988 UFF851988 UPB851988 UYX851988 VIT851988 VSP851988 WCL851988 WMH851988 WWD851988 JR917524 TN917524 ADJ917524 ANF917524 AXB917524 BGX917524 BQT917524 CAP917524 CKL917524 CUH917524 DED917524 DNZ917524 DXV917524 EHR917524 ERN917524 FBJ917524 FLF917524 FVB917524 GEX917524 GOT917524 GYP917524 HIL917524 HSH917524 ICD917524 ILZ917524 IVV917524 JFR917524 JPN917524 JZJ917524 KJF917524 KTB917524 LCX917524 LMT917524 LWP917524 MGL917524 MQH917524 NAD917524 NJZ917524 NTV917524 ODR917524 ONN917524 OXJ917524 PHF917524 PRB917524 QAX917524 QKT917524 QUP917524 REL917524 ROH917524 RYD917524 SHZ917524 SRV917524 TBR917524 TLN917524 TVJ917524 UFF917524 UPB917524 UYX917524 VIT917524 VSP917524 WCL917524 WMH917524 WWD917524 JR983060 TN983060 ADJ983060 ANF983060 AXB983060 BGX983060 BQT983060 CAP983060 CKL983060 CUH983060 DED983060 DNZ983060 DXV983060 EHR983060 ERN983060 FBJ983060 FLF983060 FVB983060 GEX983060 GOT983060 GYP983060 HIL983060 HSH983060 ICD983060 ILZ983060 IVV983060 JFR983060 JPN983060 JZJ983060 KJF983060 KTB983060 LCX983060 LMT983060 LWP983060 MGL983060 MQH983060 NAD983060 NJZ983060 NTV983060 ODR983060 ONN983060 OXJ983060 PHF983060 PRB983060 QAX983060 QKT983060 QUP983060 REL983060 ROH983060 RYD983060 SHZ983060 SRV983060 TBR983060 TLN983060 TVJ983060 UFF983060 UPB983060 UYX983060 VIT983060 VSP983060 WCL983060 WMH983060 WWD983060 JR65554 TN65554 ADJ65554 ANF65554 AXB65554 BGX65554 BQT65554 CAP65554 CKL65554 CUH65554 DED65554 DNZ65554 DXV65554 EHR65554 ERN65554 FBJ65554 FLF65554 FVB65554 GEX65554 GOT65554 GYP65554 HIL65554 HSH65554 ICD65554 ILZ65554 IVV65554 JFR65554 JPN65554 JZJ65554 KJF65554 KTB65554 LCX65554 LMT65554 LWP65554 MGL65554 MQH65554 NAD65554 NJZ65554 NTV65554 ODR65554 ONN65554 OXJ65554 PHF65554 PRB65554 QAX65554 QKT65554 QUP65554 REL65554 ROH65554 RYD65554 SHZ65554 SRV65554 TBR65554 TLN65554 TVJ65554 UFF65554 UPB65554 UYX65554 VIT65554 VSP65554 WCL65554 WMH65554 WWD65554 JR131090 TN131090 ADJ131090 ANF131090 AXB131090 BGX131090 BQT131090 CAP131090 CKL131090 CUH131090 DED131090 DNZ131090 DXV131090 EHR131090 ERN131090 FBJ131090 FLF131090 FVB131090 GEX131090 GOT131090 GYP131090 HIL131090 HSH131090 ICD131090 ILZ131090 IVV131090 JFR131090 JPN131090 JZJ131090 KJF131090 KTB131090 LCX131090 LMT131090 LWP131090 MGL131090 MQH131090 NAD131090 NJZ131090 NTV131090 ODR131090 ONN131090 OXJ131090 PHF131090 PRB131090 QAX131090 QKT131090 QUP131090 REL131090 ROH131090 RYD131090 SHZ131090 SRV131090 TBR131090 TLN131090 TVJ131090 UFF131090 UPB131090 UYX131090 VIT131090 VSP131090 WCL131090 WMH131090 WWD131090 JR196626 TN196626 ADJ196626 ANF196626 AXB196626 BGX196626 BQT196626 CAP196626 CKL196626 CUH196626 DED196626 DNZ196626 DXV196626 EHR196626 ERN196626 FBJ196626 FLF196626 FVB196626 GEX196626 GOT196626 GYP196626 HIL196626 HSH196626 ICD196626 ILZ196626 IVV196626 JFR196626 JPN196626 JZJ196626 KJF196626 KTB196626 LCX196626 LMT196626 LWP196626 MGL196626 MQH196626 NAD196626 NJZ196626 NTV196626 ODR196626 ONN196626 OXJ196626 PHF196626 PRB196626 QAX196626 QKT196626 QUP196626 REL196626 ROH196626 RYD196626 SHZ196626 SRV196626 TBR196626 TLN196626 TVJ196626 UFF196626 UPB196626 UYX196626 VIT196626 VSP196626 WCL196626 WMH196626 WWD196626 JR262162 TN262162 ADJ262162 ANF262162 AXB262162 BGX262162 BQT262162 CAP262162 CKL262162 CUH262162 DED262162 DNZ262162 DXV262162 EHR262162 ERN262162 FBJ262162 FLF262162 FVB262162 GEX262162 GOT262162 GYP262162 HIL262162 HSH262162 ICD262162 ILZ262162 IVV262162 JFR262162 JPN262162 JZJ262162 KJF262162 KTB262162 LCX262162 LMT262162 LWP262162 MGL262162 MQH262162 NAD262162 NJZ262162 NTV262162 ODR262162 ONN262162 OXJ262162 PHF262162 PRB262162 QAX262162 QKT262162 QUP262162 REL262162 ROH262162 RYD262162 SHZ262162 SRV262162 TBR262162 TLN262162 TVJ262162 UFF262162 UPB262162 UYX262162 VIT262162 VSP262162 WCL262162 WMH262162 WWD262162 JR327698 TN327698 ADJ327698 ANF327698 AXB327698 BGX327698 BQT327698 CAP327698 CKL327698 CUH327698 DED327698 DNZ327698 DXV327698 EHR327698 ERN327698 FBJ327698 FLF327698 FVB327698 GEX327698 GOT327698 GYP327698 HIL327698 HSH327698 ICD327698 ILZ327698 IVV327698 JFR327698 JPN327698 JZJ327698 KJF327698 KTB327698 LCX327698 LMT327698 LWP327698 MGL327698 MQH327698 NAD327698 NJZ327698 NTV327698 ODR327698 ONN327698 OXJ327698 PHF327698 PRB327698 QAX327698 QKT327698 QUP327698 REL327698 ROH327698 RYD327698 SHZ327698 SRV327698 TBR327698 TLN327698 TVJ327698 UFF327698 UPB327698 UYX327698 VIT327698 VSP327698 WCL327698 WMH327698 WWD327698 JR393234 TN393234 ADJ393234 ANF393234 AXB393234 BGX393234 BQT393234 CAP393234 CKL393234 CUH393234 DED393234 DNZ393234 DXV393234 EHR393234 ERN393234 FBJ393234 FLF393234 FVB393234 GEX393234 GOT393234 GYP393234 HIL393234 HSH393234 ICD393234 ILZ393234 IVV393234 JFR393234 JPN393234 JZJ393234 KJF393234 KTB393234 LCX393234 LMT393234 LWP393234 MGL393234 MQH393234 NAD393234 NJZ393234 NTV393234 ODR393234 ONN393234 OXJ393234 PHF393234 PRB393234 QAX393234 QKT393234 QUP393234 REL393234 ROH393234 RYD393234 SHZ393234 SRV393234 TBR393234 TLN393234 TVJ393234 UFF393234 UPB393234 UYX393234 VIT393234 VSP393234 WCL393234 WMH393234 WWD393234 JR458770 TN458770 ADJ458770 ANF458770 AXB458770 BGX458770 BQT458770 CAP458770 CKL458770 CUH458770 DED458770 DNZ458770 DXV458770 EHR458770 ERN458770 FBJ458770 FLF458770 FVB458770 GEX458770 GOT458770 GYP458770 HIL458770 HSH458770 ICD458770 ILZ458770 IVV458770 JFR458770 JPN458770 JZJ458770 KJF458770 KTB458770 LCX458770 LMT458770 LWP458770 MGL458770 MQH458770 NAD458770 NJZ458770 NTV458770 ODR458770 ONN458770 OXJ458770 PHF458770 PRB458770 QAX458770 QKT458770 QUP458770 REL458770 ROH458770 RYD458770 SHZ458770 SRV458770 TBR458770 TLN458770 TVJ458770 UFF458770 UPB458770 UYX458770 VIT458770 VSP458770 WCL458770 WMH458770 WWD458770 JR524306 TN524306 ADJ524306 ANF524306 AXB524306 BGX524306 BQT524306 CAP524306 CKL524306 CUH524306 DED524306 DNZ524306 DXV524306 EHR524306 ERN524306 FBJ524306 FLF524306 FVB524306 GEX524306 GOT524306 GYP524306 HIL524306 HSH524306 ICD524306 ILZ524306 IVV524306 JFR524306 JPN524306 JZJ524306 KJF524306 KTB524306 LCX524306 LMT524306 LWP524306 MGL524306 MQH524306 NAD524306 NJZ524306 NTV524306 ODR524306 ONN524306 OXJ524306 PHF524306 PRB524306 QAX524306 QKT524306 QUP524306 REL524306 ROH524306 RYD524306 SHZ524306 SRV524306 TBR524306 TLN524306 TVJ524306 UFF524306 UPB524306 UYX524306 VIT524306 VSP524306 WCL524306 WMH524306 WWD524306 JR589842 TN589842 ADJ589842 ANF589842 AXB589842 BGX589842 BQT589842 CAP589842 CKL589842 CUH589842 DED589842 DNZ589842 DXV589842 EHR589842 ERN589842 FBJ589842 FLF589842 FVB589842 GEX589842 GOT589842 GYP589842 HIL589842 HSH589842 ICD589842 ILZ589842 IVV589842 JFR589842 JPN589842 JZJ589842 KJF589842 KTB589842 LCX589842 LMT589842 LWP589842 MGL589842 MQH589842 NAD589842 NJZ589842 NTV589842 ODR589842 ONN589842 OXJ589842 PHF589842 PRB589842 QAX589842 QKT589842 QUP589842 REL589842 ROH589842 RYD589842 SHZ589842 SRV589842 TBR589842 TLN589842 TVJ589842 UFF589842 UPB589842 UYX589842 VIT589842 VSP589842 WCL589842 WMH589842 WWD589842 JR655378 TN655378 ADJ655378 ANF655378 AXB655378 BGX655378 BQT655378 CAP655378 CKL655378 CUH655378 DED655378 DNZ655378 DXV655378 EHR655378 ERN655378 FBJ655378 FLF655378 FVB655378 GEX655378 GOT655378 GYP655378 HIL655378 HSH655378 ICD655378 ILZ655378 IVV655378 JFR655378 JPN655378 JZJ655378 KJF655378 KTB655378 LCX655378 LMT655378 LWP655378 MGL655378 MQH655378 NAD655378 NJZ655378 NTV655378 ODR655378 ONN655378 OXJ655378 PHF655378 PRB655378 QAX655378 QKT655378 QUP655378 REL655378 ROH655378 RYD655378 SHZ655378 SRV655378 TBR655378 TLN655378 TVJ655378 UFF655378 UPB655378 UYX655378 VIT655378 VSP655378 WCL655378 WMH655378 WWD655378 JR720914 TN720914 ADJ720914 ANF720914 AXB720914 BGX720914 BQT720914 CAP720914 CKL720914 CUH720914 DED720914 DNZ720914 DXV720914 EHR720914 ERN720914 FBJ720914 FLF720914 FVB720914 GEX720914 GOT720914 GYP720914 HIL720914 HSH720914 ICD720914 ILZ720914 IVV720914 JFR720914 JPN720914 JZJ720914 KJF720914 KTB720914 LCX720914 LMT720914 LWP720914 MGL720914 MQH720914 NAD720914 NJZ720914 NTV720914 ODR720914 ONN720914 OXJ720914 PHF720914 PRB720914 QAX720914 QKT720914 QUP720914 REL720914 ROH720914 RYD720914 SHZ720914 SRV720914 TBR720914 TLN720914 TVJ720914 UFF720914 UPB720914 UYX720914 VIT720914 VSP720914 WCL720914 WMH720914 WWD720914 JR786450 TN786450 ADJ786450 ANF786450 AXB786450 BGX786450 BQT786450 CAP786450 CKL786450 CUH786450 DED786450 DNZ786450 DXV786450 EHR786450 ERN786450 FBJ786450 FLF786450 FVB786450 GEX786450 GOT786450 GYP786450 HIL786450 HSH786450 ICD786450 ILZ786450 IVV786450 JFR786450 JPN786450 JZJ786450 KJF786450 KTB786450 LCX786450 LMT786450 LWP786450 MGL786450 MQH786450 NAD786450 NJZ786450 NTV786450 ODR786450 ONN786450 OXJ786450 PHF786450 PRB786450 QAX786450 QKT786450 QUP786450 REL786450 ROH786450 RYD786450 SHZ786450 SRV786450 TBR786450 TLN786450 TVJ786450 UFF786450 UPB786450 UYX786450 VIT786450 VSP786450 WCL786450 WMH786450 WWD786450 JR851986 TN851986 ADJ851986 ANF851986 AXB851986 BGX851986 BQT851986 CAP851986 CKL851986 CUH851986 DED851986 DNZ851986 DXV851986 EHR851986 ERN851986 FBJ851986 FLF851986 FVB851986 GEX851986 GOT851986 GYP851986 HIL851986 HSH851986 ICD851986 ILZ851986 IVV851986 JFR851986 JPN851986 JZJ851986 KJF851986 KTB851986 LCX851986 LMT851986 LWP851986 MGL851986 MQH851986 NAD851986 NJZ851986 NTV851986 ODR851986 ONN851986 OXJ851986 PHF851986 PRB851986 QAX851986 QKT851986 QUP851986 REL851986 ROH851986 RYD851986 SHZ851986 SRV851986 TBR851986 TLN851986 TVJ851986 UFF851986 UPB851986 UYX851986 VIT851986 VSP851986 WCL851986 WMH851986 WWD851986 JR917522 TN917522 ADJ917522 ANF917522 AXB917522 BGX917522 BQT917522 CAP917522 CKL917522 CUH917522 DED917522 DNZ917522 DXV917522 EHR917522 ERN917522 FBJ917522 FLF917522 FVB917522 GEX917522 GOT917522 GYP917522 HIL917522 HSH917522 ICD917522 ILZ917522 IVV917522 JFR917522 JPN917522 JZJ917522 KJF917522 KTB917522 LCX917522 LMT917522 LWP917522 MGL917522 MQH917522 NAD917522 NJZ917522 NTV917522 ODR917522 ONN917522 OXJ917522 PHF917522 PRB917522 QAX917522 QKT917522 QUP917522 REL917522 ROH917522 RYD917522 SHZ917522 SRV917522 TBR917522 TLN917522 TVJ917522 UFF917522 UPB917522 UYX917522 VIT917522 VSP917522 WCL917522 WMH917522 WWD917522 JR983058 TN983058 ADJ983058 ANF983058 AXB983058 BGX983058 BQT983058 CAP983058 CKL983058 CUH983058 DED983058 DNZ983058 DXV983058 EHR983058 ERN983058 FBJ983058 FLF983058 FVB983058 GEX983058 GOT983058 GYP983058 HIL983058 HSH983058 ICD983058 ILZ983058 IVV983058 JFR983058 JPN983058 JZJ983058 KJF983058 KTB983058 LCX983058 LMT983058 LWP983058 MGL983058 MQH983058 NAD983058 NJZ983058 NTV983058 ODR983058 ONN983058 OXJ983058 PHF983058 PRB983058 QAX983058 QKT983058 QUP983058 REL983058 ROH983058 RYD983058 SHZ983058 SRV983058 TBR983058 TLN983058 TVJ983058 UFF983058 UPB983058 UYX983058 VIT983058 VSP983058 WCL983058 WMH983058 WWD983058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JR65550 TN65550 ADJ65550 ANF65550 AXB65550 BGX65550 BQT65550 CAP65550 CKL65550 CUH65550 DED65550 DNZ65550 DXV65550 EHR65550 ERN65550 FBJ65550 FLF65550 FVB65550 GEX65550 GOT65550 GYP65550 HIL65550 HSH65550 ICD65550 ILZ65550 IVV65550 JFR65550 JPN65550 JZJ65550 KJF65550 KTB65550 LCX65550 LMT65550 LWP65550 MGL65550 MQH65550 NAD65550 NJZ65550 NTV65550 ODR65550 ONN65550 OXJ65550 PHF65550 PRB65550 QAX65550 QKT65550 QUP65550 REL65550 ROH65550 RYD65550 SHZ65550 SRV65550 TBR65550 TLN65550 TVJ65550 UFF65550 UPB65550 UYX65550 VIT65550 VSP65550 WCL65550 WMH65550 WWD65550 JR131086 TN131086 ADJ131086 ANF131086 AXB131086 BGX131086 BQT131086 CAP131086 CKL131086 CUH131086 DED131086 DNZ131086 DXV131086 EHR131086 ERN131086 FBJ131086 FLF131086 FVB131086 GEX131086 GOT131086 GYP131086 HIL131086 HSH131086 ICD131086 ILZ131086 IVV131086 JFR131086 JPN131086 JZJ131086 KJF131086 KTB131086 LCX131086 LMT131086 LWP131086 MGL131086 MQH131086 NAD131086 NJZ131086 NTV131086 ODR131086 ONN131086 OXJ131086 PHF131086 PRB131086 QAX131086 QKT131086 QUP131086 REL131086 ROH131086 RYD131086 SHZ131086 SRV131086 TBR131086 TLN131086 TVJ131086 UFF131086 UPB131086 UYX131086 VIT131086 VSP131086 WCL131086 WMH131086 WWD131086 JR196622 TN196622 ADJ196622 ANF196622 AXB196622 BGX196622 BQT196622 CAP196622 CKL196622 CUH196622 DED196622 DNZ196622 DXV196622 EHR196622 ERN196622 FBJ196622 FLF196622 FVB196622 GEX196622 GOT196622 GYP196622 HIL196622 HSH196622 ICD196622 ILZ196622 IVV196622 JFR196622 JPN196622 JZJ196622 KJF196622 KTB196622 LCX196622 LMT196622 LWP196622 MGL196622 MQH196622 NAD196622 NJZ196622 NTV196622 ODR196622 ONN196622 OXJ196622 PHF196622 PRB196622 QAX196622 QKT196622 QUP196622 REL196622 ROH196622 RYD196622 SHZ196622 SRV196622 TBR196622 TLN196622 TVJ196622 UFF196622 UPB196622 UYX196622 VIT196622 VSP196622 WCL196622 WMH196622 WWD196622 JR262158 TN262158 ADJ262158 ANF262158 AXB262158 BGX262158 BQT262158 CAP262158 CKL262158 CUH262158 DED262158 DNZ262158 DXV262158 EHR262158 ERN262158 FBJ262158 FLF262158 FVB262158 GEX262158 GOT262158 GYP262158 HIL262158 HSH262158 ICD262158 ILZ262158 IVV262158 JFR262158 JPN262158 JZJ262158 KJF262158 KTB262158 LCX262158 LMT262158 LWP262158 MGL262158 MQH262158 NAD262158 NJZ262158 NTV262158 ODR262158 ONN262158 OXJ262158 PHF262158 PRB262158 QAX262158 QKT262158 QUP262158 REL262158 ROH262158 RYD262158 SHZ262158 SRV262158 TBR262158 TLN262158 TVJ262158 UFF262158 UPB262158 UYX262158 VIT262158 VSP262158 WCL262158 WMH262158 WWD262158 JR327694 TN327694 ADJ327694 ANF327694 AXB327694 BGX327694 BQT327694 CAP327694 CKL327694 CUH327694 DED327694 DNZ327694 DXV327694 EHR327694 ERN327694 FBJ327694 FLF327694 FVB327694 GEX327694 GOT327694 GYP327694 HIL327694 HSH327694 ICD327694 ILZ327694 IVV327694 JFR327694 JPN327694 JZJ327694 KJF327694 KTB327694 LCX327694 LMT327694 LWP327694 MGL327694 MQH327694 NAD327694 NJZ327694 NTV327694 ODR327694 ONN327694 OXJ327694 PHF327694 PRB327694 QAX327694 QKT327694 QUP327694 REL327694 ROH327694 RYD327694 SHZ327694 SRV327694 TBR327694 TLN327694 TVJ327694 UFF327694 UPB327694 UYX327694 VIT327694 VSP327694 WCL327694 WMH327694 WWD327694 JR393230 TN393230 ADJ393230 ANF393230 AXB393230 BGX393230 BQT393230 CAP393230 CKL393230 CUH393230 DED393230 DNZ393230 DXV393230 EHR393230 ERN393230 FBJ393230 FLF393230 FVB393230 GEX393230 GOT393230 GYP393230 HIL393230 HSH393230 ICD393230 ILZ393230 IVV393230 JFR393230 JPN393230 JZJ393230 KJF393230 KTB393230 LCX393230 LMT393230 LWP393230 MGL393230 MQH393230 NAD393230 NJZ393230 NTV393230 ODR393230 ONN393230 OXJ393230 PHF393230 PRB393230 QAX393230 QKT393230 QUP393230 REL393230 ROH393230 RYD393230 SHZ393230 SRV393230 TBR393230 TLN393230 TVJ393230 UFF393230 UPB393230 UYX393230 VIT393230 VSP393230 WCL393230 WMH393230 WWD393230 JR458766 TN458766 ADJ458766 ANF458766 AXB458766 BGX458766 BQT458766 CAP458766 CKL458766 CUH458766 DED458766 DNZ458766 DXV458766 EHR458766 ERN458766 FBJ458766 FLF458766 FVB458766 GEX458766 GOT458766 GYP458766 HIL458766 HSH458766 ICD458766 ILZ458766 IVV458766 JFR458766 JPN458766 JZJ458766 KJF458766 KTB458766 LCX458766 LMT458766 LWP458766 MGL458766 MQH458766 NAD458766 NJZ458766 NTV458766 ODR458766 ONN458766 OXJ458766 PHF458766 PRB458766 QAX458766 QKT458766 QUP458766 REL458766 ROH458766 RYD458766 SHZ458766 SRV458766 TBR458766 TLN458766 TVJ458766 UFF458766 UPB458766 UYX458766 VIT458766 VSP458766 WCL458766 WMH458766 WWD458766 JR524302 TN524302 ADJ524302 ANF524302 AXB524302 BGX524302 BQT524302 CAP524302 CKL524302 CUH524302 DED524302 DNZ524302 DXV524302 EHR524302 ERN524302 FBJ524302 FLF524302 FVB524302 GEX524302 GOT524302 GYP524302 HIL524302 HSH524302 ICD524302 ILZ524302 IVV524302 JFR524302 JPN524302 JZJ524302 KJF524302 KTB524302 LCX524302 LMT524302 LWP524302 MGL524302 MQH524302 NAD524302 NJZ524302 NTV524302 ODR524302 ONN524302 OXJ524302 PHF524302 PRB524302 QAX524302 QKT524302 QUP524302 REL524302 ROH524302 RYD524302 SHZ524302 SRV524302 TBR524302 TLN524302 TVJ524302 UFF524302 UPB524302 UYX524302 VIT524302 VSP524302 WCL524302 WMH524302 WWD524302 JR589838 TN589838 ADJ589838 ANF589838 AXB589838 BGX589838 BQT589838 CAP589838 CKL589838 CUH589838 DED589838 DNZ589838 DXV589838 EHR589838 ERN589838 FBJ589838 FLF589838 FVB589838 GEX589838 GOT589838 GYP589838 HIL589838 HSH589838 ICD589838 ILZ589838 IVV589838 JFR589838 JPN589838 JZJ589838 KJF589838 KTB589838 LCX589838 LMT589838 LWP589838 MGL589838 MQH589838 NAD589838 NJZ589838 NTV589838 ODR589838 ONN589838 OXJ589838 PHF589838 PRB589838 QAX589838 QKT589838 QUP589838 REL589838 ROH589838 RYD589838 SHZ589838 SRV589838 TBR589838 TLN589838 TVJ589838 UFF589838 UPB589838 UYX589838 VIT589838 VSP589838 WCL589838 WMH589838 WWD589838 JR655374 TN655374 ADJ655374 ANF655374 AXB655374 BGX655374 BQT655374 CAP655374 CKL655374 CUH655374 DED655374 DNZ655374 DXV655374 EHR655374 ERN655374 FBJ655374 FLF655374 FVB655374 GEX655374 GOT655374 GYP655374 HIL655374 HSH655374 ICD655374 ILZ655374 IVV655374 JFR655374 JPN655374 JZJ655374 KJF655374 KTB655374 LCX655374 LMT655374 LWP655374 MGL655374 MQH655374 NAD655374 NJZ655374 NTV655374 ODR655374 ONN655374 OXJ655374 PHF655374 PRB655374 QAX655374 QKT655374 QUP655374 REL655374 ROH655374 RYD655374 SHZ655374 SRV655374 TBR655374 TLN655374 TVJ655374 UFF655374 UPB655374 UYX655374 VIT655374 VSP655374 WCL655374 WMH655374 WWD655374 JR720910 TN720910 ADJ720910 ANF720910 AXB720910 BGX720910 BQT720910 CAP720910 CKL720910 CUH720910 DED720910 DNZ720910 DXV720910 EHR720910 ERN720910 FBJ720910 FLF720910 FVB720910 GEX720910 GOT720910 GYP720910 HIL720910 HSH720910 ICD720910 ILZ720910 IVV720910 JFR720910 JPN720910 JZJ720910 KJF720910 KTB720910 LCX720910 LMT720910 LWP720910 MGL720910 MQH720910 NAD720910 NJZ720910 NTV720910 ODR720910 ONN720910 OXJ720910 PHF720910 PRB720910 QAX720910 QKT720910 QUP720910 REL720910 ROH720910 RYD720910 SHZ720910 SRV720910 TBR720910 TLN720910 TVJ720910 UFF720910 UPB720910 UYX720910 VIT720910 VSP720910 WCL720910 WMH720910 WWD720910 JR786446 TN786446 ADJ786446 ANF786446 AXB786446 BGX786446 BQT786446 CAP786446 CKL786446 CUH786446 DED786446 DNZ786446 DXV786446 EHR786446 ERN786446 FBJ786446 FLF786446 FVB786446 GEX786446 GOT786446 GYP786446 HIL786446 HSH786446 ICD786446 ILZ786446 IVV786446 JFR786446 JPN786446 JZJ786446 KJF786446 KTB786446 LCX786446 LMT786446 LWP786446 MGL786446 MQH786446 NAD786446 NJZ786446 NTV786446 ODR786446 ONN786446 OXJ786446 PHF786446 PRB786446 QAX786446 QKT786446 QUP786446 REL786446 ROH786446 RYD786446 SHZ786446 SRV786446 TBR786446 TLN786446 TVJ786446 UFF786446 UPB786446 UYX786446 VIT786446 VSP786446 WCL786446 WMH786446 WWD786446 JR851982 TN851982 ADJ851982 ANF851982 AXB851982 BGX851982 BQT851982 CAP851982 CKL851982 CUH851982 DED851982 DNZ851982 DXV851982 EHR851982 ERN851982 FBJ851982 FLF851982 FVB851982 GEX851982 GOT851982 GYP851982 HIL851982 HSH851982 ICD851982 ILZ851982 IVV851982 JFR851982 JPN851982 JZJ851982 KJF851982 KTB851982 LCX851982 LMT851982 LWP851982 MGL851982 MQH851982 NAD851982 NJZ851982 NTV851982 ODR851982 ONN851982 OXJ851982 PHF851982 PRB851982 QAX851982 QKT851982 QUP851982 REL851982 ROH851982 RYD851982 SHZ851982 SRV851982 TBR851982 TLN851982 TVJ851982 UFF851982 UPB851982 UYX851982 VIT851982 VSP851982 WCL851982 WMH851982 WWD851982 JR917518 TN917518 ADJ917518 ANF917518 AXB917518 BGX917518 BQT917518 CAP917518 CKL917518 CUH917518 DED917518 DNZ917518 DXV917518 EHR917518 ERN917518 FBJ917518 FLF917518 FVB917518 GEX917518 GOT917518 GYP917518 HIL917518 HSH917518 ICD917518 ILZ917518 IVV917518 JFR917518 JPN917518 JZJ917518 KJF917518 KTB917518 LCX917518 LMT917518 LWP917518 MGL917518 MQH917518 NAD917518 NJZ917518 NTV917518 ODR917518 ONN917518 OXJ917518 PHF917518 PRB917518 QAX917518 QKT917518 QUP917518 REL917518 ROH917518 RYD917518 SHZ917518 SRV917518 TBR917518 TLN917518 TVJ917518 UFF917518 UPB917518 UYX917518 VIT917518 VSP917518 WCL917518 WMH917518 WWD917518 JR983054 TN983054 ADJ983054 ANF983054 AXB983054 BGX983054 BQT983054 CAP983054 CKL983054 CUH983054 DED983054 DNZ983054 DXV983054 EHR983054 ERN983054 FBJ983054 FLF983054 FVB983054 GEX983054 GOT983054 GYP983054 HIL983054 HSH983054 ICD983054 ILZ983054 IVV983054 JFR983054 JPN983054 JZJ983054 KJF983054 KTB983054 LCX983054 LMT983054 LWP983054 MGL983054 MQH983054 NAD983054 NJZ983054 NTV983054 ODR983054 ONN983054 OXJ983054 PHF983054 PRB983054 QAX983054 QKT983054 QUP983054 REL983054 ROH983054 RYD983054 SHZ983054 SRV983054 TBR983054 TLN983054 TVJ983054 UFF983054 UPB983054 UYX983054 VIT983054 VSP983054 WCL983054 WMH983054 WWD983054 JN65558:JN65561 TJ65558:TJ65561 ADF65558:ADF65561 ANB65558:ANB65561 AWX65558:AWX65561 BGT65558:BGT65561 BQP65558:BQP65561 CAL65558:CAL65561 CKH65558:CKH65561 CUD65558:CUD65561 DDZ65558:DDZ65561 DNV65558:DNV65561 DXR65558:DXR65561 EHN65558:EHN65561 ERJ65558:ERJ65561 FBF65558:FBF65561 FLB65558:FLB65561 FUX65558:FUX65561 GET65558:GET65561 GOP65558:GOP65561 GYL65558:GYL65561 HIH65558:HIH65561 HSD65558:HSD65561 IBZ65558:IBZ65561 ILV65558:ILV65561 IVR65558:IVR65561 JFN65558:JFN65561 JPJ65558:JPJ65561 JZF65558:JZF65561 KJB65558:KJB65561 KSX65558:KSX65561 LCT65558:LCT65561 LMP65558:LMP65561 LWL65558:LWL65561 MGH65558:MGH65561 MQD65558:MQD65561 MZZ65558:MZZ65561 NJV65558:NJV65561 NTR65558:NTR65561 ODN65558:ODN65561 ONJ65558:ONJ65561 OXF65558:OXF65561 PHB65558:PHB65561 PQX65558:PQX65561 QAT65558:QAT65561 QKP65558:QKP65561 QUL65558:QUL65561 REH65558:REH65561 ROD65558:ROD65561 RXZ65558:RXZ65561 SHV65558:SHV65561 SRR65558:SRR65561 TBN65558:TBN65561 TLJ65558:TLJ65561 TVF65558:TVF65561 UFB65558:UFB65561 UOX65558:UOX65561 UYT65558:UYT65561 VIP65558:VIP65561 VSL65558:VSL65561 WCH65558:WCH65561 WMD65558:WMD65561 WVZ65558:WVZ65561 JN131094:JN131097 TJ131094:TJ131097 ADF131094:ADF131097 ANB131094:ANB131097 AWX131094:AWX131097 BGT131094:BGT131097 BQP131094:BQP131097 CAL131094:CAL131097 CKH131094:CKH131097 CUD131094:CUD131097 DDZ131094:DDZ131097 DNV131094:DNV131097 DXR131094:DXR131097 EHN131094:EHN131097 ERJ131094:ERJ131097 FBF131094:FBF131097 FLB131094:FLB131097 FUX131094:FUX131097 GET131094:GET131097 GOP131094:GOP131097 GYL131094:GYL131097 HIH131094:HIH131097 HSD131094:HSD131097 IBZ131094:IBZ131097 ILV131094:ILV131097 IVR131094:IVR131097 JFN131094:JFN131097 JPJ131094:JPJ131097 JZF131094:JZF131097 KJB131094:KJB131097 KSX131094:KSX131097 LCT131094:LCT131097 LMP131094:LMP131097 LWL131094:LWL131097 MGH131094:MGH131097 MQD131094:MQD131097 MZZ131094:MZZ131097 NJV131094:NJV131097 NTR131094:NTR131097 ODN131094:ODN131097 ONJ131094:ONJ131097 OXF131094:OXF131097 PHB131094:PHB131097 PQX131094:PQX131097 QAT131094:QAT131097 QKP131094:QKP131097 QUL131094:QUL131097 REH131094:REH131097 ROD131094:ROD131097 RXZ131094:RXZ131097 SHV131094:SHV131097 SRR131094:SRR131097 TBN131094:TBN131097 TLJ131094:TLJ131097 TVF131094:TVF131097 UFB131094:UFB131097 UOX131094:UOX131097 UYT131094:UYT131097 VIP131094:VIP131097 VSL131094:VSL131097 WCH131094:WCH131097 WMD131094:WMD131097 WVZ131094:WVZ131097 JN196630:JN196633 TJ196630:TJ196633 ADF196630:ADF196633 ANB196630:ANB196633 AWX196630:AWX196633 BGT196630:BGT196633 BQP196630:BQP196633 CAL196630:CAL196633 CKH196630:CKH196633 CUD196630:CUD196633 DDZ196630:DDZ196633 DNV196630:DNV196633 DXR196630:DXR196633 EHN196630:EHN196633 ERJ196630:ERJ196633 FBF196630:FBF196633 FLB196630:FLB196633 FUX196630:FUX196633 GET196630:GET196633 GOP196630:GOP196633 GYL196630:GYL196633 HIH196630:HIH196633 HSD196630:HSD196633 IBZ196630:IBZ196633 ILV196630:ILV196633 IVR196630:IVR196633 JFN196630:JFN196633 JPJ196630:JPJ196633 JZF196630:JZF196633 KJB196630:KJB196633 KSX196630:KSX196633 LCT196630:LCT196633 LMP196630:LMP196633 LWL196630:LWL196633 MGH196630:MGH196633 MQD196630:MQD196633 MZZ196630:MZZ196633 NJV196630:NJV196633 NTR196630:NTR196633 ODN196630:ODN196633 ONJ196630:ONJ196633 OXF196630:OXF196633 PHB196630:PHB196633 PQX196630:PQX196633 QAT196630:QAT196633 QKP196630:QKP196633 QUL196630:QUL196633 REH196630:REH196633 ROD196630:ROD196633 RXZ196630:RXZ196633 SHV196630:SHV196633 SRR196630:SRR196633 TBN196630:TBN196633 TLJ196630:TLJ196633 TVF196630:TVF196633 UFB196630:UFB196633 UOX196630:UOX196633 UYT196630:UYT196633 VIP196630:VIP196633 VSL196630:VSL196633 WCH196630:WCH196633 WMD196630:WMD196633 WVZ196630:WVZ196633 JN262166:JN262169 TJ262166:TJ262169 ADF262166:ADF262169 ANB262166:ANB262169 AWX262166:AWX262169 BGT262166:BGT262169 BQP262166:BQP262169 CAL262166:CAL262169 CKH262166:CKH262169 CUD262166:CUD262169 DDZ262166:DDZ262169 DNV262166:DNV262169 DXR262166:DXR262169 EHN262166:EHN262169 ERJ262166:ERJ262169 FBF262166:FBF262169 FLB262166:FLB262169 FUX262166:FUX262169 GET262166:GET262169 GOP262166:GOP262169 GYL262166:GYL262169 HIH262166:HIH262169 HSD262166:HSD262169 IBZ262166:IBZ262169 ILV262166:ILV262169 IVR262166:IVR262169 JFN262166:JFN262169 JPJ262166:JPJ262169 JZF262166:JZF262169 KJB262166:KJB262169 KSX262166:KSX262169 LCT262166:LCT262169 LMP262166:LMP262169 LWL262166:LWL262169 MGH262166:MGH262169 MQD262166:MQD262169 MZZ262166:MZZ262169 NJV262166:NJV262169 NTR262166:NTR262169 ODN262166:ODN262169 ONJ262166:ONJ262169 OXF262166:OXF262169 PHB262166:PHB262169 PQX262166:PQX262169 QAT262166:QAT262169 QKP262166:QKP262169 QUL262166:QUL262169 REH262166:REH262169 ROD262166:ROD262169 RXZ262166:RXZ262169 SHV262166:SHV262169 SRR262166:SRR262169 TBN262166:TBN262169 TLJ262166:TLJ262169 TVF262166:TVF262169 UFB262166:UFB262169 UOX262166:UOX262169 UYT262166:UYT262169 VIP262166:VIP262169 VSL262166:VSL262169 WCH262166:WCH262169 WMD262166:WMD262169 WVZ262166:WVZ262169 JN327702:JN327705 TJ327702:TJ327705 ADF327702:ADF327705 ANB327702:ANB327705 AWX327702:AWX327705 BGT327702:BGT327705 BQP327702:BQP327705 CAL327702:CAL327705 CKH327702:CKH327705 CUD327702:CUD327705 DDZ327702:DDZ327705 DNV327702:DNV327705 DXR327702:DXR327705 EHN327702:EHN327705 ERJ327702:ERJ327705 FBF327702:FBF327705 FLB327702:FLB327705 FUX327702:FUX327705 GET327702:GET327705 GOP327702:GOP327705 GYL327702:GYL327705 HIH327702:HIH327705 HSD327702:HSD327705 IBZ327702:IBZ327705 ILV327702:ILV327705 IVR327702:IVR327705 JFN327702:JFN327705 JPJ327702:JPJ327705 JZF327702:JZF327705 KJB327702:KJB327705 KSX327702:KSX327705 LCT327702:LCT327705 LMP327702:LMP327705 LWL327702:LWL327705 MGH327702:MGH327705 MQD327702:MQD327705 MZZ327702:MZZ327705 NJV327702:NJV327705 NTR327702:NTR327705 ODN327702:ODN327705 ONJ327702:ONJ327705 OXF327702:OXF327705 PHB327702:PHB327705 PQX327702:PQX327705 QAT327702:QAT327705 QKP327702:QKP327705 QUL327702:QUL327705 REH327702:REH327705 ROD327702:ROD327705 RXZ327702:RXZ327705 SHV327702:SHV327705 SRR327702:SRR327705 TBN327702:TBN327705 TLJ327702:TLJ327705 TVF327702:TVF327705 UFB327702:UFB327705 UOX327702:UOX327705 UYT327702:UYT327705 VIP327702:VIP327705 VSL327702:VSL327705 WCH327702:WCH327705 WMD327702:WMD327705 WVZ327702:WVZ327705 JN393238:JN393241 TJ393238:TJ393241 ADF393238:ADF393241 ANB393238:ANB393241 AWX393238:AWX393241 BGT393238:BGT393241 BQP393238:BQP393241 CAL393238:CAL393241 CKH393238:CKH393241 CUD393238:CUD393241 DDZ393238:DDZ393241 DNV393238:DNV393241 DXR393238:DXR393241 EHN393238:EHN393241 ERJ393238:ERJ393241 FBF393238:FBF393241 FLB393238:FLB393241 FUX393238:FUX393241 GET393238:GET393241 GOP393238:GOP393241 GYL393238:GYL393241 HIH393238:HIH393241 HSD393238:HSD393241 IBZ393238:IBZ393241 ILV393238:ILV393241 IVR393238:IVR393241 JFN393238:JFN393241 JPJ393238:JPJ393241 JZF393238:JZF393241 KJB393238:KJB393241 KSX393238:KSX393241 LCT393238:LCT393241 LMP393238:LMP393241 LWL393238:LWL393241 MGH393238:MGH393241 MQD393238:MQD393241 MZZ393238:MZZ393241 NJV393238:NJV393241 NTR393238:NTR393241 ODN393238:ODN393241 ONJ393238:ONJ393241 OXF393238:OXF393241 PHB393238:PHB393241 PQX393238:PQX393241 QAT393238:QAT393241 QKP393238:QKP393241 QUL393238:QUL393241 REH393238:REH393241 ROD393238:ROD393241 RXZ393238:RXZ393241 SHV393238:SHV393241 SRR393238:SRR393241 TBN393238:TBN393241 TLJ393238:TLJ393241 TVF393238:TVF393241 UFB393238:UFB393241 UOX393238:UOX393241 UYT393238:UYT393241 VIP393238:VIP393241 VSL393238:VSL393241 WCH393238:WCH393241 WMD393238:WMD393241 WVZ393238:WVZ393241 JN458774:JN458777 TJ458774:TJ458777 ADF458774:ADF458777 ANB458774:ANB458777 AWX458774:AWX458777 BGT458774:BGT458777 BQP458774:BQP458777 CAL458774:CAL458777 CKH458774:CKH458777 CUD458774:CUD458777 DDZ458774:DDZ458777 DNV458774:DNV458777 DXR458774:DXR458777 EHN458774:EHN458777 ERJ458774:ERJ458777 FBF458774:FBF458777 FLB458774:FLB458777 FUX458774:FUX458777 GET458774:GET458777 GOP458774:GOP458777 GYL458774:GYL458777 HIH458774:HIH458777 HSD458774:HSD458777 IBZ458774:IBZ458777 ILV458774:ILV458777 IVR458774:IVR458777 JFN458774:JFN458777 JPJ458774:JPJ458777 JZF458774:JZF458777 KJB458774:KJB458777 KSX458774:KSX458777 LCT458774:LCT458777 LMP458774:LMP458777 LWL458774:LWL458777 MGH458774:MGH458777 MQD458774:MQD458777 MZZ458774:MZZ458777 NJV458774:NJV458777 NTR458774:NTR458777 ODN458774:ODN458777 ONJ458774:ONJ458777 OXF458774:OXF458777 PHB458774:PHB458777 PQX458774:PQX458777 QAT458774:QAT458777 QKP458774:QKP458777 QUL458774:QUL458777 REH458774:REH458777 ROD458774:ROD458777 RXZ458774:RXZ458777 SHV458774:SHV458777 SRR458774:SRR458777 TBN458774:TBN458777 TLJ458774:TLJ458777 TVF458774:TVF458777 UFB458774:UFB458777 UOX458774:UOX458777 UYT458774:UYT458777 VIP458774:VIP458777 VSL458774:VSL458777 WCH458774:WCH458777 WMD458774:WMD458777 WVZ458774:WVZ458777 JN524310:JN524313 TJ524310:TJ524313 ADF524310:ADF524313 ANB524310:ANB524313 AWX524310:AWX524313 BGT524310:BGT524313 BQP524310:BQP524313 CAL524310:CAL524313 CKH524310:CKH524313 CUD524310:CUD524313 DDZ524310:DDZ524313 DNV524310:DNV524313 DXR524310:DXR524313 EHN524310:EHN524313 ERJ524310:ERJ524313 FBF524310:FBF524313 FLB524310:FLB524313 FUX524310:FUX524313 GET524310:GET524313 GOP524310:GOP524313 GYL524310:GYL524313 HIH524310:HIH524313 HSD524310:HSD524313 IBZ524310:IBZ524313 ILV524310:ILV524313 IVR524310:IVR524313 JFN524310:JFN524313 JPJ524310:JPJ524313 JZF524310:JZF524313 KJB524310:KJB524313 KSX524310:KSX524313 LCT524310:LCT524313 LMP524310:LMP524313 LWL524310:LWL524313 MGH524310:MGH524313 MQD524310:MQD524313 MZZ524310:MZZ524313 NJV524310:NJV524313 NTR524310:NTR524313 ODN524310:ODN524313 ONJ524310:ONJ524313 OXF524310:OXF524313 PHB524310:PHB524313 PQX524310:PQX524313 QAT524310:QAT524313 QKP524310:QKP524313 QUL524310:QUL524313 REH524310:REH524313 ROD524310:ROD524313 RXZ524310:RXZ524313 SHV524310:SHV524313 SRR524310:SRR524313 TBN524310:TBN524313 TLJ524310:TLJ524313 TVF524310:TVF524313 UFB524310:UFB524313 UOX524310:UOX524313 UYT524310:UYT524313 VIP524310:VIP524313 VSL524310:VSL524313 WCH524310:WCH524313 WMD524310:WMD524313 WVZ524310:WVZ524313 JN589846:JN589849 TJ589846:TJ589849 ADF589846:ADF589849 ANB589846:ANB589849 AWX589846:AWX589849 BGT589846:BGT589849 BQP589846:BQP589849 CAL589846:CAL589849 CKH589846:CKH589849 CUD589846:CUD589849 DDZ589846:DDZ589849 DNV589846:DNV589849 DXR589846:DXR589849 EHN589846:EHN589849 ERJ589846:ERJ589849 FBF589846:FBF589849 FLB589846:FLB589849 FUX589846:FUX589849 GET589846:GET589849 GOP589846:GOP589849 GYL589846:GYL589849 HIH589846:HIH589849 HSD589846:HSD589849 IBZ589846:IBZ589849 ILV589846:ILV589849 IVR589846:IVR589849 JFN589846:JFN589849 JPJ589846:JPJ589849 JZF589846:JZF589849 KJB589846:KJB589849 KSX589846:KSX589849 LCT589846:LCT589849 LMP589846:LMP589849 LWL589846:LWL589849 MGH589846:MGH589849 MQD589846:MQD589849 MZZ589846:MZZ589849 NJV589846:NJV589849 NTR589846:NTR589849 ODN589846:ODN589849 ONJ589846:ONJ589849 OXF589846:OXF589849 PHB589846:PHB589849 PQX589846:PQX589849 QAT589846:QAT589849 QKP589846:QKP589849 QUL589846:QUL589849 REH589846:REH589849 ROD589846:ROD589849 RXZ589846:RXZ589849 SHV589846:SHV589849 SRR589846:SRR589849 TBN589846:TBN589849 TLJ589846:TLJ589849 TVF589846:TVF589849 UFB589846:UFB589849 UOX589846:UOX589849 UYT589846:UYT589849 VIP589846:VIP589849 VSL589846:VSL589849 WCH589846:WCH589849 WMD589846:WMD589849 WVZ589846:WVZ589849 JN655382:JN655385 TJ655382:TJ655385 ADF655382:ADF655385 ANB655382:ANB655385 AWX655382:AWX655385 BGT655382:BGT655385 BQP655382:BQP655385 CAL655382:CAL655385 CKH655382:CKH655385 CUD655382:CUD655385 DDZ655382:DDZ655385 DNV655382:DNV655385 DXR655382:DXR655385 EHN655382:EHN655385 ERJ655382:ERJ655385 FBF655382:FBF655385 FLB655382:FLB655385 FUX655382:FUX655385 GET655382:GET655385 GOP655382:GOP655385 GYL655382:GYL655385 HIH655382:HIH655385 HSD655382:HSD655385 IBZ655382:IBZ655385 ILV655382:ILV655385 IVR655382:IVR655385 JFN655382:JFN655385 JPJ655382:JPJ655385 JZF655382:JZF655385 KJB655382:KJB655385 KSX655382:KSX655385 LCT655382:LCT655385 LMP655382:LMP655385 LWL655382:LWL655385 MGH655382:MGH655385 MQD655382:MQD655385 MZZ655382:MZZ655385 NJV655382:NJV655385 NTR655382:NTR655385 ODN655382:ODN655385 ONJ655382:ONJ655385 OXF655382:OXF655385 PHB655382:PHB655385 PQX655382:PQX655385 QAT655382:QAT655385 QKP655382:QKP655385 QUL655382:QUL655385 REH655382:REH655385 ROD655382:ROD655385 RXZ655382:RXZ655385 SHV655382:SHV655385 SRR655382:SRR655385 TBN655382:TBN655385 TLJ655382:TLJ655385 TVF655382:TVF655385 UFB655382:UFB655385 UOX655382:UOX655385 UYT655382:UYT655385 VIP655382:VIP655385 VSL655382:VSL655385 WCH655382:WCH655385 WMD655382:WMD655385 WVZ655382:WVZ655385 JN720918:JN720921 TJ720918:TJ720921 ADF720918:ADF720921 ANB720918:ANB720921 AWX720918:AWX720921 BGT720918:BGT720921 BQP720918:BQP720921 CAL720918:CAL720921 CKH720918:CKH720921 CUD720918:CUD720921 DDZ720918:DDZ720921 DNV720918:DNV720921 DXR720918:DXR720921 EHN720918:EHN720921 ERJ720918:ERJ720921 FBF720918:FBF720921 FLB720918:FLB720921 FUX720918:FUX720921 GET720918:GET720921 GOP720918:GOP720921 GYL720918:GYL720921 HIH720918:HIH720921 HSD720918:HSD720921 IBZ720918:IBZ720921 ILV720918:ILV720921 IVR720918:IVR720921 JFN720918:JFN720921 JPJ720918:JPJ720921 JZF720918:JZF720921 KJB720918:KJB720921 KSX720918:KSX720921 LCT720918:LCT720921 LMP720918:LMP720921 LWL720918:LWL720921 MGH720918:MGH720921 MQD720918:MQD720921 MZZ720918:MZZ720921 NJV720918:NJV720921 NTR720918:NTR720921 ODN720918:ODN720921 ONJ720918:ONJ720921 OXF720918:OXF720921 PHB720918:PHB720921 PQX720918:PQX720921 QAT720918:QAT720921 QKP720918:QKP720921 QUL720918:QUL720921 REH720918:REH720921 ROD720918:ROD720921 RXZ720918:RXZ720921 SHV720918:SHV720921 SRR720918:SRR720921 TBN720918:TBN720921 TLJ720918:TLJ720921 TVF720918:TVF720921 UFB720918:UFB720921 UOX720918:UOX720921 UYT720918:UYT720921 VIP720918:VIP720921 VSL720918:VSL720921 WCH720918:WCH720921 WMD720918:WMD720921 WVZ720918:WVZ720921 JN786454:JN786457 TJ786454:TJ786457 ADF786454:ADF786457 ANB786454:ANB786457 AWX786454:AWX786457 BGT786454:BGT786457 BQP786454:BQP786457 CAL786454:CAL786457 CKH786454:CKH786457 CUD786454:CUD786457 DDZ786454:DDZ786457 DNV786454:DNV786457 DXR786454:DXR786457 EHN786454:EHN786457 ERJ786454:ERJ786457 FBF786454:FBF786457 FLB786454:FLB786457 FUX786454:FUX786457 GET786454:GET786457 GOP786454:GOP786457 GYL786454:GYL786457 HIH786454:HIH786457 HSD786454:HSD786457 IBZ786454:IBZ786457 ILV786454:ILV786457 IVR786454:IVR786457 JFN786454:JFN786457 JPJ786454:JPJ786457 JZF786454:JZF786457 KJB786454:KJB786457 KSX786454:KSX786457 LCT786454:LCT786457 LMP786454:LMP786457 LWL786454:LWL786457 MGH786454:MGH786457 MQD786454:MQD786457 MZZ786454:MZZ786457 NJV786454:NJV786457 NTR786454:NTR786457 ODN786454:ODN786457 ONJ786454:ONJ786457 OXF786454:OXF786457 PHB786454:PHB786457 PQX786454:PQX786457 QAT786454:QAT786457 QKP786454:QKP786457 QUL786454:QUL786457 REH786454:REH786457 ROD786454:ROD786457 RXZ786454:RXZ786457 SHV786454:SHV786457 SRR786454:SRR786457 TBN786454:TBN786457 TLJ786454:TLJ786457 TVF786454:TVF786457 UFB786454:UFB786457 UOX786454:UOX786457 UYT786454:UYT786457 VIP786454:VIP786457 VSL786454:VSL786457 WCH786454:WCH786457 WMD786454:WMD786457 WVZ786454:WVZ786457 JN851990:JN851993 TJ851990:TJ851993 ADF851990:ADF851993 ANB851990:ANB851993 AWX851990:AWX851993 BGT851990:BGT851993 BQP851990:BQP851993 CAL851990:CAL851993 CKH851990:CKH851993 CUD851990:CUD851993 DDZ851990:DDZ851993 DNV851990:DNV851993 DXR851990:DXR851993 EHN851990:EHN851993 ERJ851990:ERJ851993 FBF851990:FBF851993 FLB851990:FLB851993 FUX851990:FUX851993 GET851990:GET851993 GOP851990:GOP851993 GYL851990:GYL851993 HIH851990:HIH851993 HSD851990:HSD851993 IBZ851990:IBZ851993 ILV851990:ILV851993 IVR851990:IVR851993 JFN851990:JFN851993 JPJ851990:JPJ851993 JZF851990:JZF851993 KJB851990:KJB851993 KSX851990:KSX851993 LCT851990:LCT851993 LMP851990:LMP851993 LWL851990:LWL851993 MGH851990:MGH851993 MQD851990:MQD851993 MZZ851990:MZZ851993 NJV851990:NJV851993 NTR851990:NTR851993 ODN851990:ODN851993 ONJ851990:ONJ851993 OXF851990:OXF851993 PHB851990:PHB851993 PQX851990:PQX851993 QAT851990:QAT851993 QKP851990:QKP851993 QUL851990:QUL851993 REH851990:REH851993 ROD851990:ROD851993 RXZ851990:RXZ851993 SHV851990:SHV851993 SRR851990:SRR851993 TBN851990:TBN851993 TLJ851990:TLJ851993 TVF851990:TVF851993 UFB851990:UFB851993 UOX851990:UOX851993 UYT851990:UYT851993 VIP851990:VIP851993 VSL851990:VSL851993 WCH851990:WCH851993 WMD851990:WMD851993 WVZ851990:WVZ851993 JN917526:JN917529 TJ917526:TJ917529 ADF917526:ADF917529 ANB917526:ANB917529 AWX917526:AWX917529 BGT917526:BGT917529 BQP917526:BQP917529 CAL917526:CAL917529 CKH917526:CKH917529 CUD917526:CUD917529 DDZ917526:DDZ917529 DNV917526:DNV917529 DXR917526:DXR917529 EHN917526:EHN917529 ERJ917526:ERJ917529 FBF917526:FBF917529 FLB917526:FLB917529 FUX917526:FUX917529 GET917526:GET917529 GOP917526:GOP917529 GYL917526:GYL917529 HIH917526:HIH917529 HSD917526:HSD917529 IBZ917526:IBZ917529 ILV917526:ILV917529 IVR917526:IVR917529 JFN917526:JFN917529 JPJ917526:JPJ917529 JZF917526:JZF917529 KJB917526:KJB917529 KSX917526:KSX917529 LCT917526:LCT917529 LMP917526:LMP917529 LWL917526:LWL917529 MGH917526:MGH917529 MQD917526:MQD917529 MZZ917526:MZZ917529 NJV917526:NJV917529 NTR917526:NTR917529 ODN917526:ODN917529 ONJ917526:ONJ917529 OXF917526:OXF917529 PHB917526:PHB917529 PQX917526:PQX917529 QAT917526:QAT917529 QKP917526:QKP917529 QUL917526:QUL917529 REH917526:REH917529 ROD917526:ROD917529 RXZ917526:RXZ917529 SHV917526:SHV917529 SRR917526:SRR917529 TBN917526:TBN917529 TLJ917526:TLJ917529 TVF917526:TVF917529 UFB917526:UFB917529 UOX917526:UOX917529 UYT917526:UYT917529 VIP917526:VIP917529 VSL917526:VSL917529 WCH917526:WCH917529 WMD917526:WMD917529 WVZ917526:WVZ917529 JN983062:JN983065 TJ983062:TJ983065 ADF983062:ADF983065 ANB983062:ANB983065 AWX983062:AWX983065 BGT983062:BGT983065 BQP983062:BQP983065 CAL983062:CAL983065 CKH983062:CKH983065 CUD983062:CUD983065 DDZ983062:DDZ983065 DNV983062:DNV983065 DXR983062:DXR983065 EHN983062:EHN983065 ERJ983062:ERJ983065 FBF983062:FBF983065 FLB983062:FLB983065 FUX983062:FUX983065 GET983062:GET983065 GOP983062:GOP983065 GYL983062:GYL983065 HIH983062:HIH983065 HSD983062:HSD983065 IBZ983062:IBZ983065 ILV983062:ILV983065 IVR983062:IVR983065 JFN983062:JFN983065 JPJ983062:JPJ983065 JZF983062:JZF983065 KJB983062:KJB983065 KSX983062:KSX983065 LCT983062:LCT983065 LMP983062:LMP983065 LWL983062:LWL983065 MGH983062:MGH983065 MQD983062:MQD983065 MZZ983062:MZZ983065 NJV983062:NJV983065 NTR983062:NTR983065 ODN983062:ODN983065 ONJ983062:ONJ983065 OXF983062:OXF983065 PHB983062:PHB983065 PQX983062:PQX983065 QAT983062:QAT983065 QKP983062:QKP983065 QUL983062:QUL983065 REH983062:REH983065 ROD983062:ROD983065 RXZ983062:RXZ983065 SHV983062:SHV983065 SRR983062:SRR983065 TBN983062:TBN983065 TLJ983062:TLJ983065 TVF983062:TVF983065 UFB983062:UFB983065 UOX983062:UOX983065 UYT983062:UYT983065 VIP983062:VIP983065 VSL983062:VSL983065 WCH983062:WCH983065 WMD983062:WMD983065 WVZ983062:WVZ983065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JN65556 TJ65556 ADF65556 ANB65556 AWX65556 BGT65556 BQP65556 CAL65556 CKH65556 CUD65556 DDZ65556 DNV65556 DXR65556 EHN65556 ERJ65556 FBF65556 FLB65556 FUX65556 GET65556 GOP65556 GYL65556 HIH65556 HSD65556 IBZ65556 ILV65556 IVR65556 JFN65556 JPJ65556 JZF65556 KJB65556 KSX65556 LCT65556 LMP65556 LWL65556 MGH65556 MQD65556 MZZ65556 NJV65556 NTR65556 ODN65556 ONJ65556 OXF65556 PHB65556 PQX65556 QAT65556 QKP65556 QUL65556 REH65556 ROD65556 RXZ65556 SHV65556 SRR65556 TBN65556 TLJ65556 TVF65556 UFB65556 UOX65556 UYT65556 VIP65556 VSL65556 WCH65556 WMD65556 WVZ65556 JN131092 TJ131092 ADF131092 ANB131092 AWX131092 BGT131092 BQP131092 CAL131092 CKH131092 CUD131092 DDZ131092 DNV131092 DXR131092 EHN131092 ERJ131092 FBF131092 FLB131092 FUX131092 GET131092 GOP131092 GYL131092 HIH131092 HSD131092 IBZ131092 ILV131092 IVR131092 JFN131092 JPJ131092 JZF131092 KJB131092 KSX131092 LCT131092 LMP131092 LWL131092 MGH131092 MQD131092 MZZ131092 NJV131092 NTR131092 ODN131092 ONJ131092 OXF131092 PHB131092 PQX131092 QAT131092 QKP131092 QUL131092 REH131092 ROD131092 RXZ131092 SHV131092 SRR131092 TBN131092 TLJ131092 TVF131092 UFB131092 UOX131092 UYT131092 VIP131092 VSL131092 WCH131092 WMD131092 WVZ131092 JN196628 TJ196628 ADF196628 ANB196628 AWX196628 BGT196628 BQP196628 CAL196628 CKH196628 CUD196628 DDZ196628 DNV196628 DXR196628 EHN196628 ERJ196628 FBF196628 FLB196628 FUX196628 GET196628 GOP196628 GYL196628 HIH196628 HSD196628 IBZ196628 ILV196628 IVR196628 JFN196628 JPJ196628 JZF196628 KJB196628 KSX196628 LCT196628 LMP196628 LWL196628 MGH196628 MQD196628 MZZ196628 NJV196628 NTR196628 ODN196628 ONJ196628 OXF196628 PHB196628 PQX196628 QAT196628 QKP196628 QUL196628 REH196628 ROD196628 RXZ196628 SHV196628 SRR196628 TBN196628 TLJ196628 TVF196628 UFB196628 UOX196628 UYT196628 VIP196628 VSL196628 WCH196628 WMD196628 WVZ196628 JN262164 TJ262164 ADF262164 ANB262164 AWX262164 BGT262164 BQP262164 CAL262164 CKH262164 CUD262164 DDZ262164 DNV262164 DXR262164 EHN262164 ERJ262164 FBF262164 FLB262164 FUX262164 GET262164 GOP262164 GYL262164 HIH262164 HSD262164 IBZ262164 ILV262164 IVR262164 JFN262164 JPJ262164 JZF262164 KJB262164 KSX262164 LCT262164 LMP262164 LWL262164 MGH262164 MQD262164 MZZ262164 NJV262164 NTR262164 ODN262164 ONJ262164 OXF262164 PHB262164 PQX262164 QAT262164 QKP262164 QUL262164 REH262164 ROD262164 RXZ262164 SHV262164 SRR262164 TBN262164 TLJ262164 TVF262164 UFB262164 UOX262164 UYT262164 VIP262164 VSL262164 WCH262164 WMD262164 WVZ262164 JN327700 TJ327700 ADF327700 ANB327700 AWX327700 BGT327700 BQP327700 CAL327700 CKH327700 CUD327700 DDZ327700 DNV327700 DXR327700 EHN327700 ERJ327700 FBF327700 FLB327700 FUX327700 GET327700 GOP327700 GYL327700 HIH327700 HSD327700 IBZ327700 ILV327700 IVR327700 JFN327700 JPJ327700 JZF327700 KJB327700 KSX327700 LCT327700 LMP327700 LWL327700 MGH327700 MQD327700 MZZ327700 NJV327700 NTR327700 ODN327700 ONJ327700 OXF327700 PHB327700 PQX327700 QAT327700 QKP327700 QUL327700 REH327700 ROD327700 RXZ327700 SHV327700 SRR327700 TBN327700 TLJ327700 TVF327700 UFB327700 UOX327700 UYT327700 VIP327700 VSL327700 WCH327700 WMD327700 WVZ327700 JN393236 TJ393236 ADF393236 ANB393236 AWX393236 BGT393236 BQP393236 CAL393236 CKH393236 CUD393236 DDZ393236 DNV393236 DXR393236 EHN393236 ERJ393236 FBF393236 FLB393236 FUX393236 GET393236 GOP393236 GYL393236 HIH393236 HSD393236 IBZ393236 ILV393236 IVR393236 JFN393236 JPJ393236 JZF393236 KJB393236 KSX393236 LCT393236 LMP393236 LWL393236 MGH393236 MQD393236 MZZ393236 NJV393236 NTR393236 ODN393236 ONJ393236 OXF393236 PHB393236 PQX393236 QAT393236 QKP393236 QUL393236 REH393236 ROD393236 RXZ393236 SHV393236 SRR393236 TBN393236 TLJ393236 TVF393236 UFB393236 UOX393236 UYT393236 VIP393236 VSL393236 WCH393236 WMD393236 WVZ393236 JN458772 TJ458772 ADF458772 ANB458772 AWX458772 BGT458772 BQP458772 CAL458772 CKH458772 CUD458772 DDZ458772 DNV458772 DXR458772 EHN458772 ERJ458772 FBF458772 FLB458772 FUX458772 GET458772 GOP458772 GYL458772 HIH458772 HSD458772 IBZ458772 ILV458772 IVR458772 JFN458772 JPJ458772 JZF458772 KJB458772 KSX458772 LCT458772 LMP458772 LWL458772 MGH458772 MQD458772 MZZ458772 NJV458772 NTR458772 ODN458772 ONJ458772 OXF458772 PHB458772 PQX458772 QAT458772 QKP458772 QUL458772 REH458772 ROD458772 RXZ458772 SHV458772 SRR458772 TBN458772 TLJ458772 TVF458772 UFB458772 UOX458772 UYT458772 VIP458772 VSL458772 WCH458772 WMD458772 WVZ458772 JN524308 TJ524308 ADF524308 ANB524308 AWX524308 BGT524308 BQP524308 CAL524308 CKH524308 CUD524308 DDZ524308 DNV524308 DXR524308 EHN524308 ERJ524308 FBF524308 FLB524308 FUX524308 GET524308 GOP524308 GYL524308 HIH524308 HSD524308 IBZ524308 ILV524308 IVR524308 JFN524308 JPJ524308 JZF524308 KJB524308 KSX524308 LCT524308 LMP524308 LWL524308 MGH524308 MQD524308 MZZ524308 NJV524308 NTR524308 ODN524308 ONJ524308 OXF524308 PHB524308 PQX524308 QAT524308 QKP524308 QUL524308 REH524308 ROD524308 RXZ524308 SHV524308 SRR524308 TBN524308 TLJ524308 TVF524308 UFB524308 UOX524308 UYT524308 VIP524308 VSL524308 WCH524308 WMD524308 WVZ524308 JN589844 TJ589844 ADF589844 ANB589844 AWX589844 BGT589844 BQP589844 CAL589844 CKH589844 CUD589844 DDZ589844 DNV589844 DXR589844 EHN589844 ERJ589844 FBF589844 FLB589844 FUX589844 GET589844 GOP589844 GYL589844 HIH589844 HSD589844 IBZ589844 ILV589844 IVR589844 JFN589844 JPJ589844 JZF589844 KJB589844 KSX589844 LCT589844 LMP589844 LWL589844 MGH589844 MQD589844 MZZ589844 NJV589844 NTR589844 ODN589844 ONJ589844 OXF589844 PHB589844 PQX589844 QAT589844 QKP589844 QUL589844 REH589844 ROD589844 RXZ589844 SHV589844 SRR589844 TBN589844 TLJ589844 TVF589844 UFB589844 UOX589844 UYT589844 VIP589844 VSL589844 WCH589844 WMD589844 WVZ589844 JN655380 TJ655380 ADF655380 ANB655380 AWX655380 BGT655380 BQP655380 CAL655380 CKH655380 CUD655380 DDZ655380 DNV655380 DXR655380 EHN655380 ERJ655380 FBF655380 FLB655380 FUX655380 GET655380 GOP655380 GYL655380 HIH655380 HSD655380 IBZ655380 ILV655380 IVR655380 JFN655380 JPJ655380 JZF655380 KJB655380 KSX655380 LCT655380 LMP655380 LWL655380 MGH655380 MQD655380 MZZ655380 NJV655380 NTR655380 ODN655380 ONJ655380 OXF655380 PHB655380 PQX655380 QAT655380 QKP655380 QUL655380 REH655380 ROD655380 RXZ655380 SHV655380 SRR655380 TBN655380 TLJ655380 TVF655380 UFB655380 UOX655380 UYT655380 VIP655380 VSL655380 WCH655380 WMD655380 WVZ655380 JN720916 TJ720916 ADF720916 ANB720916 AWX720916 BGT720916 BQP720916 CAL720916 CKH720916 CUD720916 DDZ720916 DNV720916 DXR720916 EHN720916 ERJ720916 FBF720916 FLB720916 FUX720916 GET720916 GOP720916 GYL720916 HIH720916 HSD720916 IBZ720916 ILV720916 IVR720916 JFN720916 JPJ720916 JZF720916 KJB720916 KSX720916 LCT720916 LMP720916 LWL720916 MGH720916 MQD720916 MZZ720916 NJV720916 NTR720916 ODN720916 ONJ720916 OXF720916 PHB720916 PQX720916 QAT720916 QKP720916 QUL720916 REH720916 ROD720916 RXZ720916 SHV720916 SRR720916 TBN720916 TLJ720916 TVF720916 UFB720916 UOX720916 UYT720916 VIP720916 VSL720916 WCH720916 WMD720916 WVZ720916 JN786452 TJ786452 ADF786452 ANB786452 AWX786452 BGT786452 BQP786452 CAL786452 CKH786452 CUD786452 DDZ786452 DNV786452 DXR786452 EHN786452 ERJ786452 FBF786452 FLB786452 FUX786452 GET786452 GOP786452 GYL786452 HIH786452 HSD786452 IBZ786452 ILV786452 IVR786452 JFN786452 JPJ786452 JZF786452 KJB786452 KSX786452 LCT786452 LMP786452 LWL786452 MGH786452 MQD786452 MZZ786452 NJV786452 NTR786452 ODN786452 ONJ786452 OXF786452 PHB786452 PQX786452 QAT786452 QKP786452 QUL786452 REH786452 ROD786452 RXZ786452 SHV786452 SRR786452 TBN786452 TLJ786452 TVF786452 UFB786452 UOX786452 UYT786452 VIP786452 VSL786452 WCH786452 WMD786452 WVZ786452 JN851988 TJ851988 ADF851988 ANB851988 AWX851988 BGT851988 BQP851988 CAL851988 CKH851988 CUD851988 DDZ851988 DNV851988 DXR851988 EHN851988 ERJ851988 FBF851988 FLB851988 FUX851988 GET851988 GOP851988 GYL851988 HIH851988 HSD851988 IBZ851988 ILV851988 IVR851988 JFN851988 JPJ851988 JZF851988 KJB851988 KSX851988 LCT851988 LMP851988 LWL851988 MGH851988 MQD851988 MZZ851988 NJV851988 NTR851988 ODN851988 ONJ851988 OXF851988 PHB851988 PQX851988 QAT851988 QKP851988 QUL851988 REH851988 ROD851988 RXZ851988 SHV851988 SRR851988 TBN851988 TLJ851988 TVF851988 UFB851988 UOX851988 UYT851988 VIP851988 VSL851988 WCH851988 WMD851988 WVZ851988 JN917524 TJ917524 ADF917524 ANB917524 AWX917524 BGT917524 BQP917524 CAL917524 CKH917524 CUD917524 DDZ917524 DNV917524 DXR917524 EHN917524 ERJ917524 FBF917524 FLB917524 FUX917524 GET917524 GOP917524 GYL917524 HIH917524 HSD917524 IBZ917524 ILV917524 IVR917524 JFN917524 JPJ917524 JZF917524 KJB917524 KSX917524 LCT917524 LMP917524 LWL917524 MGH917524 MQD917524 MZZ917524 NJV917524 NTR917524 ODN917524 ONJ917524 OXF917524 PHB917524 PQX917524 QAT917524 QKP917524 QUL917524 REH917524 ROD917524 RXZ917524 SHV917524 SRR917524 TBN917524 TLJ917524 TVF917524 UFB917524 UOX917524 UYT917524 VIP917524 VSL917524 WCH917524 WMD917524 WVZ917524 JN983060 TJ983060 ADF983060 ANB983060 AWX983060 BGT983060 BQP983060 CAL983060 CKH983060 CUD983060 DDZ983060 DNV983060 DXR983060 EHN983060 ERJ983060 FBF983060 FLB983060 FUX983060 GET983060 GOP983060 GYL983060 HIH983060 HSD983060 IBZ983060 ILV983060 IVR983060 JFN983060 JPJ983060 JZF983060 KJB983060 KSX983060 LCT983060 LMP983060 LWL983060 MGH983060 MQD983060 MZZ983060 NJV983060 NTR983060 ODN983060 ONJ983060 OXF983060 PHB983060 PQX983060 QAT983060 QKP983060 QUL983060 REH983060 ROD983060 RXZ983060 SHV983060 SRR983060 TBN983060 TLJ983060 TVF983060 UFB983060 UOX983060 UYT983060 VIP983060 VSL983060 WCH983060 WMD983060 WVZ983060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JN65552 TJ65552 ADF65552 ANB65552 AWX65552 BGT65552 BQP65552 CAL65552 CKH65552 CUD65552 DDZ65552 DNV65552 DXR65552 EHN65552 ERJ65552 FBF65552 FLB65552 FUX65552 GET65552 GOP65552 GYL65552 HIH65552 HSD65552 IBZ65552 ILV65552 IVR65552 JFN65552 JPJ65552 JZF65552 KJB65552 KSX65552 LCT65552 LMP65552 LWL65552 MGH65552 MQD65552 MZZ65552 NJV65552 NTR65552 ODN65552 ONJ65552 OXF65552 PHB65552 PQX65552 QAT65552 QKP65552 QUL65552 REH65552 ROD65552 RXZ65552 SHV65552 SRR65552 TBN65552 TLJ65552 TVF65552 UFB65552 UOX65552 UYT65552 VIP65552 VSL65552 WCH65552 WMD65552 WVZ65552 JN131088 TJ131088 ADF131088 ANB131088 AWX131088 BGT131088 BQP131088 CAL131088 CKH131088 CUD131088 DDZ131088 DNV131088 DXR131088 EHN131088 ERJ131088 FBF131088 FLB131088 FUX131088 GET131088 GOP131088 GYL131088 HIH131088 HSD131088 IBZ131088 ILV131088 IVR131088 JFN131088 JPJ131088 JZF131088 KJB131088 KSX131088 LCT131088 LMP131088 LWL131088 MGH131088 MQD131088 MZZ131088 NJV131088 NTR131088 ODN131088 ONJ131088 OXF131088 PHB131088 PQX131088 QAT131088 QKP131088 QUL131088 REH131088 ROD131088 RXZ131088 SHV131088 SRR131088 TBN131088 TLJ131088 TVF131088 UFB131088 UOX131088 UYT131088 VIP131088 VSL131088 WCH131088 WMD131088 WVZ131088 JN196624 TJ196624 ADF196624 ANB196624 AWX196624 BGT196624 BQP196624 CAL196624 CKH196624 CUD196624 DDZ196624 DNV196624 DXR196624 EHN196624 ERJ196624 FBF196624 FLB196624 FUX196624 GET196624 GOP196624 GYL196624 HIH196624 HSD196624 IBZ196624 ILV196624 IVR196624 JFN196624 JPJ196624 JZF196624 KJB196624 KSX196624 LCT196624 LMP196624 LWL196624 MGH196624 MQD196624 MZZ196624 NJV196624 NTR196624 ODN196624 ONJ196624 OXF196624 PHB196624 PQX196624 QAT196624 QKP196624 QUL196624 REH196624 ROD196624 RXZ196624 SHV196624 SRR196624 TBN196624 TLJ196624 TVF196624 UFB196624 UOX196624 UYT196624 VIP196624 VSL196624 WCH196624 WMD196624 WVZ196624 JN262160 TJ262160 ADF262160 ANB262160 AWX262160 BGT262160 BQP262160 CAL262160 CKH262160 CUD262160 DDZ262160 DNV262160 DXR262160 EHN262160 ERJ262160 FBF262160 FLB262160 FUX262160 GET262160 GOP262160 GYL262160 HIH262160 HSD262160 IBZ262160 ILV262160 IVR262160 JFN262160 JPJ262160 JZF262160 KJB262160 KSX262160 LCT262160 LMP262160 LWL262160 MGH262160 MQD262160 MZZ262160 NJV262160 NTR262160 ODN262160 ONJ262160 OXF262160 PHB262160 PQX262160 QAT262160 QKP262160 QUL262160 REH262160 ROD262160 RXZ262160 SHV262160 SRR262160 TBN262160 TLJ262160 TVF262160 UFB262160 UOX262160 UYT262160 VIP262160 VSL262160 WCH262160 WMD262160 WVZ262160 JN327696 TJ327696 ADF327696 ANB327696 AWX327696 BGT327696 BQP327696 CAL327696 CKH327696 CUD327696 DDZ327696 DNV327696 DXR327696 EHN327696 ERJ327696 FBF327696 FLB327696 FUX327696 GET327696 GOP327696 GYL327696 HIH327696 HSD327696 IBZ327696 ILV327696 IVR327696 JFN327696 JPJ327696 JZF327696 KJB327696 KSX327696 LCT327696 LMP327696 LWL327696 MGH327696 MQD327696 MZZ327696 NJV327696 NTR327696 ODN327696 ONJ327696 OXF327696 PHB327696 PQX327696 QAT327696 QKP327696 QUL327696 REH327696 ROD327696 RXZ327696 SHV327696 SRR327696 TBN327696 TLJ327696 TVF327696 UFB327696 UOX327696 UYT327696 VIP327696 VSL327696 WCH327696 WMD327696 WVZ327696 JN393232 TJ393232 ADF393232 ANB393232 AWX393232 BGT393232 BQP393232 CAL393232 CKH393232 CUD393232 DDZ393232 DNV393232 DXR393232 EHN393232 ERJ393232 FBF393232 FLB393232 FUX393232 GET393232 GOP393232 GYL393232 HIH393232 HSD393232 IBZ393232 ILV393232 IVR393232 JFN393232 JPJ393232 JZF393232 KJB393232 KSX393232 LCT393232 LMP393232 LWL393232 MGH393232 MQD393232 MZZ393232 NJV393232 NTR393232 ODN393232 ONJ393232 OXF393232 PHB393232 PQX393232 QAT393232 QKP393232 QUL393232 REH393232 ROD393232 RXZ393232 SHV393232 SRR393232 TBN393232 TLJ393232 TVF393232 UFB393232 UOX393232 UYT393232 VIP393232 VSL393232 WCH393232 WMD393232 WVZ393232 JN458768 TJ458768 ADF458768 ANB458768 AWX458768 BGT458768 BQP458768 CAL458768 CKH458768 CUD458768 DDZ458768 DNV458768 DXR458768 EHN458768 ERJ458768 FBF458768 FLB458768 FUX458768 GET458768 GOP458768 GYL458768 HIH458768 HSD458768 IBZ458768 ILV458768 IVR458768 JFN458768 JPJ458768 JZF458768 KJB458768 KSX458768 LCT458768 LMP458768 LWL458768 MGH458768 MQD458768 MZZ458768 NJV458768 NTR458768 ODN458768 ONJ458768 OXF458768 PHB458768 PQX458768 QAT458768 QKP458768 QUL458768 REH458768 ROD458768 RXZ458768 SHV458768 SRR458768 TBN458768 TLJ458768 TVF458768 UFB458768 UOX458768 UYT458768 VIP458768 VSL458768 WCH458768 WMD458768 WVZ458768 JN524304 TJ524304 ADF524304 ANB524304 AWX524304 BGT524304 BQP524304 CAL524304 CKH524304 CUD524304 DDZ524304 DNV524304 DXR524304 EHN524304 ERJ524304 FBF524304 FLB524304 FUX524304 GET524304 GOP524304 GYL524304 HIH524304 HSD524304 IBZ524304 ILV524304 IVR524304 JFN524304 JPJ524304 JZF524304 KJB524304 KSX524304 LCT524304 LMP524304 LWL524304 MGH524304 MQD524304 MZZ524304 NJV524304 NTR524304 ODN524304 ONJ524304 OXF524304 PHB524304 PQX524304 QAT524304 QKP524304 QUL524304 REH524304 ROD524304 RXZ524304 SHV524304 SRR524304 TBN524304 TLJ524304 TVF524304 UFB524304 UOX524304 UYT524304 VIP524304 VSL524304 WCH524304 WMD524304 WVZ524304 JN589840 TJ589840 ADF589840 ANB589840 AWX589840 BGT589840 BQP589840 CAL589840 CKH589840 CUD589840 DDZ589840 DNV589840 DXR589840 EHN589840 ERJ589840 FBF589840 FLB589840 FUX589840 GET589840 GOP589840 GYL589840 HIH589840 HSD589840 IBZ589840 ILV589840 IVR589840 JFN589840 JPJ589840 JZF589840 KJB589840 KSX589840 LCT589840 LMP589840 LWL589840 MGH589840 MQD589840 MZZ589840 NJV589840 NTR589840 ODN589840 ONJ589840 OXF589840 PHB589840 PQX589840 QAT589840 QKP589840 QUL589840 REH589840 ROD589840 RXZ589840 SHV589840 SRR589840 TBN589840 TLJ589840 TVF589840 UFB589840 UOX589840 UYT589840 VIP589840 VSL589840 WCH589840 WMD589840 WVZ589840 JN655376 TJ655376 ADF655376 ANB655376 AWX655376 BGT655376 BQP655376 CAL655376 CKH655376 CUD655376 DDZ655376 DNV655376 DXR655376 EHN655376 ERJ655376 FBF655376 FLB655376 FUX655376 GET655376 GOP655376 GYL655376 HIH655376 HSD655376 IBZ655376 ILV655376 IVR655376 JFN655376 JPJ655376 JZF655376 KJB655376 KSX655376 LCT655376 LMP655376 LWL655376 MGH655376 MQD655376 MZZ655376 NJV655376 NTR655376 ODN655376 ONJ655376 OXF655376 PHB655376 PQX655376 QAT655376 QKP655376 QUL655376 REH655376 ROD655376 RXZ655376 SHV655376 SRR655376 TBN655376 TLJ655376 TVF655376 UFB655376 UOX655376 UYT655376 VIP655376 VSL655376 WCH655376 WMD655376 WVZ655376 JN720912 TJ720912 ADF720912 ANB720912 AWX720912 BGT720912 BQP720912 CAL720912 CKH720912 CUD720912 DDZ720912 DNV720912 DXR720912 EHN720912 ERJ720912 FBF720912 FLB720912 FUX720912 GET720912 GOP720912 GYL720912 HIH720912 HSD720912 IBZ720912 ILV720912 IVR720912 JFN720912 JPJ720912 JZF720912 KJB720912 KSX720912 LCT720912 LMP720912 LWL720912 MGH720912 MQD720912 MZZ720912 NJV720912 NTR720912 ODN720912 ONJ720912 OXF720912 PHB720912 PQX720912 QAT720912 QKP720912 QUL720912 REH720912 ROD720912 RXZ720912 SHV720912 SRR720912 TBN720912 TLJ720912 TVF720912 UFB720912 UOX720912 UYT720912 VIP720912 VSL720912 WCH720912 WMD720912 WVZ720912 JN786448 TJ786448 ADF786448 ANB786448 AWX786448 BGT786448 BQP786448 CAL786448 CKH786448 CUD786448 DDZ786448 DNV786448 DXR786448 EHN786448 ERJ786448 FBF786448 FLB786448 FUX786448 GET786448 GOP786448 GYL786448 HIH786448 HSD786448 IBZ786448 ILV786448 IVR786448 JFN786448 JPJ786448 JZF786448 KJB786448 KSX786448 LCT786448 LMP786448 LWL786448 MGH786448 MQD786448 MZZ786448 NJV786448 NTR786448 ODN786448 ONJ786448 OXF786448 PHB786448 PQX786448 QAT786448 QKP786448 QUL786448 REH786448 ROD786448 RXZ786448 SHV786448 SRR786448 TBN786448 TLJ786448 TVF786448 UFB786448 UOX786448 UYT786448 VIP786448 VSL786448 WCH786448 WMD786448 WVZ786448 JN851984 TJ851984 ADF851984 ANB851984 AWX851984 BGT851984 BQP851984 CAL851984 CKH851984 CUD851984 DDZ851984 DNV851984 DXR851984 EHN851984 ERJ851984 FBF851984 FLB851984 FUX851984 GET851984 GOP851984 GYL851984 HIH851984 HSD851984 IBZ851984 ILV851984 IVR851984 JFN851984 JPJ851984 JZF851984 KJB851984 KSX851984 LCT851984 LMP851984 LWL851984 MGH851984 MQD851984 MZZ851984 NJV851984 NTR851984 ODN851984 ONJ851984 OXF851984 PHB851984 PQX851984 QAT851984 QKP851984 QUL851984 REH851984 ROD851984 RXZ851984 SHV851984 SRR851984 TBN851984 TLJ851984 TVF851984 UFB851984 UOX851984 UYT851984 VIP851984 VSL851984 WCH851984 WMD851984 WVZ851984 JN917520 TJ917520 ADF917520 ANB917520 AWX917520 BGT917520 BQP917520 CAL917520 CKH917520 CUD917520 DDZ917520 DNV917520 DXR917520 EHN917520 ERJ917520 FBF917520 FLB917520 FUX917520 GET917520 GOP917520 GYL917520 HIH917520 HSD917520 IBZ917520 ILV917520 IVR917520 JFN917520 JPJ917520 JZF917520 KJB917520 KSX917520 LCT917520 LMP917520 LWL917520 MGH917520 MQD917520 MZZ917520 NJV917520 NTR917520 ODN917520 ONJ917520 OXF917520 PHB917520 PQX917520 QAT917520 QKP917520 QUL917520 REH917520 ROD917520 RXZ917520 SHV917520 SRR917520 TBN917520 TLJ917520 TVF917520 UFB917520 UOX917520 UYT917520 VIP917520 VSL917520 WCH917520 WMD917520 WVZ917520 JN983056 TJ983056 ADF983056 ANB983056 AWX983056 BGT983056 BQP983056 CAL983056 CKH983056 CUD983056 DDZ983056 DNV983056 DXR983056 EHN983056 ERJ983056 FBF983056 FLB983056 FUX983056 GET983056 GOP983056 GYL983056 HIH983056 HSD983056 IBZ983056 ILV983056 IVR983056 JFN983056 JPJ983056 JZF983056 KJB983056 KSX983056 LCT983056 LMP983056 LWL983056 MGH983056 MQD983056 MZZ983056 NJV983056 NTR983056 ODN983056 ONJ983056 OXF983056 PHB983056 PQX983056 QAT983056 QKP983056 QUL983056 REH983056 ROD983056 RXZ983056 SHV983056 SRR983056 TBN983056 TLJ983056 TVF983056 UFB983056 UOX983056 UYT983056 VIP983056 VSL983056 WCH983056 WMD983056 WVZ983056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JN65550 TJ65550 ADF65550 ANB65550 AWX65550 BGT65550 BQP65550 CAL65550 CKH65550 CUD65550 DDZ65550 DNV65550 DXR65550 EHN65550 ERJ65550 FBF65550 FLB65550 FUX65550 GET65550 GOP65550 GYL65550 HIH65550 HSD65550 IBZ65550 ILV65550 IVR65550 JFN65550 JPJ65550 JZF65550 KJB65550 KSX65550 LCT65550 LMP65550 LWL65550 MGH65550 MQD65550 MZZ65550 NJV65550 NTR65550 ODN65550 ONJ65550 OXF65550 PHB65550 PQX65550 QAT65550 QKP65550 QUL65550 REH65550 ROD65550 RXZ65550 SHV65550 SRR65550 TBN65550 TLJ65550 TVF65550 UFB65550 UOX65550 UYT65550 VIP65550 VSL65550 WCH65550 WMD65550 WVZ65550 JN131086 TJ131086 ADF131086 ANB131086 AWX131086 BGT131086 BQP131086 CAL131086 CKH131086 CUD131086 DDZ131086 DNV131086 DXR131086 EHN131086 ERJ131086 FBF131086 FLB131086 FUX131086 GET131086 GOP131086 GYL131086 HIH131086 HSD131086 IBZ131086 ILV131086 IVR131086 JFN131086 JPJ131086 JZF131086 KJB131086 KSX131086 LCT131086 LMP131086 LWL131086 MGH131086 MQD131086 MZZ131086 NJV131086 NTR131086 ODN131086 ONJ131086 OXF131086 PHB131086 PQX131086 QAT131086 QKP131086 QUL131086 REH131086 ROD131086 RXZ131086 SHV131086 SRR131086 TBN131086 TLJ131086 TVF131086 UFB131086 UOX131086 UYT131086 VIP131086 VSL131086 WCH131086 WMD131086 WVZ131086 JN196622 TJ196622 ADF196622 ANB196622 AWX196622 BGT196622 BQP196622 CAL196622 CKH196622 CUD196622 DDZ196622 DNV196622 DXR196622 EHN196622 ERJ196622 FBF196622 FLB196622 FUX196622 GET196622 GOP196622 GYL196622 HIH196622 HSD196622 IBZ196622 ILV196622 IVR196622 JFN196622 JPJ196622 JZF196622 KJB196622 KSX196622 LCT196622 LMP196622 LWL196622 MGH196622 MQD196622 MZZ196622 NJV196622 NTR196622 ODN196622 ONJ196622 OXF196622 PHB196622 PQX196622 QAT196622 QKP196622 QUL196622 REH196622 ROD196622 RXZ196622 SHV196622 SRR196622 TBN196622 TLJ196622 TVF196622 UFB196622 UOX196622 UYT196622 VIP196622 VSL196622 WCH196622 WMD196622 WVZ196622 JN262158 TJ262158 ADF262158 ANB262158 AWX262158 BGT262158 BQP262158 CAL262158 CKH262158 CUD262158 DDZ262158 DNV262158 DXR262158 EHN262158 ERJ262158 FBF262158 FLB262158 FUX262158 GET262158 GOP262158 GYL262158 HIH262158 HSD262158 IBZ262158 ILV262158 IVR262158 JFN262158 JPJ262158 JZF262158 KJB262158 KSX262158 LCT262158 LMP262158 LWL262158 MGH262158 MQD262158 MZZ262158 NJV262158 NTR262158 ODN262158 ONJ262158 OXF262158 PHB262158 PQX262158 QAT262158 QKP262158 QUL262158 REH262158 ROD262158 RXZ262158 SHV262158 SRR262158 TBN262158 TLJ262158 TVF262158 UFB262158 UOX262158 UYT262158 VIP262158 VSL262158 WCH262158 WMD262158 WVZ262158 JN327694 TJ327694 ADF327694 ANB327694 AWX327694 BGT327694 BQP327694 CAL327694 CKH327694 CUD327694 DDZ327694 DNV327694 DXR327694 EHN327694 ERJ327694 FBF327694 FLB327694 FUX327694 GET327694 GOP327694 GYL327694 HIH327694 HSD327694 IBZ327694 ILV327694 IVR327694 JFN327694 JPJ327694 JZF327694 KJB327694 KSX327694 LCT327694 LMP327694 LWL327694 MGH327694 MQD327694 MZZ327694 NJV327694 NTR327694 ODN327694 ONJ327694 OXF327694 PHB327694 PQX327694 QAT327694 QKP327694 QUL327694 REH327694 ROD327694 RXZ327694 SHV327694 SRR327694 TBN327694 TLJ327694 TVF327694 UFB327694 UOX327694 UYT327694 VIP327694 VSL327694 WCH327694 WMD327694 WVZ327694 JN393230 TJ393230 ADF393230 ANB393230 AWX393230 BGT393230 BQP393230 CAL393230 CKH393230 CUD393230 DDZ393230 DNV393230 DXR393230 EHN393230 ERJ393230 FBF393230 FLB393230 FUX393230 GET393230 GOP393230 GYL393230 HIH393230 HSD393230 IBZ393230 ILV393230 IVR393230 JFN393230 JPJ393230 JZF393230 KJB393230 KSX393230 LCT393230 LMP393230 LWL393230 MGH393230 MQD393230 MZZ393230 NJV393230 NTR393230 ODN393230 ONJ393230 OXF393230 PHB393230 PQX393230 QAT393230 QKP393230 QUL393230 REH393230 ROD393230 RXZ393230 SHV393230 SRR393230 TBN393230 TLJ393230 TVF393230 UFB393230 UOX393230 UYT393230 VIP393230 VSL393230 WCH393230 WMD393230 WVZ393230 JN458766 TJ458766 ADF458766 ANB458766 AWX458766 BGT458766 BQP458766 CAL458766 CKH458766 CUD458766 DDZ458766 DNV458766 DXR458766 EHN458766 ERJ458766 FBF458766 FLB458766 FUX458766 GET458766 GOP458766 GYL458766 HIH458766 HSD458766 IBZ458766 ILV458766 IVR458766 JFN458766 JPJ458766 JZF458766 KJB458766 KSX458766 LCT458766 LMP458766 LWL458766 MGH458766 MQD458766 MZZ458766 NJV458766 NTR458766 ODN458766 ONJ458766 OXF458766 PHB458766 PQX458766 QAT458766 QKP458766 QUL458766 REH458766 ROD458766 RXZ458766 SHV458766 SRR458766 TBN458766 TLJ458766 TVF458766 UFB458766 UOX458766 UYT458766 VIP458766 VSL458766 WCH458766 WMD458766 WVZ458766 JN524302 TJ524302 ADF524302 ANB524302 AWX524302 BGT524302 BQP524302 CAL524302 CKH524302 CUD524302 DDZ524302 DNV524302 DXR524302 EHN524302 ERJ524302 FBF524302 FLB524302 FUX524302 GET524302 GOP524302 GYL524302 HIH524302 HSD524302 IBZ524302 ILV524302 IVR524302 JFN524302 JPJ524302 JZF524302 KJB524302 KSX524302 LCT524302 LMP524302 LWL524302 MGH524302 MQD524302 MZZ524302 NJV524302 NTR524302 ODN524302 ONJ524302 OXF524302 PHB524302 PQX524302 QAT524302 QKP524302 QUL524302 REH524302 ROD524302 RXZ524302 SHV524302 SRR524302 TBN524302 TLJ524302 TVF524302 UFB524302 UOX524302 UYT524302 VIP524302 VSL524302 WCH524302 WMD524302 WVZ524302 JN589838 TJ589838 ADF589838 ANB589838 AWX589838 BGT589838 BQP589838 CAL589838 CKH589838 CUD589838 DDZ589838 DNV589838 DXR589838 EHN589838 ERJ589838 FBF589838 FLB589838 FUX589838 GET589838 GOP589838 GYL589838 HIH589838 HSD589838 IBZ589838 ILV589838 IVR589838 JFN589838 JPJ589838 JZF589838 KJB589838 KSX589838 LCT589838 LMP589838 LWL589838 MGH589838 MQD589838 MZZ589838 NJV589838 NTR589838 ODN589838 ONJ589838 OXF589838 PHB589838 PQX589838 QAT589838 QKP589838 QUL589838 REH589838 ROD589838 RXZ589838 SHV589838 SRR589838 TBN589838 TLJ589838 TVF589838 UFB589838 UOX589838 UYT589838 VIP589838 VSL589838 WCH589838 WMD589838 WVZ589838 JN655374 TJ655374 ADF655374 ANB655374 AWX655374 BGT655374 BQP655374 CAL655374 CKH655374 CUD655374 DDZ655374 DNV655374 DXR655374 EHN655374 ERJ655374 FBF655374 FLB655374 FUX655374 GET655374 GOP655374 GYL655374 HIH655374 HSD655374 IBZ655374 ILV655374 IVR655374 JFN655374 JPJ655374 JZF655374 KJB655374 KSX655374 LCT655374 LMP655374 LWL655374 MGH655374 MQD655374 MZZ655374 NJV655374 NTR655374 ODN655374 ONJ655374 OXF655374 PHB655374 PQX655374 QAT655374 QKP655374 QUL655374 REH655374 ROD655374 RXZ655374 SHV655374 SRR655374 TBN655374 TLJ655374 TVF655374 UFB655374 UOX655374 UYT655374 VIP655374 VSL655374 WCH655374 WMD655374 WVZ655374 JN720910 TJ720910 ADF720910 ANB720910 AWX720910 BGT720910 BQP720910 CAL720910 CKH720910 CUD720910 DDZ720910 DNV720910 DXR720910 EHN720910 ERJ720910 FBF720910 FLB720910 FUX720910 GET720910 GOP720910 GYL720910 HIH720910 HSD720910 IBZ720910 ILV720910 IVR720910 JFN720910 JPJ720910 JZF720910 KJB720910 KSX720910 LCT720910 LMP720910 LWL720910 MGH720910 MQD720910 MZZ720910 NJV720910 NTR720910 ODN720910 ONJ720910 OXF720910 PHB720910 PQX720910 QAT720910 QKP720910 QUL720910 REH720910 ROD720910 RXZ720910 SHV720910 SRR720910 TBN720910 TLJ720910 TVF720910 UFB720910 UOX720910 UYT720910 VIP720910 VSL720910 WCH720910 WMD720910 WVZ720910 JN786446 TJ786446 ADF786446 ANB786446 AWX786446 BGT786446 BQP786446 CAL786446 CKH786446 CUD786446 DDZ786446 DNV786446 DXR786446 EHN786446 ERJ786446 FBF786446 FLB786446 FUX786446 GET786446 GOP786446 GYL786446 HIH786446 HSD786446 IBZ786446 ILV786446 IVR786446 JFN786446 JPJ786446 JZF786446 KJB786446 KSX786446 LCT786446 LMP786446 LWL786446 MGH786446 MQD786446 MZZ786446 NJV786446 NTR786446 ODN786446 ONJ786446 OXF786446 PHB786446 PQX786446 QAT786446 QKP786446 QUL786446 REH786446 ROD786446 RXZ786446 SHV786446 SRR786446 TBN786446 TLJ786446 TVF786446 UFB786446 UOX786446 UYT786446 VIP786446 VSL786446 WCH786446 WMD786446 WVZ786446 JN851982 TJ851982 ADF851982 ANB851982 AWX851982 BGT851982 BQP851982 CAL851982 CKH851982 CUD851982 DDZ851982 DNV851982 DXR851982 EHN851982 ERJ851982 FBF851982 FLB851982 FUX851982 GET851982 GOP851982 GYL851982 HIH851982 HSD851982 IBZ851982 ILV851982 IVR851982 JFN851982 JPJ851982 JZF851982 KJB851982 KSX851982 LCT851982 LMP851982 LWL851982 MGH851982 MQD851982 MZZ851982 NJV851982 NTR851982 ODN851982 ONJ851982 OXF851982 PHB851982 PQX851982 QAT851982 QKP851982 QUL851982 REH851982 ROD851982 RXZ851982 SHV851982 SRR851982 TBN851982 TLJ851982 TVF851982 UFB851982 UOX851982 UYT851982 VIP851982 VSL851982 WCH851982 WMD851982 WVZ851982 JN917518 TJ917518 ADF917518 ANB917518 AWX917518 BGT917518 BQP917518 CAL917518 CKH917518 CUD917518 DDZ917518 DNV917518 DXR917518 EHN917518 ERJ917518 FBF917518 FLB917518 FUX917518 GET917518 GOP917518 GYL917518 HIH917518 HSD917518 IBZ917518 ILV917518 IVR917518 JFN917518 JPJ917518 JZF917518 KJB917518 KSX917518 LCT917518 LMP917518 LWL917518 MGH917518 MQD917518 MZZ917518 NJV917518 NTR917518 ODN917518 ONJ917518 OXF917518 PHB917518 PQX917518 QAT917518 QKP917518 QUL917518 REH917518 ROD917518 RXZ917518 SHV917518 SRR917518 TBN917518 TLJ917518 TVF917518 UFB917518 UOX917518 UYT917518 VIP917518 VSL917518 WCH917518 WMD917518 WVZ917518 JN983054 TJ983054 ADF983054 ANB983054 AWX983054 BGT983054 BQP983054 CAL983054 CKH983054 CUD983054 DDZ983054 DNV983054 DXR983054 EHN983054 ERJ983054 FBF983054 FLB983054 FUX983054 GET983054 GOP983054 GYL983054 HIH983054 HSD983054 IBZ983054 ILV983054 IVR983054 JFN983054 JPJ983054 JZF983054 KJB983054 KSX983054 LCT983054 LMP983054 LWL983054 MGH983054 MQD983054 MZZ983054 NJV983054 NTR983054 ODN983054 ONJ983054 OXF983054 PHB983054 PQX983054 QAT983054 QKP983054 QUL983054 REH983054 ROD983054 RXZ983054 SHV983054 SRR983054 TBN983054 TLJ983054 TVF983054 UFB983054 UOX983054 UYT983054 VIP983054 VSL983054 WCH983054 WMD983054 WVZ983054 JJ65558:JJ65561 TF65558:TF65561 ADB65558:ADB65561 AMX65558:AMX65561 AWT65558:AWT65561 BGP65558:BGP65561 BQL65558:BQL65561 CAH65558:CAH65561 CKD65558:CKD65561 CTZ65558:CTZ65561 DDV65558:DDV65561 DNR65558:DNR65561 DXN65558:DXN65561 EHJ65558:EHJ65561 ERF65558:ERF65561 FBB65558:FBB65561 FKX65558:FKX65561 FUT65558:FUT65561 GEP65558:GEP65561 GOL65558:GOL65561 GYH65558:GYH65561 HID65558:HID65561 HRZ65558:HRZ65561 IBV65558:IBV65561 ILR65558:ILR65561 IVN65558:IVN65561 JFJ65558:JFJ65561 JPF65558:JPF65561 JZB65558:JZB65561 KIX65558:KIX65561 KST65558:KST65561 LCP65558:LCP65561 LML65558:LML65561 LWH65558:LWH65561 MGD65558:MGD65561 MPZ65558:MPZ65561 MZV65558:MZV65561 NJR65558:NJR65561 NTN65558:NTN65561 ODJ65558:ODJ65561 ONF65558:ONF65561 OXB65558:OXB65561 PGX65558:PGX65561 PQT65558:PQT65561 QAP65558:QAP65561 QKL65558:QKL65561 QUH65558:QUH65561 RED65558:RED65561 RNZ65558:RNZ65561 RXV65558:RXV65561 SHR65558:SHR65561 SRN65558:SRN65561 TBJ65558:TBJ65561 TLF65558:TLF65561 TVB65558:TVB65561 UEX65558:UEX65561 UOT65558:UOT65561 UYP65558:UYP65561 VIL65558:VIL65561 VSH65558:VSH65561 WCD65558:WCD65561 WLZ65558:WLZ65561 WVV65558:WVV65561 JJ131094:JJ131097 TF131094:TF131097 ADB131094:ADB131097 AMX131094:AMX131097 AWT131094:AWT131097 BGP131094:BGP131097 BQL131094:BQL131097 CAH131094:CAH131097 CKD131094:CKD131097 CTZ131094:CTZ131097 DDV131094:DDV131097 DNR131094:DNR131097 DXN131094:DXN131097 EHJ131094:EHJ131097 ERF131094:ERF131097 FBB131094:FBB131097 FKX131094:FKX131097 FUT131094:FUT131097 GEP131094:GEP131097 GOL131094:GOL131097 GYH131094:GYH131097 HID131094:HID131097 HRZ131094:HRZ131097 IBV131094:IBV131097 ILR131094:ILR131097 IVN131094:IVN131097 JFJ131094:JFJ131097 JPF131094:JPF131097 JZB131094:JZB131097 KIX131094:KIX131097 KST131094:KST131097 LCP131094:LCP131097 LML131094:LML131097 LWH131094:LWH131097 MGD131094:MGD131097 MPZ131094:MPZ131097 MZV131094:MZV131097 NJR131094:NJR131097 NTN131094:NTN131097 ODJ131094:ODJ131097 ONF131094:ONF131097 OXB131094:OXB131097 PGX131094:PGX131097 PQT131094:PQT131097 QAP131094:QAP131097 QKL131094:QKL131097 QUH131094:QUH131097 RED131094:RED131097 RNZ131094:RNZ131097 RXV131094:RXV131097 SHR131094:SHR131097 SRN131094:SRN131097 TBJ131094:TBJ131097 TLF131094:TLF131097 TVB131094:TVB131097 UEX131094:UEX131097 UOT131094:UOT131097 UYP131094:UYP131097 VIL131094:VIL131097 VSH131094:VSH131097 WCD131094:WCD131097 WLZ131094:WLZ131097 WVV131094:WVV131097 JJ196630:JJ196633 TF196630:TF196633 ADB196630:ADB196633 AMX196630:AMX196633 AWT196630:AWT196633 BGP196630:BGP196633 BQL196630:BQL196633 CAH196630:CAH196633 CKD196630:CKD196633 CTZ196630:CTZ196633 DDV196630:DDV196633 DNR196630:DNR196633 DXN196630:DXN196633 EHJ196630:EHJ196633 ERF196630:ERF196633 FBB196630:FBB196633 FKX196630:FKX196633 FUT196630:FUT196633 GEP196630:GEP196633 GOL196630:GOL196633 GYH196630:GYH196633 HID196630:HID196633 HRZ196630:HRZ196633 IBV196630:IBV196633 ILR196630:ILR196633 IVN196630:IVN196633 JFJ196630:JFJ196633 JPF196630:JPF196633 JZB196630:JZB196633 KIX196630:KIX196633 KST196630:KST196633 LCP196630:LCP196633 LML196630:LML196633 LWH196630:LWH196633 MGD196630:MGD196633 MPZ196630:MPZ196633 MZV196630:MZV196633 NJR196630:NJR196633 NTN196630:NTN196633 ODJ196630:ODJ196633 ONF196630:ONF196633 OXB196630:OXB196633 PGX196630:PGX196633 PQT196630:PQT196633 QAP196630:QAP196633 QKL196630:QKL196633 QUH196630:QUH196633 RED196630:RED196633 RNZ196630:RNZ196633 RXV196630:RXV196633 SHR196630:SHR196633 SRN196630:SRN196633 TBJ196630:TBJ196633 TLF196630:TLF196633 TVB196630:TVB196633 UEX196630:UEX196633 UOT196630:UOT196633 UYP196630:UYP196633 VIL196630:VIL196633 VSH196630:VSH196633 WCD196630:WCD196633 WLZ196630:WLZ196633 WVV196630:WVV196633 JJ262166:JJ262169 TF262166:TF262169 ADB262166:ADB262169 AMX262166:AMX262169 AWT262166:AWT262169 BGP262166:BGP262169 BQL262166:BQL262169 CAH262166:CAH262169 CKD262166:CKD262169 CTZ262166:CTZ262169 DDV262166:DDV262169 DNR262166:DNR262169 DXN262166:DXN262169 EHJ262166:EHJ262169 ERF262166:ERF262169 FBB262166:FBB262169 FKX262166:FKX262169 FUT262166:FUT262169 GEP262166:GEP262169 GOL262166:GOL262169 GYH262166:GYH262169 HID262166:HID262169 HRZ262166:HRZ262169 IBV262166:IBV262169 ILR262166:ILR262169 IVN262166:IVN262169 JFJ262166:JFJ262169 JPF262166:JPF262169 JZB262166:JZB262169 KIX262166:KIX262169 KST262166:KST262169 LCP262166:LCP262169 LML262166:LML262169 LWH262166:LWH262169 MGD262166:MGD262169 MPZ262166:MPZ262169 MZV262166:MZV262169 NJR262166:NJR262169 NTN262166:NTN262169 ODJ262166:ODJ262169 ONF262166:ONF262169 OXB262166:OXB262169 PGX262166:PGX262169 PQT262166:PQT262169 QAP262166:QAP262169 QKL262166:QKL262169 QUH262166:QUH262169 RED262166:RED262169 RNZ262166:RNZ262169 RXV262166:RXV262169 SHR262166:SHR262169 SRN262166:SRN262169 TBJ262166:TBJ262169 TLF262166:TLF262169 TVB262166:TVB262169 UEX262166:UEX262169 UOT262166:UOT262169 UYP262166:UYP262169 VIL262166:VIL262169 VSH262166:VSH262169 WCD262166:WCD262169 WLZ262166:WLZ262169 WVV262166:WVV262169 JJ327702:JJ327705 TF327702:TF327705 ADB327702:ADB327705 AMX327702:AMX327705 AWT327702:AWT327705 BGP327702:BGP327705 BQL327702:BQL327705 CAH327702:CAH327705 CKD327702:CKD327705 CTZ327702:CTZ327705 DDV327702:DDV327705 DNR327702:DNR327705 DXN327702:DXN327705 EHJ327702:EHJ327705 ERF327702:ERF327705 FBB327702:FBB327705 FKX327702:FKX327705 FUT327702:FUT327705 GEP327702:GEP327705 GOL327702:GOL327705 GYH327702:GYH327705 HID327702:HID327705 HRZ327702:HRZ327705 IBV327702:IBV327705 ILR327702:ILR327705 IVN327702:IVN327705 JFJ327702:JFJ327705 JPF327702:JPF327705 JZB327702:JZB327705 KIX327702:KIX327705 KST327702:KST327705 LCP327702:LCP327705 LML327702:LML327705 LWH327702:LWH327705 MGD327702:MGD327705 MPZ327702:MPZ327705 MZV327702:MZV327705 NJR327702:NJR327705 NTN327702:NTN327705 ODJ327702:ODJ327705 ONF327702:ONF327705 OXB327702:OXB327705 PGX327702:PGX327705 PQT327702:PQT327705 QAP327702:QAP327705 QKL327702:QKL327705 QUH327702:QUH327705 RED327702:RED327705 RNZ327702:RNZ327705 RXV327702:RXV327705 SHR327702:SHR327705 SRN327702:SRN327705 TBJ327702:TBJ327705 TLF327702:TLF327705 TVB327702:TVB327705 UEX327702:UEX327705 UOT327702:UOT327705 UYP327702:UYP327705 VIL327702:VIL327705 VSH327702:VSH327705 WCD327702:WCD327705 WLZ327702:WLZ327705 WVV327702:WVV327705 JJ393238:JJ393241 TF393238:TF393241 ADB393238:ADB393241 AMX393238:AMX393241 AWT393238:AWT393241 BGP393238:BGP393241 BQL393238:BQL393241 CAH393238:CAH393241 CKD393238:CKD393241 CTZ393238:CTZ393241 DDV393238:DDV393241 DNR393238:DNR393241 DXN393238:DXN393241 EHJ393238:EHJ393241 ERF393238:ERF393241 FBB393238:FBB393241 FKX393238:FKX393241 FUT393238:FUT393241 GEP393238:GEP393241 GOL393238:GOL393241 GYH393238:GYH393241 HID393238:HID393241 HRZ393238:HRZ393241 IBV393238:IBV393241 ILR393238:ILR393241 IVN393238:IVN393241 JFJ393238:JFJ393241 JPF393238:JPF393241 JZB393238:JZB393241 KIX393238:KIX393241 KST393238:KST393241 LCP393238:LCP393241 LML393238:LML393241 LWH393238:LWH393241 MGD393238:MGD393241 MPZ393238:MPZ393241 MZV393238:MZV393241 NJR393238:NJR393241 NTN393238:NTN393241 ODJ393238:ODJ393241 ONF393238:ONF393241 OXB393238:OXB393241 PGX393238:PGX393241 PQT393238:PQT393241 QAP393238:QAP393241 QKL393238:QKL393241 QUH393238:QUH393241 RED393238:RED393241 RNZ393238:RNZ393241 RXV393238:RXV393241 SHR393238:SHR393241 SRN393238:SRN393241 TBJ393238:TBJ393241 TLF393238:TLF393241 TVB393238:TVB393241 UEX393238:UEX393241 UOT393238:UOT393241 UYP393238:UYP393241 VIL393238:VIL393241 VSH393238:VSH393241 WCD393238:WCD393241 WLZ393238:WLZ393241 WVV393238:WVV393241 JJ458774:JJ458777 TF458774:TF458777 ADB458774:ADB458777 AMX458774:AMX458777 AWT458774:AWT458777 BGP458774:BGP458777 BQL458774:BQL458777 CAH458774:CAH458777 CKD458774:CKD458777 CTZ458774:CTZ458777 DDV458774:DDV458777 DNR458774:DNR458777 DXN458774:DXN458777 EHJ458774:EHJ458777 ERF458774:ERF458777 FBB458774:FBB458777 FKX458774:FKX458777 FUT458774:FUT458777 GEP458774:GEP458777 GOL458774:GOL458777 GYH458774:GYH458777 HID458774:HID458777 HRZ458774:HRZ458777 IBV458774:IBV458777 ILR458774:ILR458777 IVN458774:IVN458777 JFJ458774:JFJ458777 JPF458774:JPF458777 JZB458774:JZB458777 KIX458774:KIX458777 KST458774:KST458777 LCP458774:LCP458777 LML458774:LML458777 LWH458774:LWH458777 MGD458774:MGD458777 MPZ458774:MPZ458777 MZV458774:MZV458777 NJR458774:NJR458777 NTN458774:NTN458777 ODJ458774:ODJ458777 ONF458774:ONF458777 OXB458774:OXB458777 PGX458774:PGX458777 PQT458774:PQT458777 QAP458774:QAP458777 QKL458774:QKL458777 QUH458774:QUH458777 RED458774:RED458777 RNZ458774:RNZ458777 RXV458774:RXV458777 SHR458774:SHR458777 SRN458774:SRN458777 TBJ458774:TBJ458777 TLF458774:TLF458777 TVB458774:TVB458777 UEX458774:UEX458777 UOT458774:UOT458777 UYP458774:UYP458777 VIL458774:VIL458777 VSH458774:VSH458777 WCD458774:WCD458777 WLZ458774:WLZ458777 WVV458774:WVV458777 JJ524310:JJ524313 TF524310:TF524313 ADB524310:ADB524313 AMX524310:AMX524313 AWT524310:AWT524313 BGP524310:BGP524313 BQL524310:BQL524313 CAH524310:CAH524313 CKD524310:CKD524313 CTZ524310:CTZ524313 DDV524310:DDV524313 DNR524310:DNR524313 DXN524310:DXN524313 EHJ524310:EHJ524313 ERF524310:ERF524313 FBB524310:FBB524313 FKX524310:FKX524313 FUT524310:FUT524313 GEP524310:GEP524313 GOL524310:GOL524313 GYH524310:GYH524313 HID524310:HID524313 HRZ524310:HRZ524313 IBV524310:IBV524313 ILR524310:ILR524313 IVN524310:IVN524313 JFJ524310:JFJ524313 JPF524310:JPF524313 JZB524310:JZB524313 KIX524310:KIX524313 KST524310:KST524313 LCP524310:LCP524313 LML524310:LML524313 LWH524310:LWH524313 MGD524310:MGD524313 MPZ524310:MPZ524313 MZV524310:MZV524313 NJR524310:NJR524313 NTN524310:NTN524313 ODJ524310:ODJ524313 ONF524310:ONF524313 OXB524310:OXB524313 PGX524310:PGX524313 PQT524310:PQT524313 QAP524310:QAP524313 QKL524310:QKL524313 QUH524310:QUH524313 RED524310:RED524313 RNZ524310:RNZ524313 RXV524310:RXV524313 SHR524310:SHR524313 SRN524310:SRN524313 TBJ524310:TBJ524313 TLF524310:TLF524313 TVB524310:TVB524313 UEX524310:UEX524313 UOT524310:UOT524313 UYP524310:UYP524313 VIL524310:VIL524313 VSH524310:VSH524313 WCD524310:WCD524313 WLZ524310:WLZ524313 WVV524310:WVV524313 JJ589846:JJ589849 TF589846:TF589849 ADB589846:ADB589849 AMX589846:AMX589849 AWT589846:AWT589849 BGP589846:BGP589849 BQL589846:BQL589849 CAH589846:CAH589849 CKD589846:CKD589849 CTZ589846:CTZ589849 DDV589846:DDV589849 DNR589846:DNR589849 DXN589846:DXN589849 EHJ589846:EHJ589849 ERF589846:ERF589849 FBB589846:FBB589849 FKX589846:FKX589849 FUT589846:FUT589849 GEP589846:GEP589849 GOL589846:GOL589849 GYH589846:GYH589849 HID589846:HID589849 HRZ589846:HRZ589849 IBV589846:IBV589849 ILR589846:ILR589849 IVN589846:IVN589849 JFJ589846:JFJ589849 JPF589846:JPF589849 JZB589846:JZB589849 KIX589846:KIX589849 KST589846:KST589849 LCP589846:LCP589849 LML589846:LML589849 LWH589846:LWH589849 MGD589846:MGD589849 MPZ589846:MPZ589849 MZV589846:MZV589849 NJR589846:NJR589849 NTN589846:NTN589849 ODJ589846:ODJ589849 ONF589846:ONF589849 OXB589846:OXB589849 PGX589846:PGX589849 PQT589846:PQT589849 QAP589846:QAP589849 QKL589846:QKL589849 QUH589846:QUH589849 RED589846:RED589849 RNZ589846:RNZ589849 RXV589846:RXV589849 SHR589846:SHR589849 SRN589846:SRN589849 TBJ589846:TBJ589849 TLF589846:TLF589849 TVB589846:TVB589849 UEX589846:UEX589849 UOT589846:UOT589849 UYP589846:UYP589849 VIL589846:VIL589849 VSH589846:VSH589849 WCD589846:WCD589849 WLZ589846:WLZ589849 WVV589846:WVV589849 JJ655382:JJ655385 TF655382:TF655385 ADB655382:ADB655385 AMX655382:AMX655385 AWT655382:AWT655385 BGP655382:BGP655385 BQL655382:BQL655385 CAH655382:CAH655385 CKD655382:CKD655385 CTZ655382:CTZ655385 DDV655382:DDV655385 DNR655382:DNR655385 DXN655382:DXN655385 EHJ655382:EHJ655385 ERF655382:ERF655385 FBB655382:FBB655385 FKX655382:FKX655385 FUT655382:FUT655385 GEP655382:GEP655385 GOL655382:GOL655385 GYH655382:GYH655385 HID655382:HID655385 HRZ655382:HRZ655385 IBV655382:IBV655385 ILR655382:ILR655385 IVN655382:IVN655385 JFJ655382:JFJ655385 JPF655382:JPF655385 JZB655382:JZB655385 KIX655382:KIX655385 KST655382:KST655385 LCP655382:LCP655385 LML655382:LML655385 LWH655382:LWH655385 MGD655382:MGD655385 MPZ655382:MPZ655385 MZV655382:MZV655385 NJR655382:NJR655385 NTN655382:NTN655385 ODJ655382:ODJ655385 ONF655382:ONF655385 OXB655382:OXB655385 PGX655382:PGX655385 PQT655382:PQT655385 QAP655382:QAP655385 QKL655382:QKL655385 QUH655382:QUH655385 RED655382:RED655385 RNZ655382:RNZ655385 RXV655382:RXV655385 SHR655382:SHR655385 SRN655382:SRN655385 TBJ655382:TBJ655385 TLF655382:TLF655385 TVB655382:TVB655385 UEX655382:UEX655385 UOT655382:UOT655385 UYP655382:UYP655385 VIL655382:VIL655385 VSH655382:VSH655385 WCD655382:WCD655385 WLZ655382:WLZ655385 WVV655382:WVV655385 JJ720918:JJ720921 TF720918:TF720921 ADB720918:ADB720921 AMX720918:AMX720921 AWT720918:AWT720921 BGP720918:BGP720921 BQL720918:BQL720921 CAH720918:CAH720921 CKD720918:CKD720921 CTZ720918:CTZ720921 DDV720918:DDV720921 DNR720918:DNR720921 DXN720918:DXN720921 EHJ720918:EHJ720921 ERF720918:ERF720921 FBB720918:FBB720921 FKX720918:FKX720921 FUT720918:FUT720921 GEP720918:GEP720921 GOL720918:GOL720921 GYH720918:GYH720921 HID720918:HID720921 HRZ720918:HRZ720921 IBV720918:IBV720921 ILR720918:ILR720921 IVN720918:IVN720921 JFJ720918:JFJ720921 JPF720918:JPF720921 JZB720918:JZB720921 KIX720918:KIX720921 KST720918:KST720921 LCP720918:LCP720921 LML720918:LML720921 LWH720918:LWH720921 MGD720918:MGD720921 MPZ720918:MPZ720921 MZV720918:MZV720921 NJR720918:NJR720921 NTN720918:NTN720921 ODJ720918:ODJ720921 ONF720918:ONF720921 OXB720918:OXB720921 PGX720918:PGX720921 PQT720918:PQT720921 QAP720918:QAP720921 QKL720918:QKL720921 QUH720918:QUH720921 RED720918:RED720921 RNZ720918:RNZ720921 RXV720918:RXV720921 SHR720918:SHR720921 SRN720918:SRN720921 TBJ720918:TBJ720921 TLF720918:TLF720921 TVB720918:TVB720921 UEX720918:UEX720921 UOT720918:UOT720921 UYP720918:UYP720921 VIL720918:VIL720921 VSH720918:VSH720921 WCD720918:WCD720921 WLZ720918:WLZ720921 WVV720918:WVV720921 JJ786454:JJ786457 TF786454:TF786457 ADB786454:ADB786457 AMX786454:AMX786457 AWT786454:AWT786457 BGP786454:BGP786457 BQL786454:BQL786457 CAH786454:CAH786457 CKD786454:CKD786457 CTZ786454:CTZ786457 DDV786454:DDV786457 DNR786454:DNR786457 DXN786454:DXN786457 EHJ786454:EHJ786457 ERF786454:ERF786457 FBB786454:FBB786457 FKX786454:FKX786457 FUT786454:FUT786457 GEP786454:GEP786457 GOL786454:GOL786457 GYH786454:GYH786457 HID786454:HID786457 HRZ786454:HRZ786457 IBV786454:IBV786457 ILR786454:ILR786457 IVN786454:IVN786457 JFJ786454:JFJ786457 JPF786454:JPF786457 JZB786454:JZB786457 KIX786454:KIX786457 KST786454:KST786457 LCP786454:LCP786457 LML786454:LML786457 LWH786454:LWH786457 MGD786454:MGD786457 MPZ786454:MPZ786457 MZV786454:MZV786457 NJR786454:NJR786457 NTN786454:NTN786457 ODJ786454:ODJ786457 ONF786454:ONF786457 OXB786454:OXB786457 PGX786454:PGX786457 PQT786454:PQT786457 QAP786454:QAP786457 QKL786454:QKL786457 QUH786454:QUH786457 RED786454:RED786457 RNZ786454:RNZ786457 RXV786454:RXV786457 SHR786454:SHR786457 SRN786454:SRN786457 TBJ786454:TBJ786457 TLF786454:TLF786457 TVB786454:TVB786457 UEX786454:UEX786457 UOT786454:UOT786457 UYP786454:UYP786457 VIL786454:VIL786457 VSH786454:VSH786457 WCD786454:WCD786457 WLZ786454:WLZ786457 WVV786454:WVV786457 JJ851990:JJ851993 TF851990:TF851993 ADB851990:ADB851993 AMX851990:AMX851993 AWT851990:AWT851993 BGP851990:BGP851993 BQL851990:BQL851993 CAH851990:CAH851993 CKD851990:CKD851993 CTZ851990:CTZ851993 DDV851990:DDV851993 DNR851990:DNR851993 DXN851990:DXN851993 EHJ851990:EHJ851993 ERF851990:ERF851993 FBB851990:FBB851993 FKX851990:FKX851993 FUT851990:FUT851993 GEP851990:GEP851993 GOL851990:GOL851993 GYH851990:GYH851993 HID851990:HID851993 HRZ851990:HRZ851993 IBV851990:IBV851993 ILR851990:ILR851993 IVN851990:IVN851993 JFJ851990:JFJ851993 JPF851990:JPF851993 JZB851990:JZB851993 KIX851990:KIX851993 KST851990:KST851993 LCP851990:LCP851993 LML851990:LML851993 LWH851990:LWH851993 MGD851990:MGD851993 MPZ851990:MPZ851993 MZV851990:MZV851993 NJR851990:NJR851993 NTN851990:NTN851993 ODJ851990:ODJ851993 ONF851990:ONF851993 OXB851990:OXB851993 PGX851990:PGX851993 PQT851990:PQT851993 QAP851990:QAP851993 QKL851990:QKL851993 QUH851990:QUH851993 RED851990:RED851993 RNZ851990:RNZ851993 RXV851990:RXV851993 SHR851990:SHR851993 SRN851990:SRN851993 TBJ851990:TBJ851993 TLF851990:TLF851993 TVB851990:TVB851993 UEX851990:UEX851993 UOT851990:UOT851993 UYP851990:UYP851993 VIL851990:VIL851993 VSH851990:VSH851993 WCD851990:WCD851993 WLZ851990:WLZ851993 WVV851990:WVV851993 JJ917526:JJ917529 TF917526:TF917529 ADB917526:ADB917529 AMX917526:AMX917529 AWT917526:AWT917529 BGP917526:BGP917529 BQL917526:BQL917529 CAH917526:CAH917529 CKD917526:CKD917529 CTZ917526:CTZ917529 DDV917526:DDV917529 DNR917526:DNR917529 DXN917526:DXN917529 EHJ917526:EHJ917529 ERF917526:ERF917529 FBB917526:FBB917529 FKX917526:FKX917529 FUT917526:FUT917529 GEP917526:GEP917529 GOL917526:GOL917529 GYH917526:GYH917529 HID917526:HID917529 HRZ917526:HRZ917529 IBV917526:IBV917529 ILR917526:ILR917529 IVN917526:IVN917529 JFJ917526:JFJ917529 JPF917526:JPF917529 JZB917526:JZB917529 KIX917526:KIX917529 KST917526:KST917529 LCP917526:LCP917529 LML917526:LML917529 LWH917526:LWH917529 MGD917526:MGD917529 MPZ917526:MPZ917529 MZV917526:MZV917529 NJR917526:NJR917529 NTN917526:NTN917529 ODJ917526:ODJ917529 ONF917526:ONF917529 OXB917526:OXB917529 PGX917526:PGX917529 PQT917526:PQT917529 QAP917526:QAP917529 QKL917526:QKL917529 QUH917526:QUH917529 RED917526:RED917529 RNZ917526:RNZ917529 RXV917526:RXV917529 SHR917526:SHR917529 SRN917526:SRN917529 TBJ917526:TBJ917529 TLF917526:TLF917529 TVB917526:TVB917529 UEX917526:UEX917529 UOT917526:UOT917529 UYP917526:UYP917529 VIL917526:VIL917529 VSH917526:VSH917529 WCD917526:WCD917529 WLZ917526:WLZ917529 WVV917526:WVV917529 JJ983062:JJ983065 TF983062:TF983065 ADB983062:ADB983065 AMX983062:AMX983065 AWT983062:AWT983065 BGP983062:BGP983065 BQL983062:BQL983065 CAH983062:CAH983065 CKD983062:CKD983065 CTZ983062:CTZ983065 DDV983062:DDV983065 DNR983062:DNR983065 DXN983062:DXN983065 EHJ983062:EHJ983065 ERF983062:ERF983065 FBB983062:FBB983065 FKX983062:FKX983065 FUT983062:FUT983065 GEP983062:GEP983065 GOL983062:GOL983065 GYH983062:GYH983065 HID983062:HID983065 HRZ983062:HRZ983065 IBV983062:IBV983065 ILR983062:ILR983065 IVN983062:IVN983065 JFJ983062:JFJ983065 JPF983062:JPF983065 JZB983062:JZB983065 KIX983062:KIX983065 KST983062:KST983065 LCP983062:LCP983065 LML983062:LML983065 LWH983062:LWH983065 MGD983062:MGD983065 MPZ983062:MPZ983065 MZV983062:MZV983065 NJR983062:NJR983065 NTN983062:NTN983065 ODJ983062:ODJ983065 ONF983062:ONF983065 OXB983062:OXB983065 PGX983062:PGX983065 PQT983062:PQT983065 QAP983062:QAP983065 QKL983062:QKL983065 QUH983062:QUH983065 RED983062:RED983065 RNZ983062:RNZ983065 RXV983062:RXV983065 SHR983062:SHR983065 SRN983062:SRN983065 TBJ983062:TBJ983065 TLF983062:TLF983065 TVB983062:TVB983065 UEX983062:UEX983065 UOT983062:UOT983065 UYP983062:UYP983065 VIL983062:VIL983065 VSH983062:VSH983065 WCD983062:WCD983065 WLZ983062:WLZ983065 WVV983062:WVV983065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JJ65556 TF65556 ADB65556 AMX65556 AWT65556 BGP65556 BQL65556 CAH65556 CKD65556 CTZ65556 DDV65556 DNR65556 DXN65556 EHJ65556 ERF65556 FBB65556 FKX65556 FUT65556 GEP65556 GOL65556 GYH65556 HID65556 HRZ65556 IBV65556 ILR65556 IVN65556 JFJ65556 JPF65556 JZB65556 KIX65556 KST65556 LCP65556 LML65556 LWH65556 MGD65556 MPZ65556 MZV65556 NJR65556 NTN65556 ODJ65556 ONF65556 OXB65556 PGX65556 PQT65556 QAP65556 QKL65556 QUH65556 RED65556 RNZ65556 RXV65556 SHR65556 SRN65556 TBJ65556 TLF65556 TVB65556 UEX65556 UOT65556 UYP65556 VIL65556 VSH65556 WCD65556 WLZ65556 WVV65556 JJ131092 TF131092 ADB131092 AMX131092 AWT131092 BGP131092 BQL131092 CAH131092 CKD131092 CTZ131092 DDV131092 DNR131092 DXN131092 EHJ131092 ERF131092 FBB131092 FKX131092 FUT131092 GEP131092 GOL131092 GYH131092 HID131092 HRZ131092 IBV131092 ILR131092 IVN131092 JFJ131092 JPF131092 JZB131092 KIX131092 KST131092 LCP131092 LML131092 LWH131092 MGD131092 MPZ131092 MZV131092 NJR131092 NTN131092 ODJ131092 ONF131092 OXB131092 PGX131092 PQT131092 QAP131092 QKL131092 QUH131092 RED131092 RNZ131092 RXV131092 SHR131092 SRN131092 TBJ131092 TLF131092 TVB131092 UEX131092 UOT131092 UYP131092 VIL131092 VSH131092 WCD131092 WLZ131092 WVV131092 JJ196628 TF196628 ADB196628 AMX196628 AWT196628 BGP196628 BQL196628 CAH196628 CKD196628 CTZ196628 DDV196628 DNR196628 DXN196628 EHJ196628 ERF196628 FBB196628 FKX196628 FUT196628 GEP196628 GOL196628 GYH196628 HID196628 HRZ196628 IBV196628 ILR196628 IVN196628 JFJ196628 JPF196628 JZB196628 KIX196628 KST196628 LCP196628 LML196628 LWH196628 MGD196628 MPZ196628 MZV196628 NJR196628 NTN196628 ODJ196628 ONF196628 OXB196628 PGX196628 PQT196628 QAP196628 QKL196628 QUH196628 RED196628 RNZ196628 RXV196628 SHR196628 SRN196628 TBJ196628 TLF196628 TVB196628 UEX196628 UOT196628 UYP196628 VIL196628 VSH196628 WCD196628 WLZ196628 WVV196628 JJ262164 TF262164 ADB262164 AMX262164 AWT262164 BGP262164 BQL262164 CAH262164 CKD262164 CTZ262164 DDV262164 DNR262164 DXN262164 EHJ262164 ERF262164 FBB262164 FKX262164 FUT262164 GEP262164 GOL262164 GYH262164 HID262164 HRZ262164 IBV262164 ILR262164 IVN262164 JFJ262164 JPF262164 JZB262164 KIX262164 KST262164 LCP262164 LML262164 LWH262164 MGD262164 MPZ262164 MZV262164 NJR262164 NTN262164 ODJ262164 ONF262164 OXB262164 PGX262164 PQT262164 QAP262164 QKL262164 QUH262164 RED262164 RNZ262164 RXV262164 SHR262164 SRN262164 TBJ262164 TLF262164 TVB262164 UEX262164 UOT262164 UYP262164 VIL262164 VSH262164 WCD262164 WLZ262164 WVV262164 JJ327700 TF327700 ADB327700 AMX327700 AWT327700 BGP327700 BQL327700 CAH327700 CKD327700 CTZ327700 DDV327700 DNR327700 DXN327700 EHJ327700 ERF327700 FBB327700 FKX327700 FUT327700 GEP327700 GOL327700 GYH327700 HID327700 HRZ327700 IBV327700 ILR327700 IVN327700 JFJ327700 JPF327700 JZB327700 KIX327700 KST327700 LCP327700 LML327700 LWH327700 MGD327700 MPZ327700 MZV327700 NJR327700 NTN327700 ODJ327700 ONF327700 OXB327700 PGX327700 PQT327700 QAP327700 QKL327700 QUH327700 RED327700 RNZ327700 RXV327700 SHR327700 SRN327700 TBJ327700 TLF327700 TVB327700 UEX327700 UOT327700 UYP327700 VIL327700 VSH327700 WCD327700 WLZ327700 WVV327700 JJ393236 TF393236 ADB393236 AMX393236 AWT393236 BGP393236 BQL393236 CAH393236 CKD393236 CTZ393236 DDV393236 DNR393236 DXN393236 EHJ393236 ERF393236 FBB393236 FKX393236 FUT393236 GEP393236 GOL393236 GYH393236 HID393236 HRZ393236 IBV393236 ILR393236 IVN393236 JFJ393236 JPF393236 JZB393236 KIX393236 KST393236 LCP393236 LML393236 LWH393236 MGD393236 MPZ393236 MZV393236 NJR393236 NTN393236 ODJ393236 ONF393236 OXB393236 PGX393236 PQT393236 QAP393236 QKL393236 QUH393236 RED393236 RNZ393236 RXV393236 SHR393236 SRN393236 TBJ393236 TLF393236 TVB393236 UEX393236 UOT393236 UYP393236 VIL393236 VSH393236 WCD393236 WLZ393236 WVV393236 JJ458772 TF458772 ADB458772 AMX458772 AWT458772 BGP458772 BQL458772 CAH458772 CKD458772 CTZ458772 DDV458772 DNR458772 DXN458772 EHJ458772 ERF458772 FBB458772 FKX458772 FUT458772 GEP458772 GOL458772 GYH458772 HID458772 HRZ458772 IBV458772 ILR458772 IVN458772 JFJ458772 JPF458772 JZB458772 KIX458772 KST458772 LCP458772 LML458772 LWH458772 MGD458772 MPZ458772 MZV458772 NJR458772 NTN458772 ODJ458772 ONF458772 OXB458772 PGX458772 PQT458772 QAP458772 QKL458772 QUH458772 RED458772 RNZ458772 RXV458772 SHR458772 SRN458772 TBJ458772 TLF458772 TVB458772 UEX458772 UOT458772 UYP458772 VIL458772 VSH458772 WCD458772 WLZ458772 WVV458772 JJ524308 TF524308 ADB524308 AMX524308 AWT524308 BGP524308 BQL524308 CAH524308 CKD524308 CTZ524308 DDV524308 DNR524308 DXN524308 EHJ524308 ERF524308 FBB524308 FKX524308 FUT524308 GEP524308 GOL524308 GYH524308 HID524308 HRZ524308 IBV524308 ILR524308 IVN524308 JFJ524308 JPF524308 JZB524308 KIX524308 KST524308 LCP524308 LML524308 LWH524308 MGD524308 MPZ524308 MZV524308 NJR524308 NTN524308 ODJ524308 ONF524308 OXB524308 PGX524308 PQT524308 QAP524308 QKL524308 QUH524308 RED524308 RNZ524308 RXV524308 SHR524308 SRN524308 TBJ524308 TLF524308 TVB524308 UEX524308 UOT524308 UYP524308 VIL524308 VSH524308 WCD524308 WLZ524308 WVV524308 JJ589844 TF589844 ADB589844 AMX589844 AWT589844 BGP589844 BQL589844 CAH589844 CKD589844 CTZ589844 DDV589844 DNR589844 DXN589844 EHJ589844 ERF589844 FBB589844 FKX589844 FUT589844 GEP589844 GOL589844 GYH589844 HID589844 HRZ589844 IBV589844 ILR589844 IVN589844 JFJ589844 JPF589844 JZB589844 KIX589844 KST589844 LCP589844 LML589844 LWH589844 MGD589844 MPZ589844 MZV589844 NJR589844 NTN589844 ODJ589844 ONF589844 OXB589844 PGX589844 PQT589844 QAP589844 QKL589844 QUH589844 RED589844 RNZ589844 RXV589844 SHR589844 SRN589844 TBJ589844 TLF589844 TVB589844 UEX589844 UOT589844 UYP589844 VIL589844 VSH589844 WCD589844 WLZ589844 WVV589844 JJ655380 TF655380 ADB655380 AMX655380 AWT655380 BGP655380 BQL655380 CAH655380 CKD655380 CTZ655380 DDV655380 DNR655380 DXN655380 EHJ655380 ERF655380 FBB655380 FKX655380 FUT655380 GEP655380 GOL655380 GYH655380 HID655380 HRZ655380 IBV655380 ILR655380 IVN655380 JFJ655380 JPF655380 JZB655380 KIX655380 KST655380 LCP655380 LML655380 LWH655380 MGD655380 MPZ655380 MZV655380 NJR655380 NTN655380 ODJ655380 ONF655380 OXB655380 PGX655380 PQT655380 QAP655380 QKL655380 QUH655380 RED655380 RNZ655380 RXV655380 SHR655380 SRN655380 TBJ655380 TLF655380 TVB655380 UEX655380 UOT655380 UYP655380 VIL655380 VSH655380 WCD655380 WLZ655380 WVV655380 JJ720916 TF720916 ADB720916 AMX720916 AWT720916 BGP720916 BQL720916 CAH720916 CKD720916 CTZ720916 DDV720916 DNR720916 DXN720916 EHJ720916 ERF720916 FBB720916 FKX720916 FUT720916 GEP720916 GOL720916 GYH720916 HID720916 HRZ720916 IBV720916 ILR720916 IVN720916 JFJ720916 JPF720916 JZB720916 KIX720916 KST720916 LCP720916 LML720916 LWH720916 MGD720916 MPZ720916 MZV720916 NJR720916 NTN720916 ODJ720916 ONF720916 OXB720916 PGX720916 PQT720916 QAP720916 QKL720916 QUH720916 RED720916 RNZ720916 RXV720916 SHR720916 SRN720916 TBJ720916 TLF720916 TVB720916 UEX720916 UOT720916 UYP720916 VIL720916 VSH720916 WCD720916 WLZ720916 WVV720916 JJ786452 TF786452 ADB786452 AMX786452 AWT786452 BGP786452 BQL786452 CAH786452 CKD786452 CTZ786452 DDV786452 DNR786452 DXN786452 EHJ786452 ERF786452 FBB786452 FKX786452 FUT786452 GEP786452 GOL786452 GYH786452 HID786452 HRZ786452 IBV786452 ILR786452 IVN786452 JFJ786452 JPF786452 JZB786452 KIX786452 KST786452 LCP786452 LML786452 LWH786452 MGD786452 MPZ786452 MZV786452 NJR786452 NTN786452 ODJ786452 ONF786452 OXB786452 PGX786452 PQT786452 QAP786452 QKL786452 QUH786452 RED786452 RNZ786452 RXV786452 SHR786452 SRN786452 TBJ786452 TLF786452 TVB786452 UEX786452 UOT786452 UYP786452 VIL786452 VSH786452 WCD786452 WLZ786452 WVV786452 JJ851988 TF851988 ADB851988 AMX851988 AWT851988 BGP851988 BQL851988 CAH851988 CKD851988 CTZ851988 DDV851988 DNR851988 DXN851988 EHJ851988 ERF851988 FBB851988 FKX851988 FUT851988 GEP851988 GOL851988 GYH851988 HID851988 HRZ851988 IBV851988 ILR851988 IVN851988 JFJ851988 JPF851988 JZB851988 KIX851988 KST851988 LCP851988 LML851988 LWH851988 MGD851988 MPZ851988 MZV851988 NJR851988 NTN851988 ODJ851988 ONF851988 OXB851988 PGX851988 PQT851988 QAP851988 QKL851988 QUH851988 RED851988 RNZ851988 RXV851988 SHR851988 SRN851988 TBJ851988 TLF851988 TVB851988 UEX851988 UOT851988 UYP851988 VIL851988 VSH851988 WCD851988 WLZ851988 WVV851988 JJ917524 TF917524 ADB917524 AMX917524 AWT917524 BGP917524 BQL917524 CAH917524 CKD917524 CTZ917524 DDV917524 DNR917524 DXN917524 EHJ917524 ERF917524 FBB917524 FKX917524 FUT917524 GEP917524 GOL917524 GYH917524 HID917524 HRZ917524 IBV917524 ILR917524 IVN917524 JFJ917524 JPF917524 JZB917524 KIX917524 KST917524 LCP917524 LML917524 LWH917524 MGD917524 MPZ917524 MZV917524 NJR917524 NTN917524 ODJ917524 ONF917524 OXB917524 PGX917524 PQT917524 QAP917524 QKL917524 QUH917524 RED917524 RNZ917524 RXV917524 SHR917524 SRN917524 TBJ917524 TLF917524 TVB917524 UEX917524 UOT917524 UYP917524 VIL917524 VSH917524 WCD917524 WLZ917524 WVV917524 JJ983060 TF983060 ADB983060 AMX983060 AWT983060 BGP983060 BQL983060 CAH983060 CKD983060 CTZ983060 DDV983060 DNR983060 DXN983060 EHJ983060 ERF983060 FBB983060 FKX983060 FUT983060 GEP983060 GOL983060 GYH983060 HID983060 HRZ983060 IBV983060 ILR983060 IVN983060 JFJ983060 JPF983060 JZB983060 KIX983060 KST983060 LCP983060 LML983060 LWH983060 MGD983060 MPZ983060 MZV983060 NJR983060 NTN983060 ODJ983060 ONF983060 OXB983060 PGX983060 PQT983060 QAP983060 QKL983060 QUH983060 RED983060 RNZ983060 RXV983060 SHR983060 SRN983060 TBJ983060 TLF983060 TVB983060 UEX983060 UOT983060 UYP983060 VIL983060 VSH983060 WCD983060 WLZ983060 WVV983060 JJ65554 TF65554 ADB65554 AMX65554 AWT65554 BGP65554 BQL65554 CAH65554 CKD65554 CTZ65554 DDV65554 DNR65554 DXN65554 EHJ65554 ERF65554 FBB65554 FKX65554 FUT65554 GEP65554 GOL65554 GYH65554 HID65554 HRZ65554 IBV65554 ILR65554 IVN65554 JFJ65554 JPF65554 JZB65554 KIX65554 KST65554 LCP65554 LML65554 LWH65554 MGD65554 MPZ65554 MZV65554 NJR65554 NTN65554 ODJ65554 ONF65554 OXB65554 PGX65554 PQT65554 QAP65554 QKL65554 QUH65554 RED65554 RNZ65554 RXV65554 SHR65554 SRN65554 TBJ65554 TLF65554 TVB65554 UEX65554 UOT65554 UYP65554 VIL65554 VSH65554 WCD65554 WLZ65554 WVV65554 JJ131090 TF131090 ADB131090 AMX131090 AWT131090 BGP131090 BQL131090 CAH131090 CKD131090 CTZ131090 DDV131090 DNR131090 DXN131090 EHJ131090 ERF131090 FBB131090 FKX131090 FUT131090 GEP131090 GOL131090 GYH131090 HID131090 HRZ131090 IBV131090 ILR131090 IVN131090 JFJ131090 JPF131090 JZB131090 KIX131090 KST131090 LCP131090 LML131090 LWH131090 MGD131090 MPZ131090 MZV131090 NJR131090 NTN131090 ODJ131090 ONF131090 OXB131090 PGX131090 PQT131090 QAP131090 QKL131090 QUH131090 RED131090 RNZ131090 RXV131090 SHR131090 SRN131090 TBJ131090 TLF131090 TVB131090 UEX131090 UOT131090 UYP131090 VIL131090 VSH131090 WCD131090 WLZ131090 WVV131090 JJ196626 TF196626 ADB196626 AMX196626 AWT196626 BGP196626 BQL196626 CAH196626 CKD196626 CTZ196626 DDV196626 DNR196626 DXN196626 EHJ196626 ERF196626 FBB196626 FKX196626 FUT196626 GEP196626 GOL196626 GYH196626 HID196626 HRZ196626 IBV196626 ILR196626 IVN196626 JFJ196626 JPF196626 JZB196626 KIX196626 KST196626 LCP196626 LML196626 LWH196626 MGD196626 MPZ196626 MZV196626 NJR196626 NTN196626 ODJ196626 ONF196626 OXB196626 PGX196626 PQT196626 QAP196626 QKL196626 QUH196626 RED196626 RNZ196626 RXV196626 SHR196626 SRN196626 TBJ196626 TLF196626 TVB196626 UEX196626 UOT196626 UYP196626 VIL196626 VSH196626 WCD196626 WLZ196626 WVV196626 JJ262162 TF262162 ADB262162 AMX262162 AWT262162 BGP262162 BQL262162 CAH262162 CKD262162 CTZ262162 DDV262162 DNR262162 DXN262162 EHJ262162 ERF262162 FBB262162 FKX262162 FUT262162 GEP262162 GOL262162 GYH262162 HID262162 HRZ262162 IBV262162 ILR262162 IVN262162 JFJ262162 JPF262162 JZB262162 KIX262162 KST262162 LCP262162 LML262162 LWH262162 MGD262162 MPZ262162 MZV262162 NJR262162 NTN262162 ODJ262162 ONF262162 OXB262162 PGX262162 PQT262162 QAP262162 QKL262162 QUH262162 RED262162 RNZ262162 RXV262162 SHR262162 SRN262162 TBJ262162 TLF262162 TVB262162 UEX262162 UOT262162 UYP262162 VIL262162 VSH262162 WCD262162 WLZ262162 WVV262162 JJ327698 TF327698 ADB327698 AMX327698 AWT327698 BGP327698 BQL327698 CAH327698 CKD327698 CTZ327698 DDV327698 DNR327698 DXN327698 EHJ327698 ERF327698 FBB327698 FKX327698 FUT327698 GEP327698 GOL327698 GYH327698 HID327698 HRZ327698 IBV327698 ILR327698 IVN327698 JFJ327698 JPF327698 JZB327698 KIX327698 KST327698 LCP327698 LML327698 LWH327698 MGD327698 MPZ327698 MZV327698 NJR327698 NTN327698 ODJ327698 ONF327698 OXB327698 PGX327698 PQT327698 QAP327698 QKL327698 QUH327698 RED327698 RNZ327698 RXV327698 SHR327698 SRN327698 TBJ327698 TLF327698 TVB327698 UEX327698 UOT327698 UYP327698 VIL327698 VSH327698 WCD327698 WLZ327698 WVV327698 JJ393234 TF393234 ADB393234 AMX393234 AWT393234 BGP393234 BQL393234 CAH393234 CKD393234 CTZ393234 DDV393234 DNR393234 DXN393234 EHJ393234 ERF393234 FBB393234 FKX393234 FUT393234 GEP393234 GOL393234 GYH393234 HID393234 HRZ393234 IBV393234 ILR393234 IVN393234 JFJ393234 JPF393234 JZB393234 KIX393234 KST393234 LCP393234 LML393234 LWH393234 MGD393234 MPZ393234 MZV393234 NJR393234 NTN393234 ODJ393234 ONF393234 OXB393234 PGX393234 PQT393234 QAP393234 QKL393234 QUH393234 RED393234 RNZ393234 RXV393234 SHR393234 SRN393234 TBJ393234 TLF393234 TVB393234 UEX393234 UOT393234 UYP393234 VIL393234 VSH393234 WCD393234 WLZ393234 WVV393234 JJ458770 TF458770 ADB458770 AMX458770 AWT458770 BGP458770 BQL458770 CAH458770 CKD458770 CTZ458770 DDV458770 DNR458770 DXN458770 EHJ458770 ERF458770 FBB458770 FKX458770 FUT458770 GEP458770 GOL458770 GYH458770 HID458770 HRZ458770 IBV458770 ILR458770 IVN458770 JFJ458770 JPF458770 JZB458770 KIX458770 KST458770 LCP458770 LML458770 LWH458770 MGD458770 MPZ458770 MZV458770 NJR458770 NTN458770 ODJ458770 ONF458770 OXB458770 PGX458770 PQT458770 QAP458770 QKL458770 QUH458770 RED458770 RNZ458770 RXV458770 SHR458770 SRN458770 TBJ458770 TLF458770 TVB458770 UEX458770 UOT458770 UYP458770 VIL458770 VSH458770 WCD458770 WLZ458770 WVV458770 JJ524306 TF524306 ADB524306 AMX524306 AWT524306 BGP524306 BQL524306 CAH524306 CKD524306 CTZ524306 DDV524306 DNR524306 DXN524306 EHJ524306 ERF524306 FBB524306 FKX524306 FUT524306 GEP524306 GOL524306 GYH524306 HID524306 HRZ524306 IBV524306 ILR524306 IVN524306 JFJ524306 JPF524306 JZB524306 KIX524306 KST524306 LCP524306 LML524306 LWH524306 MGD524306 MPZ524306 MZV524306 NJR524306 NTN524306 ODJ524306 ONF524306 OXB524306 PGX524306 PQT524306 QAP524306 QKL524306 QUH524306 RED524306 RNZ524306 RXV524306 SHR524306 SRN524306 TBJ524306 TLF524306 TVB524306 UEX524306 UOT524306 UYP524306 VIL524306 VSH524306 WCD524306 WLZ524306 WVV524306 JJ589842 TF589842 ADB589842 AMX589842 AWT589842 BGP589842 BQL589842 CAH589842 CKD589842 CTZ589842 DDV589842 DNR589842 DXN589842 EHJ589842 ERF589842 FBB589842 FKX589842 FUT589842 GEP589842 GOL589842 GYH589842 HID589842 HRZ589842 IBV589842 ILR589842 IVN589842 JFJ589842 JPF589842 JZB589842 KIX589842 KST589842 LCP589842 LML589842 LWH589842 MGD589842 MPZ589842 MZV589842 NJR589842 NTN589842 ODJ589842 ONF589842 OXB589842 PGX589842 PQT589842 QAP589842 QKL589842 QUH589842 RED589842 RNZ589842 RXV589842 SHR589842 SRN589842 TBJ589842 TLF589842 TVB589842 UEX589842 UOT589842 UYP589842 VIL589842 VSH589842 WCD589842 WLZ589842 WVV589842 JJ655378 TF655378 ADB655378 AMX655378 AWT655378 BGP655378 BQL655378 CAH655378 CKD655378 CTZ655378 DDV655378 DNR655378 DXN655378 EHJ655378 ERF655378 FBB655378 FKX655378 FUT655378 GEP655378 GOL655378 GYH655378 HID655378 HRZ655378 IBV655378 ILR655378 IVN655378 JFJ655378 JPF655378 JZB655378 KIX655378 KST655378 LCP655378 LML655378 LWH655378 MGD655378 MPZ655378 MZV655378 NJR655378 NTN655378 ODJ655378 ONF655378 OXB655378 PGX655378 PQT655378 QAP655378 QKL655378 QUH655378 RED655378 RNZ655378 RXV655378 SHR655378 SRN655378 TBJ655378 TLF655378 TVB655378 UEX655378 UOT655378 UYP655378 VIL655378 VSH655378 WCD655378 WLZ655378 WVV655378 JJ720914 TF720914 ADB720914 AMX720914 AWT720914 BGP720914 BQL720914 CAH720914 CKD720914 CTZ720914 DDV720914 DNR720914 DXN720914 EHJ720914 ERF720914 FBB720914 FKX720914 FUT720914 GEP720914 GOL720914 GYH720914 HID720914 HRZ720914 IBV720914 ILR720914 IVN720914 JFJ720914 JPF720914 JZB720914 KIX720914 KST720914 LCP720914 LML720914 LWH720914 MGD720914 MPZ720914 MZV720914 NJR720914 NTN720914 ODJ720914 ONF720914 OXB720914 PGX720914 PQT720914 QAP720914 QKL720914 QUH720914 RED720914 RNZ720914 RXV720914 SHR720914 SRN720914 TBJ720914 TLF720914 TVB720914 UEX720914 UOT720914 UYP720914 VIL720914 VSH720914 WCD720914 WLZ720914 WVV720914 JJ786450 TF786450 ADB786450 AMX786450 AWT786450 BGP786450 BQL786450 CAH786450 CKD786450 CTZ786450 DDV786450 DNR786450 DXN786450 EHJ786450 ERF786450 FBB786450 FKX786450 FUT786450 GEP786450 GOL786450 GYH786450 HID786450 HRZ786450 IBV786450 ILR786450 IVN786450 JFJ786450 JPF786450 JZB786450 KIX786450 KST786450 LCP786450 LML786450 LWH786450 MGD786450 MPZ786450 MZV786450 NJR786450 NTN786450 ODJ786450 ONF786450 OXB786450 PGX786450 PQT786450 QAP786450 QKL786450 QUH786450 RED786450 RNZ786450 RXV786450 SHR786450 SRN786450 TBJ786450 TLF786450 TVB786450 UEX786450 UOT786450 UYP786450 VIL786450 VSH786450 WCD786450 WLZ786450 WVV786450 JJ851986 TF851986 ADB851986 AMX851986 AWT851986 BGP851986 BQL851986 CAH851986 CKD851986 CTZ851986 DDV851986 DNR851986 DXN851986 EHJ851986 ERF851986 FBB851986 FKX851986 FUT851986 GEP851986 GOL851986 GYH851986 HID851986 HRZ851986 IBV851986 ILR851986 IVN851986 JFJ851986 JPF851986 JZB851986 KIX851986 KST851986 LCP851986 LML851986 LWH851986 MGD851986 MPZ851986 MZV851986 NJR851986 NTN851986 ODJ851986 ONF851986 OXB851986 PGX851986 PQT851986 QAP851986 QKL851986 QUH851986 RED851986 RNZ851986 RXV851986 SHR851986 SRN851986 TBJ851986 TLF851986 TVB851986 UEX851986 UOT851986 UYP851986 VIL851986 VSH851986 WCD851986 WLZ851986 WVV851986 JJ917522 TF917522 ADB917522 AMX917522 AWT917522 BGP917522 BQL917522 CAH917522 CKD917522 CTZ917522 DDV917522 DNR917522 DXN917522 EHJ917522 ERF917522 FBB917522 FKX917522 FUT917522 GEP917522 GOL917522 GYH917522 HID917522 HRZ917522 IBV917522 ILR917522 IVN917522 JFJ917522 JPF917522 JZB917522 KIX917522 KST917522 LCP917522 LML917522 LWH917522 MGD917522 MPZ917522 MZV917522 NJR917522 NTN917522 ODJ917522 ONF917522 OXB917522 PGX917522 PQT917522 QAP917522 QKL917522 QUH917522 RED917522 RNZ917522 RXV917522 SHR917522 SRN917522 TBJ917522 TLF917522 TVB917522 UEX917522 UOT917522 UYP917522 VIL917522 VSH917522 WCD917522 WLZ917522 WVV917522 JJ983058 TF983058 ADB983058 AMX983058 AWT983058 BGP983058 BQL983058 CAH983058 CKD983058 CTZ983058 DDV983058 DNR983058 DXN983058 EHJ983058 ERF983058 FBB983058 FKX983058 FUT983058 GEP983058 GOL983058 GYH983058 HID983058 HRZ983058 IBV983058 ILR983058 IVN983058 JFJ983058 JPF983058 JZB983058 KIX983058 KST983058 LCP983058 LML983058 LWH983058 MGD983058 MPZ983058 MZV983058 NJR983058 NTN983058 ODJ983058 ONF983058 OXB983058 PGX983058 PQT983058 QAP983058 QKL983058 QUH983058 RED983058 RNZ983058 RXV983058 SHR983058 SRN983058 TBJ983058 TLF983058 TVB983058 UEX983058 UOT983058 UYP983058 VIL983058 VSH983058 WCD983058 WLZ983058 WVV983058 JJ65552 TF65552 ADB65552 AMX65552 AWT65552 BGP65552 BQL65552 CAH65552 CKD65552 CTZ65552 DDV65552 DNR65552 DXN65552 EHJ65552 ERF65552 FBB65552 FKX65552 FUT65552 GEP65552 GOL65552 GYH65552 HID65552 HRZ65552 IBV65552 ILR65552 IVN65552 JFJ65552 JPF65552 JZB65552 KIX65552 KST65552 LCP65552 LML65552 LWH65552 MGD65552 MPZ65552 MZV65552 NJR65552 NTN65552 ODJ65552 ONF65552 OXB65552 PGX65552 PQT65552 QAP65552 QKL65552 QUH65552 RED65552 RNZ65552 RXV65552 SHR65552 SRN65552 TBJ65552 TLF65552 TVB65552 UEX65552 UOT65552 UYP65552 VIL65552 VSH65552 WCD65552 WLZ65552 WVV65552 JJ131088 TF131088 ADB131088 AMX131088 AWT131088 BGP131088 BQL131088 CAH131088 CKD131088 CTZ131088 DDV131088 DNR131088 DXN131088 EHJ131088 ERF131088 FBB131088 FKX131088 FUT131088 GEP131088 GOL131088 GYH131088 HID131088 HRZ131088 IBV131088 ILR131088 IVN131088 JFJ131088 JPF131088 JZB131088 KIX131088 KST131088 LCP131088 LML131088 LWH131088 MGD131088 MPZ131088 MZV131088 NJR131088 NTN131088 ODJ131088 ONF131088 OXB131088 PGX131088 PQT131088 QAP131088 QKL131088 QUH131088 RED131088 RNZ131088 RXV131088 SHR131088 SRN131088 TBJ131088 TLF131088 TVB131088 UEX131088 UOT131088 UYP131088 VIL131088 VSH131088 WCD131088 WLZ131088 WVV131088 JJ196624 TF196624 ADB196624 AMX196624 AWT196624 BGP196624 BQL196624 CAH196624 CKD196624 CTZ196624 DDV196624 DNR196624 DXN196624 EHJ196624 ERF196624 FBB196624 FKX196624 FUT196624 GEP196624 GOL196624 GYH196624 HID196624 HRZ196624 IBV196624 ILR196624 IVN196624 JFJ196624 JPF196624 JZB196624 KIX196624 KST196624 LCP196624 LML196624 LWH196624 MGD196624 MPZ196624 MZV196624 NJR196624 NTN196624 ODJ196624 ONF196624 OXB196624 PGX196624 PQT196624 QAP196624 QKL196624 QUH196624 RED196624 RNZ196624 RXV196624 SHR196624 SRN196624 TBJ196624 TLF196624 TVB196624 UEX196624 UOT196624 UYP196624 VIL196624 VSH196624 WCD196624 WLZ196624 WVV196624 JJ262160 TF262160 ADB262160 AMX262160 AWT262160 BGP262160 BQL262160 CAH262160 CKD262160 CTZ262160 DDV262160 DNR262160 DXN262160 EHJ262160 ERF262160 FBB262160 FKX262160 FUT262160 GEP262160 GOL262160 GYH262160 HID262160 HRZ262160 IBV262160 ILR262160 IVN262160 JFJ262160 JPF262160 JZB262160 KIX262160 KST262160 LCP262160 LML262160 LWH262160 MGD262160 MPZ262160 MZV262160 NJR262160 NTN262160 ODJ262160 ONF262160 OXB262160 PGX262160 PQT262160 QAP262160 QKL262160 QUH262160 RED262160 RNZ262160 RXV262160 SHR262160 SRN262160 TBJ262160 TLF262160 TVB262160 UEX262160 UOT262160 UYP262160 VIL262160 VSH262160 WCD262160 WLZ262160 WVV262160 JJ327696 TF327696 ADB327696 AMX327696 AWT327696 BGP327696 BQL327696 CAH327696 CKD327696 CTZ327696 DDV327696 DNR327696 DXN327696 EHJ327696 ERF327696 FBB327696 FKX327696 FUT327696 GEP327696 GOL327696 GYH327696 HID327696 HRZ327696 IBV327696 ILR327696 IVN327696 JFJ327696 JPF327696 JZB327696 KIX327696 KST327696 LCP327696 LML327696 LWH327696 MGD327696 MPZ327696 MZV327696 NJR327696 NTN327696 ODJ327696 ONF327696 OXB327696 PGX327696 PQT327696 QAP327696 QKL327696 QUH327696 RED327696 RNZ327696 RXV327696 SHR327696 SRN327696 TBJ327696 TLF327696 TVB327696 UEX327696 UOT327696 UYP327696 VIL327696 VSH327696 WCD327696 WLZ327696 WVV327696 JJ393232 TF393232 ADB393232 AMX393232 AWT393232 BGP393232 BQL393232 CAH393232 CKD393232 CTZ393232 DDV393232 DNR393232 DXN393232 EHJ393232 ERF393232 FBB393232 FKX393232 FUT393232 GEP393232 GOL393232 GYH393232 HID393232 HRZ393232 IBV393232 ILR393232 IVN393232 JFJ393232 JPF393232 JZB393232 KIX393232 KST393232 LCP393232 LML393232 LWH393232 MGD393232 MPZ393232 MZV393232 NJR393232 NTN393232 ODJ393232 ONF393232 OXB393232 PGX393232 PQT393232 QAP393232 QKL393232 QUH393232 RED393232 RNZ393232 RXV393232 SHR393232 SRN393232 TBJ393232 TLF393232 TVB393232 UEX393232 UOT393232 UYP393232 VIL393232 VSH393232 WCD393232 WLZ393232 WVV393232 JJ458768 TF458768 ADB458768 AMX458768 AWT458768 BGP458768 BQL458768 CAH458768 CKD458768 CTZ458768 DDV458768 DNR458768 DXN458768 EHJ458768 ERF458768 FBB458768 FKX458768 FUT458768 GEP458768 GOL458768 GYH458768 HID458768 HRZ458768 IBV458768 ILR458768 IVN458768 JFJ458768 JPF458768 JZB458768 KIX458768 KST458768 LCP458768 LML458768 LWH458768 MGD458768 MPZ458768 MZV458768 NJR458768 NTN458768 ODJ458768 ONF458768 OXB458768 PGX458768 PQT458768 QAP458768 QKL458768 QUH458768 RED458768 RNZ458768 RXV458768 SHR458768 SRN458768 TBJ458768 TLF458768 TVB458768 UEX458768 UOT458768 UYP458768 VIL458768 VSH458768 WCD458768 WLZ458768 WVV458768 JJ524304 TF524304 ADB524304 AMX524304 AWT524304 BGP524304 BQL524304 CAH524304 CKD524304 CTZ524304 DDV524304 DNR524304 DXN524304 EHJ524304 ERF524304 FBB524304 FKX524304 FUT524304 GEP524304 GOL524304 GYH524304 HID524304 HRZ524304 IBV524304 ILR524304 IVN524304 JFJ524304 JPF524304 JZB524304 KIX524304 KST524304 LCP524304 LML524304 LWH524304 MGD524304 MPZ524304 MZV524304 NJR524304 NTN524304 ODJ524304 ONF524304 OXB524304 PGX524304 PQT524304 QAP524304 QKL524304 QUH524304 RED524304 RNZ524304 RXV524304 SHR524304 SRN524304 TBJ524304 TLF524304 TVB524304 UEX524304 UOT524304 UYP524304 VIL524304 VSH524304 WCD524304 WLZ524304 WVV524304 JJ589840 TF589840 ADB589840 AMX589840 AWT589840 BGP589840 BQL589840 CAH589840 CKD589840 CTZ589840 DDV589840 DNR589840 DXN589840 EHJ589840 ERF589840 FBB589840 FKX589840 FUT589840 GEP589840 GOL589840 GYH589840 HID589840 HRZ589840 IBV589840 ILR589840 IVN589840 JFJ589840 JPF589840 JZB589840 KIX589840 KST589840 LCP589840 LML589840 LWH589840 MGD589840 MPZ589840 MZV589840 NJR589840 NTN589840 ODJ589840 ONF589840 OXB589840 PGX589840 PQT589840 QAP589840 QKL589840 QUH589840 RED589840 RNZ589840 RXV589840 SHR589840 SRN589840 TBJ589840 TLF589840 TVB589840 UEX589840 UOT589840 UYP589840 VIL589840 VSH589840 WCD589840 WLZ589840 WVV589840 JJ655376 TF655376 ADB655376 AMX655376 AWT655376 BGP655376 BQL655376 CAH655376 CKD655376 CTZ655376 DDV655376 DNR655376 DXN655376 EHJ655376 ERF655376 FBB655376 FKX655376 FUT655376 GEP655376 GOL655376 GYH655376 HID655376 HRZ655376 IBV655376 ILR655376 IVN655376 JFJ655376 JPF655376 JZB655376 KIX655376 KST655376 LCP655376 LML655376 LWH655376 MGD655376 MPZ655376 MZV655376 NJR655376 NTN655376 ODJ655376 ONF655376 OXB655376 PGX655376 PQT655376 QAP655376 QKL655376 QUH655376 RED655376 RNZ655376 RXV655376 SHR655376 SRN655376 TBJ655376 TLF655376 TVB655376 UEX655376 UOT655376 UYP655376 VIL655376 VSH655376 WCD655376 WLZ655376 WVV655376 JJ720912 TF720912 ADB720912 AMX720912 AWT720912 BGP720912 BQL720912 CAH720912 CKD720912 CTZ720912 DDV720912 DNR720912 DXN720912 EHJ720912 ERF720912 FBB720912 FKX720912 FUT720912 GEP720912 GOL720912 GYH720912 HID720912 HRZ720912 IBV720912 ILR720912 IVN720912 JFJ720912 JPF720912 JZB720912 KIX720912 KST720912 LCP720912 LML720912 LWH720912 MGD720912 MPZ720912 MZV720912 NJR720912 NTN720912 ODJ720912 ONF720912 OXB720912 PGX720912 PQT720912 QAP720912 QKL720912 QUH720912 RED720912 RNZ720912 RXV720912 SHR720912 SRN720912 TBJ720912 TLF720912 TVB720912 UEX720912 UOT720912 UYP720912 VIL720912 VSH720912 WCD720912 WLZ720912 WVV720912 JJ786448 TF786448 ADB786448 AMX786448 AWT786448 BGP786448 BQL786448 CAH786448 CKD786448 CTZ786448 DDV786448 DNR786448 DXN786448 EHJ786448 ERF786448 FBB786448 FKX786448 FUT786448 GEP786448 GOL786448 GYH786448 HID786448 HRZ786448 IBV786448 ILR786448 IVN786448 JFJ786448 JPF786448 JZB786448 KIX786448 KST786448 LCP786448 LML786448 LWH786448 MGD786448 MPZ786448 MZV786448 NJR786448 NTN786448 ODJ786448 ONF786448 OXB786448 PGX786448 PQT786448 QAP786448 QKL786448 QUH786448 RED786448 RNZ786448 RXV786448 SHR786448 SRN786448 TBJ786448 TLF786448 TVB786448 UEX786448 UOT786448 UYP786448 VIL786448 VSH786448 WCD786448 WLZ786448 WVV786448 JJ851984 TF851984 ADB851984 AMX851984 AWT851984 BGP851984 BQL851984 CAH851984 CKD851984 CTZ851984 DDV851984 DNR851984 DXN851984 EHJ851984 ERF851984 FBB851984 FKX851984 FUT851984 GEP851984 GOL851984 GYH851984 HID851984 HRZ851984 IBV851984 ILR851984 IVN851984 JFJ851984 JPF851984 JZB851984 KIX851984 KST851984 LCP851984 LML851984 LWH851984 MGD851984 MPZ851984 MZV851984 NJR851984 NTN851984 ODJ851984 ONF851984 OXB851984 PGX851984 PQT851984 QAP851984 QKL851984 QUH851984 RED851984 RNZ851984 RXV851984 SHR851984 SRN851984 TBJ851984 TLF851984 TVB851984 UEX851984 UOT851984 UYP851984 VIL851984 VSH851984 WCD851984 WLZ851984 WVV851984 JJ917520 TF917520 ADB917520 AMX917520 AWT917520 BGP917520 BQL917520 CAH917520 CKD917520 CTZ917520 DDV917520 DNR917520 DXN917520 EHJ917520 ERF917520 FBB917520 FKX917520 FUT917520 GEP917520 GOL917520 GYH917520 HID917520 HRZ917520 IBV917520 ILR917520 IVN917520 JFJ917520 JPF917520 JZB917520 KIX917520 KST917520 LCP917520 LML917520 LWH917520 MGD917520 MPZ917520 MZV917520 NJR917520 NTN917520 ODJ917520 ONF917520 OXB917520 PGX917520 PQT917520 QAP917520 QKL917520 QUH917520 RED917520 RNZ917520 RXV917520 SHR917520 SRN917520 TBJ917520 TLF917520 TVB917520 UEX917520 UOT917520 UYP917520 VIL917520 VSH917520 WCD917520 WLZ917520 WVV917520 JJ983056 TF983056 ADB983056 AMX983056 AWT983056 BGP983056 BQL983056 CAH983056 CKD983056 CTZ983056 DDV983056 DNR983056 DXN983056 EHJ983056 ERF983056 FBB983056 FKX983056 FUT983056 GEP983056 GOL983056 GYH983056 HID983056 HRZ983056 IBV983056 ILR983056 IVN983056 JFJ983056 JPF983056 JZB983056 KIX983056 KST983056 LCP983056 LML983056 LWH983056 MGD983056 MPZ983056 MZV983056 NJR983056 NTN983056 ODJ983056 ONF983056 OXB983056 PGX983056 PQT983056 QAP983056 QKL983056 QUH983056 RED983056 RNZ983056 RXV983056 SHR983056 SRN983056 TBJ983056 TLF983056 TVB983056 UEX983056 UOT983056 UYP983056 VIL983056 VSH983056 WCD983056 WLZ983056 WVV983056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JB65558:JB65561 SX65558:SX65561 ACT65558:ACT65561 AMP65558:AMP65561 AWL65558:AWL65561 BGH65558:BGH65561 BQD65558:BQD65561 BZZ65558:BZZ65561 CJV65558:CJV65561 CTR65558:CTR65561 DDN65558:DDN65561 DNJ65558:DNJ65561 DXF65558:DXF65561 EHB65558:EHB65561 EQX65558:EQX65561 FAT65558:FAT65561 FKP65558:FKP65561 FUL65558:FUL65561 GEH65558:GEH65561 GOD65558:GOD65561 GXZ65558:GXZ65561 HHV65558:HHV65561 HRR65558:HRR65561 IBN65558:IBN65561 ILJ65558:ILJ65561 IVF65558:IVF65561 JFB65558:JFB65561 JOX65558:JOX65561 JYT65558:JYT65561 KIP65558:KIP65561 KSL65558:KSL65561 LCH65558:LCH65561 LMD65558:LMD65561 LVZ65558:LVZ65561 MFV65558:MFV65561 MPR65558:MPR65561 MZN65558:MZN65561 NJJ65558:NJJ65561 NTF65558:NTF65561 ODB65558:ODB65561 OMX65558:OMX65561 OWT65558:OWT65561 PGP65558:PGP65561 PQL65558:PQL65561 QAH65558:QAH65561 QKD65558:QKD65561 QTZ65558:QTZ65561 RDV65558:RDV65561 RNR65558:RNR65561 RXN65558:RXN65561 SHJ65558:SHJ65561 SRF65558:SRF65561 TBB65558:TBB65561 TKX65558:TKX65561 TUT65558:TUT65561 UEP65558:UEP65561 UOL65558:UOL65561 UYH65558:UYH65561 VID65558:VID65561 VRZ65558:VRZ65561 WBV65558:WBV65561 WLR65558:WLR65561 WVN65558:WVN65561 JB131094:JB131097 SX131094:SX131097 ACT131094:ACT131097 AMP131094:AMP131097 AWL131094:AWL131097 BGH131094:BGH131097 BQD131094:BQD131097 BZZ131094:BZZ131097 CJV131094:CJV131097 CTR131094:CTR131097 DDN131094:DDN131097 DNJ131094:DNJ131097 DXF131094:DXF131097 EHB131094:EHB131097 EQX131094:EQX131097 FAT131094:FAT131097 FKP131094:FKP131097 FUL131094:FUL131097 GEH131094:GEH131097 GOD131094:GOD131097 GXZ131094:GXZ131097 HHV131094:HHV131097 HRR131094:HRR131097 IBN131094:IBN131097 ILJ131094:ILJ131097 IVF131094:IVF131097 JFB131094:JFB131097 JOX131094:JOX131097 JYT131094:JYT131097 KIP131094:KIP131097 KSL131094:KSL131097 LCH131094:LCH131097 LMD131094:LMD131097 LVZ131094:LVZ131097 MFV131094:MFV131097 MPR131094:MPR131097 MZN131094:MZN131097 NJJ131094:NJJ131097 NTF131094:NTF131097 ODB131094:ODB131097 OMX131094:OMX131097 OWT131094:OWT131097 PGP131094:PGP131097 PQL131094:PQL131097 QAH131094:QAH131097 QKD131094:QKD131097 QTZ131094:QTZ131097 RDV131094:RDV131097 RNR131094:RNR131097 RXN131094:RXN131097 SHJ131094:SHJ131097 SRF131094:SRF131097 TBB131094:TBB131097 TKX131094:TKX131097 TUT131094:TUT131097 UEP131094:UEP131097 UOL131094:UOL131097 UYH131094:UYH131097 VID131094:VID131097 VRZ131094:VRZ131097 WBV131094:WBV131097 WLR131094:WLR131097 WVN131094:WVN131097 JB196630:JB196633 SX196630:SX196633 ACT196630:ACT196633 AMP196630:AMP196633 AWL196630:AWL196633 BGH196630:BGH196633 BQD196630:BQD196633 BZZ196630:BZZ196633 CJV196630:CJV196633 CTR196630:CTR196633 DDN196630:DDN196633 DNJ196630:DNJ196633 DXF196630:DXF196633 EHB196630:EHB196633 EQX196630:EQX196633 FAT196630:FAT196633 FKP196630:FKP196633 FUL196630:FUL196633 GEH196630:GEH196633 GOD196630:GOD196633 GXZ196630:GXZ196633 HHV196630:HHV196633 HRR196630:HRR196633 IBN196630:IBN196633 ILJ196630:ILJ196633 IVF196630:IVF196633 JFB196630:JFB196633 JOX196630:JOX196633 JYT196630:JYT196633 KIP196630:KIP196633 KSL196630:KSL196633 LCH196630:LCH196633 LMD196630:LMD196633 LVZ196630:LVZ196633 MFV196630:MFV196633 MPR196630:MPR196633 MZN196630:MZN196633 NJJ196630:NJJ196633 NTF196630:NTF196633 ODB196630:ODB196633 OMX196630:OMX196633 OWT196630:OWT196633 PGP196630:PGP196633 PQL196630:PQL196633 QAH196630:QAH196633 QKD196630:QKD196633 QTZ196630:QTZ196633 RDV196630:RDV196633 RNR196630:RNR196633 RXN196630:RXN196633 SHJ196630:SHJ196633 SRF196630:SRF196633 TBB196630:TBB196633 TKX196630:TKX196633 TUT196630:TUT196633 UEP196630:UEP196633 UOL196630:UOL196633 UYH196630:UYH196633 VID196630:VID196633 VRZ196630:VRZ196633 WBV196630:WBV196633 WLR196630:WLR196633 WVN196630:WVN196633 JB262166:JB262169 SX262166:SX262169 ACT262166:ACT262169 AMP262166:AMP262169 AWL262166:AWL262169 BGH262166:BGH262169 BQD262166:BQD262169 BZZ262166:BZZ262169 CJV262166:CJV262169 CTR262166:CTR262169 DDN262166:DDN262169 DNJ262166:DNJ262169 DXF262166:DXF262169 EHB262166:EHB262169 EQX262166:EQX262169 FAT262166:FAT262169 FKP262166:FKP262169 FUL262166:FUL262169 GEH262166:GEH262169 GOD262166:GOD262169 GXZ262166:GXZ262169 HHV262166:HHV262169 HRR262166:HRR262169 IBN262166:IBN262169 ILJ262166:ILJ262169 IVF262166:IVF262169 JFB262166:JFB262169 JOX262166:JOX262169 JYT262166:JYT262169 KIP262166:KIP262169 KSL262166:KSL262169 LCH262166:LCH262169 LMD262166:LMD262169 LVZ262166:LVZ262169 MFV262166:MFV262169 MPR262166:MPR262169 MZN262166:MZN262169 NJJ262166:NJJ262169 NTF262166:NTF262169 ODB262166:ODB262169 OMX262166:OMX262169 OWT262166:OWT262169 PGP262166:PGP262169 PQL262166:PQL262169 QAH262166:QAH262169 QKD262166:QKD262169 QTZ262166:QTZ262169 RDV262166:RDV262169 RNR262166:RNR262169 RXN262166:RXN262169 SHJ262166:SHJ262169 SRF262166:SRF262169 TBB262166:TBB262169 TKX262166:TKX262169 TUT262166:TUT262169 UEP262166:UEP262169 UOL262166:UOL262169 UYH262166:UYH262169 VID262166:VID262169 VRZ262166:VRZ262169 WBV262166:WBV262169 WLR262166:WLR262169 WVN262166:WVN262169 JB327702:JB327705 SX327702:SX327705 ACT327702:ACT327705 AMP327702:AMP327705 AWL327702:AWL327705 BGH327702:BGH327705 BQD327702:BQD327705 BZZ327702:BZZ327705 CJV327702:CJV327705 CTR327702:CTR327705 DDN327702:DDN327705 DNJ327702:DNJ327705 DXF327702:DXF327705 EHB327702:EHB327705 EQX327702:EQX327705 FAT327702:FAT327705 FKP327702:FKP327705 FUL327702:FUL327705 GEH327702:GEH327705 GOD327702:GOD327705 GXZ327702:GXZ327705 HHV327702:HHV327705 HRR327702:HRR327705 IBN327702:IBN327705 ILJ327702:ILJ327705 IVF327702:IVF327705 JFB327702:JFB327705 JOX327702:JOX327705 JYT327702:JYT327705 KIP327702:KIP327705 KSL327702:KSL327705 LCH327702:LCH327705 LMD327702:LMD327705 LVZ327702:LVZ327705 MFV327702:MFV327705 MPR327702:MPR327705 MZN327702:MZN327705 NJJ327702:NJJ327705 NTF327702:NTF327705 ODB327702:ODB327705 OMX327702:OMX327705 OWT327702:OWT327705 PGP327702:PGP327705 PQL327702:PQL327705 QAH327702:QAH327705 QKD327702:QKD327705 QTZ327702:QTZ327705 RDV327702:RDV327705 RNR327702:RNR327705 RXN327702:RXN327705 SHJ327702:SHJ327705 SRF327702:SRF327705 TBB327702:TBB327705 TKX327702:TKX327705 TUT327702:TUT327705 UEP327702:UEP327705 UOL327702:UOL327705 UYH327702:UYH327705 VID327702:VID327705 VRZ327702:VRZ327705 WBV327702:WBV327705 WLR327702:WLR327705 WVN327702:WVN327705 JB393238:JB393241 SX393238:SX393241 ACT393238:ACT393241 AMP393238:AMP393241 AWL393238:AWL393241 BGH393238:BGH393241 BQD393238:BQD393241 BZZ393238:BZZ393241 CJV393238:CJV393241 CTR393238:CTR393241 DDN393238:DDN393241 DNJ393238:DNJ393241 DXF393238:DXF393241 EHB393238:EHB393241 EQX393238:EQX393241 FAT393238:FAT393241 FKP393238:FKP393241 FUL393238:FUL393241 GEH393238:GEH393241 GOD393238:GOD393241 GXZ393238:GXZ393241 HHV393238:HHV393241 HRR393238:HRR393241 IBN393238:IBN393241 ILJ393238:ILJ393241 IVF393238:IVF393241 JFB393238:JFB393241 JOX393238:JOX393241 JYT393238:JYT393241 KIP393238:KIP393241 KSL393238:KSL393241 LCH393238:LCH393241 LMD393238:LMD393241 LVZ393238:LVZ393241 MFV393238:MFV393241 MPR393238:MPR393241 MZN393238:MZN393241 NJJ393238:NJJ393241 NTF393238:NTF393241 ODB393238:ODB393241 OMX393238:OMX393241 OWT393238:OWT393241 PGP393238:PGP393241 PQL393238:PQL393241 QAH393238:QAH393241 QKD393238:QKD393241 QTZ393238:QTZ393241 RDV393238:RDV393241 RNR393238:RNR393241 RXN393238:RXN393241 SHJ393238:SHJ393241 SRF393238:SRF393241 TBB393238:TBB393241 TKX393238:TKX393241 TUT393238:TUT393241 UEP393238:UEP393241 UOL393238:UOL393241 UYH393238:UYH393241 VID393238:VID393241 VRZ393238:VRZ393241 WBV393238:WBV393241 WLR393238:WLR393241 WVN393238:WVN393241 JB458774:JB458777 SX458774:SX458777 ACT458774:ACT458777 AMP458774:AMP458777 AWL458774:AWL458777 BGH458774:BGH458777 BQD458774:BQD458777 BZZ458774:BZZ458777 CJV458774:CJV458777 CTR458774:CTR458777 DDN458774:DDN458777 DNJ458774:DNJ458777 DXF458774:DXF458777 EHB458774:EHB458777 EQX458774:EQX458777 FAT458774:FAT458777 FKP458774:FKP458777 FUL458774:FUL458777 GEH458774:GEH458777 GOD458774:GOD458777 GXZ458774:GXZ458777 HHV458774:HHV458777 HRR458774:HRR458777 IBN458774:IBN458777 ILJ458774:ILJ458777 IVF458774:IVF458777 JFB458774:JFB458777 JOX458774:JOX458777 JYT458774:JYT458777 KIP458774:KIP458777 KSL458774:KSL458777 LCH458774:LCH458777 LMD458774:LMD458777 LVZ458774:LVZ458777 MFV458774:MFV458777 MPR458774:MPR458777 MZN458774:MZN458777 NJJ458774:NJJ458777 NTF458774:NTF458777 ODB458774:ODB458777 OMX458774:OMX458777 OWT458774:OWT458777 PGP458774:PGP458777 PQL458774:PQL458777 QAH458774:QAH458777 QKD458774:QKD458777 QTZ458774:QTZ458777 RDV458774:RDV458777 RNR458774:RNR458777 RXN458774:RXN458777 SHJ458774:SHJ458777 SRF458774:SRF458777 TBB458774:TBB458777 TKX458774:TKX458777 TUT458774:TUT458777 UEP458774:UEP458777 UOL458774:UOL458777 UYH458774:UYH458777 VID458774:VID458777 VRZ458774:VRZ458777 WBV458774:WBV458777 WLR458774:WLR458777 WVN458774:WVN458777 JB524310:JB524313 SX524310:SX524313 ACT524310:ACT524313 AMP524310:AMP524313 AWL524310:AWL524313 BGH524310:BGH524313 BQD524310:BQD524313 BZZ524310:BZZ524313 CJV524310:CJV524313 CTR524310:CTR524313 DDN524310:DDN524313 DNJ524310:DNJ524313 DXF524310:DXF524313 EHB524310:EHB524313 EQX524310:EQX524313 FAT524310:FAT524313 FKP524310:FKP524313 FUL524310:FUL524313 GEH524310:GEH524313 GOD524310:GOD524313 GXZ524310:GXZ524313 HHV524310:HHV524313 HRR524310:HRR524313 IBN524310:IBN524313 ILJ524310:ILJ524313 IVF524310:IVF524313 JFB524310:JFB524313 JOX524310:JOX524313 JYT524310:JYT524313 KIP524310:KIP524313 KSL524310:KSL524313 LCH524310:LCH524313 LMD524310:LMD524313 LVZ524310:LVZ524313 MFV524310:MFV524313 MPR524310:MPR524313 MZN524310:MZN524313 NJJ524310:NJJ524313 NTF524310:NTF524313 ODB524310:ODB524313 OMX524310:OMX524313 OWT524310:OWT524313 PGP524310:PGP524313 PQL524310:PQL524313 QAH524310:QAH524313 QKD524310:QKD524313 QTZ524310:QTZ524313 RDV524310:RDV524313 RNR524310:RNR524313 RXN524310:RXN524313 SHJ524310:SHJ524313 SRF524310:SRF524313 TBB524310:TBB524313 TKX524310:TKX524313 TUT524310:TUT524313 UEP524310:UEP524313 UOL524310:UOL524313 UYH524310:UYH524313 VID524310:VID524313 VRZ524310:VRZ524313 WBV524310:WBV524313 WLR524310:WLR524313 WVN524310:WVN524313 JB589846:JB589849 SX589846:SX589849 ACT589846:ACT589849 AMP589846:AMP589849 AWL589846:AWL589849 BGH589846:BGH589849 BQD589846:BQD589849 BZZ589846:BZZ589849 CJV589846:CJV589849 CTR589846:CTR589849 DDN589846:DDN589849 DNJ589846:DNJ589849 DXF589846:DXF589849 EHB589846:EHB589849 EQX589846:EQX589849 FAT589846:FAT589849 FKP589846:FKP589849 FUL589846:FUL589849 GEH589846:GEH589849 GOD589846:GOD589849 GXZ589846:GXZ589849 HHV589846:HHV589849 HRR589846:HRR589849 IBN589846:IBN589849 ILJ589846:ILJ589849 IVF589846:IVF589849 JFB589846:JFB589849 JOX589846:JOX589849 JYT589846:JYT589849 KIP589846:KIP589849 KSL589846:KSL589849 LCH589846:LCH589849 LMD589846:LMD589849 LVZ589846:LVZ589849 MFV589846:MFV589849 MPR589846:MPR589849 MZN589846:MZN589849 NJJ589846:NJJ589849 NTF589846:NTF589849 ODB589846:ODB589849 OMX589846:OMX589849 OWT589846:OWT589849 PGP589846:PGP589849 PQL589846:PQL589849 QAH589846:QAH589849 QKD589846:QKD589849 QTZ589846:QTZ589849 RDV589846:RDV589849 RNR589846:RNR589849 RXN589846:RXN589849 SHJ589846:SHJ589849 SRF589846:SRF589849 TBB589846:TBB589849 TKX589846:TKX589849 TUT589846:TUT589849 UEP589846:UEP589849 UOL589846:UOL589849 UYH589846:UYH589849 VID589846:VID589849 VRZ589846:VRZ589849 WBV589846:WBV589849 WLR589846:WLR589849 WVN589846:WVN589849 JB655382:JB655385 SX655382:SX655385 ACT655382:ACT655385 AMP655382:AMP655385 AWL655382:AWL655385 BGH655382:BGH655385 BQD655382:BQD655385 BZZ655382:BZZ655385 CJV655382:CJV655385 CTR655382:CTR655385 DDN655382:DDN655385 DNJ655382:DNJ655385 DXF655382:DXF655385 EHB655382:EHB655385 EQX655382:EQX655385 FAT655382:FAT655385 FKP655382:FKP655385 FUL655382:FUL655385 GEH655382:GEH655385 GOD655382:GOD655385 GXZ655382:GXZ655385 HHV655382:HHV655385 HRR655382:HRR655385 IBN655382:IBN655385 ILJ655382:ILJ655385 IVF655382:IVF655385 JFB655382:JFB655385 JOX655382:JOX655385 JYT655382:JYT655385 KIP655382:KIP655385 KSL655382:KSL655385 LCH655382:LCH655385 LMD655382:LMD655385 LVZ655382:LVZ655385 MFV655382:MFV655385 MPR655382:MPR655385 MZN655382:MZN655385 NJJ655382:NJJ655385 NTF655382:NTF655385 ODB655382:ODB655385 OMX655382:OMX655385 OWT655382:OWT655385 PGP655382:PGP655385 PQL655382:PQL655385 QAH655382:QAH655385 QKD655382:QKD655385 QTZ655382:QTZ655385 RDV655382:RDV655385 RNR655382:RNR655385 RXN655382:RXN655385 SHJ655382:SHJ655385 SRF655382:SRF655385 TBB655382:TBB655385 TKX655382:TKX655385 TUT655382:TUT655385 UEP655382:UEP655385 UOL655382:UOL655385 UYH655382:UYH655385 VID655382:VID655385 VRZ655382:VRZ655385 WBV655382:WBV655385 WLR655382:WLR655385 WVN655382:WVN655385 JB720918:JB720921 SX720918:SX720921 ACT720918:ACT720921 AMP720918:AMP720921 AWL720918:AWL720921 BGH720918:BGH720921 BQD720918:BQD720921 BZZ720918:BZZ720921 CJV720918:CJV720921 CTR720918:CTR720921 DDN720918:DDN720921 DNJ720918:DNJ720921 DXF720918:DXF720921 EHB720918:EHB720921 EQX720918:EQX720921 FAT720918:FAT720921 FKP720918:FKP720921 FUL720918:FUL720921 GEH720918:GEH720921 GOD720918:GOD720921 GXZ720918:GXZ720921 HHV720918:HHV720921 HRR720918:HRR720921 IBN720918:IBN720921 ILJ720918:ILJ720921 IVF720918:IVF720921 JFB720918:JFB720921 JOX720918:JOX720921 JYT720918:JYT720921 KIP720918:KIP720921 KSL720918:KSL720921 LCH720918:LCH720921 LMD720918:LMD720921 LVZ720918:LVZ720921 MFV720918:MFV720921 MPR720918:MPR720921 MZN720918:MZN720921 NJJ720918:NJJ720921 NTF720918:NTF720921 ODB720918:ODB720921 OMX720918:OMX720921 OWT720918:OWT720921 PGP720918:PGP720921 PQL720918:PQL720921 QAH720918:QAH720921 QKD720918:QKD720921 QTZ720918:QTZ720921 RDV720918:RDV720921 RNR720918:RNR720921 RXN720918:RXN720921 SHJ720918:SHJ720921 SRF720918:SRF720921 TBB720918:TBB720921 TKX720918:TKX720921 TUT720918:TUT720921 UEP720918:UEP720921 UOL720918:UOL720921 UYH720918:UYH720921 VID720918:VID720921 VRZ720918:VRZ720921 WBV720918:WBV720921 WLR720918:WLR720921 WVN720918:WVN720921 JB786454:JB786457 SX786454:SX786457 ACT786454:ACT786457 AMP786454:AMP786457 AWL786454:AWL786457 BGH786454:BGH786457 BQD786454:BQD786457 BZZ786454:BZZ786457 CJV786454:CJV786457 CTR786454:CTR786457 DDN786454:DDN786457 DNJ786454:DNJ786457 DXF786454:DXF786457 EHB786454:EHB786457 EQX786454:EQX786457 FAT786454:FAT786457 FKP786454:FKP786457 FUL786454:FUL786457 GEH786454:GEH786457 GOD786454:GOD786457 GXZ786454:GXZ786457 HHV786454:HHV786457 HRR786454:HRR786457 IBN786454:IBN786457 ILJ786454:ILJ786457 IVF786454:IVF786457 JFB786454:JFB786457 JOX786454:JOX786457 JYT786454:JYT786457 KIP786454:KIP786457 KSL786454:KSL786457 LCH786454:LCH786457 LMD786454:LMD786457 LVZ786454:LVZ786457 MFV786454:MFV786457 MPR786454:MPR786457 MZN786454:MZN786457 NJJ786454:NJJ786457 NTF786454:NTF786457 ODB786454:ODB786457 OMX786454:OMX786457 OWT786454:OWT786457 PGP786454:PGP786457 PQL786454:PQL786457 QAH786454:QAH786457 QKD786454:QKD786457 QTZ786454:QTZ786457 RDV786454:RDV786457 RNR786454:RNR786457 RXN786454:RXN786457 SHJ786454:SHJ786457 SRF786454:SRF786457 TBB786454:TBB786457 TKX786454:TKX786457 TUT786454:TUT786457 UEP786454:UEP786457 UOL786454:UOL786457 UYH786454:UYH786457 VID786454:VID786457 VRZ786454:VRZ786457 WBV786454:WBV786457 WLR786454:WLR786457 WVN786454:WVN786457 JB851990:JB851993 SX851990:SX851993 ACT851990:ACT851993 AMP851990:AMP851993 AWL851990:AWL851993 BGH851990:BGH851993 BQD851990:BQD851993 BZZ851990:BZZ851993 CJV851990:CJV851993 CTR851990:CTR851993 DDN851990:DDN851993 DNJ851990:DNJ851993 DXF851990:DXF851993 EHB851990:EHB851993 EQX851990:EQX851993 FAT851990:FAT851993 FKP851990:FKP851993 FUL851990:FUL851993 GEH851990:GEH851993 GOD851990:GOD851993 GXZ851990:GXZ851993 HHV851990:HHV851993 HRR851990:HRR851993 IBN851990:IBN851993 ILJ851990:ILJ851993 IVF851990:IVF851993 JFB851990:JFB851993 JOX851990:JOX851993 JYT851990:JYT851993 KIP851990:KIP851993 KSL851990:KSL851993 LCH851990:LCH851993 LMD851990:LMD851993 LVZ851990:LVZ851993 MFV851990:MFV851993 MPR851990:MPR851993 MZN851990:MZN851993 NJJ851990:NJJ851993 NTF851990:NTF851993 ODB851990:ODB851993 OMX851990:OMX851993 OWT851990:OWT851993 PGP851990:PGP851993 PQL851990:PQL851993 QAH851990:QAH851993 QKD851990:QKD851993 QTZ851990:QTZ851993 RDV851990:RDV851993 RNR851990:RNR851993 RXN851990:RXN851993 SHJ851990:SHJ851993 SRF851990:SRF851993 TBB851990:TBB851993 TKX851990:TKX851993 TUT851990:TUT851993 UEP851990:UEP851993 UOL851990:UOL851993 UYH851990:UYH851993 VID851990:VID851993 VRZ851990:VRZ851993 WBV851990:WBV851993 WLR851990:WLR851993 WVN851990:WVN851993 JB917526:JB917529 SX917526:SX917529 ACT917526:ACT917529 AMP917526:AMP917529 AWL917526:AWL917529 BGH917526:BGH917529 BQD917526:BQD917529 BZZ917526:BZZ917529 CJV917526:CJV917529 CTR917526:CTR917529 DDN917526:DDN917529 DNJ917526:DNJ917529 DXF917526:DXF917529 EHB917526:EHB917529 EQX917526:EQX917529 FAT917526:FAT917529 FKP917526:FKP917529 FUL917526:FUL917529 GEH917526:GEH917529 GOD917526:GOD917529 GXZ917526:GXZ917529 HHV917526:HHV917529 HRR917526:HRR917529 IBN917526:IBN917529 ILJ917526:ILJ917529 IVF917526:IVF917529 JFB917526:JFB917529 JOX917526:JOX917529 JYT917526:JYT917529 KIP917526:KIP917529 KSL917526:KSL917529 LCH917526:LCH917529 LMD917526:LMD917529 LVZ917526:LVZ917529 MFV917526:MFV917529 MPR917526:MPR917529 MZN917526:MZN917529 NJJ917526:NJJ917529 NTF917526:NTF917529 ODB917526:ODB917529 OMX917526:OMX917529 OWT917526:OWT917529 PGP917526:PGP917529 PQL917526:PQL917529 QAH917526:QAH917529 QKD917526:QKD917529 QTZ917526:QTZ917529 RDV917526:RDV917529 RNR917526:RNR917529 RXN917526:RXN917529 SHJ917526:SHJ917529 SRF917526:SRF917529 TBB917526:TBB917529 TKX917526:TKX917529 TUT917526:TUT917529 UEP917526:UEP917529 UOL917526:UOL917529 UYH917526:UYH917529 VID917526:VID917529 VRZ917526:VRZ917529 WBV917526:WBV917529 WLR917526:WLR917529 WVN917526:WVN917529 JB983062:JB983065 SX983062:SX983065 ACT983062:ACT983065 AMP983062:AMP983065 AWL983062:AWL983065 BGH983062:BGH983065 BQD983062:BQD983065 BZZ983062:BZZ983065 CJV983062:CJV983065 CTR983062:CTR983065 DDN983062:DDN983065 DNJ983062:DNJ983065 DXF983062:DXF983065 EHB983062:EHB983065 EQX983062:EQX983065 FAT983062:FAT983065 FKP983062:FKP983065 FUL983062:FUL983065 GEH983062:GEH983065 GOD983062:GOD983065 GXZ983062:GXZ983065 HHV983062:HHV983065 HRR983062:HRR983065 IBN983062:IBN983065 ILJ983062:ILJ983065 IVF983062:IVF983065 JFB983062:JFB983065 JOX983062:JOX983065 JYT983062:JYT983065 KIP983062:KIP983065 KSL983062:KSL983065 LCH983062:LCH983065 LMD983062:LMD983065 LVZ983062:LVZ983065 MFV983062:MFV983065 MPR983062:MPR983065 MZN983062:MZN983065 NJJ983062:NJJ983065 NTF983062:NTF983065 ODB983062:ODB983065 OMX983062:OMX983065 OWT983062:OWT983065 PGP983062:PGP983065 PQL983062:PQL983065 QAH983062:QAH983065 QKD983062:QKD983065 QTZ983062:QTZ983065 RDV983062:RDV983065 RNR983062:RNR983065 RXN983062:RXN983065 SHJ983062:SHJ983065 SRF983062:SRF983065 TBB983062:TBB983065 TKX983062:TKX983065 TUT983062:TUT983065 UEP983062:UEP983065 UOL983062:UOL983065 UYH983062:UYH983065 VID983062:VID983065 VRZ983062:VRZ983065 WBV983062:WBV983065 WLR983062:WLR983065 WVN983062:WVN983065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JB65556 SX65556 ACT65556 AMP65556 AWL65556 BGH65556 BQD65556 BZZ65556 CJV65556 CTR65556 DDN65556 DNJ65556 DXF65556 EHB65556 EQX65556 FAT65556 FKP65556 FUL65556 GEH65556 GOD65556 GXZ65556 HHV65556 HRR65556 IBN65556 ILJ65556 IVF65556 JFB65556 JOX65556 JYT65556 KIP65556 KSL65556 LCH65556 LMD65556 LVZ65556 MFV65556 MPR65556 MZN65556 NJJ65556 NTF65556 ODB65556 OMX65556 OWT65556 PGP65556 PQL65556 QAH65556 QKD65556 QTZ65556 RDV65556 RNR65556 RXN65556 SHJ65556 SRF65556 TBB65556 TKX65556 TUT65556 UEP65556 UOL65556 UYH65556 VID65556 VRZ65556 WBV65556 WLR65556 WVN65556 JB131092 SX131092 ACT131092 AMP131092 AWL131092 BGH131092 BQD131092 BZZ131092 CJV131092 CTR131092 DDN131092 DNJ131092 DXF131092 EHB131092 EQX131092 FAT131092 FKP131092 FUL131092 GEH131092 GOD131092 GXZ131092 HHV131092 HRR131092 IBN131092 ILJ131092 IVF131092 JFB131092 JOX131092 JYT131092 KIP131092 KSL131092 LCH131092 LMD131092 LVZ131092 MFV131092 MPR131092 MZN131092 NJJ131092 NTF131092 ODB131092 OMX131092 OWT131092 PGP131092 PQL131092 QAH131092 QKD131092 QTZ131092 RDV131092 RNR131092 RXN131092 SHJ131092 SRF131092 TBB131092 TKX131092 TUT131092 UEP131092 UOL131092 UYH131092 VID131092 VRZ131092 WBV131092 WLR131092 WVN131092 JB196628 SX196628 ACT196628 AMP196628 AWL196628 BGH196628 BQD196628 BZZ196628 CJV196628 CTR196628 DDN196628 DNJ196628 DXF196628 EHB196628 EQX196628 FAT196628 FKP196628 FUL196628 GEH196628 GOD196628 GXZ196628 HHV196628 HRR196628 IBN196628 ILJ196628 IVF196628 JFB196628 JOX196628 JYT196628 KIP196628 KSL196628 LCH196628 LMD196628 LVZ196628 MFV196628 MPR196628 MZN196628 NJJ196628 NTF196628 ODB196628 OMX196628 OWT196628 PGP196628 PQL196628 QAH196628 QKD196628 QTZ196628 RDV196628 RNR196628 RXN196628 SHJ196628 SRF196628 TBB196628 TKX196628 TUT196628 UEP196628 UOL196628 UYH196628 VID196628 VRZ196628 WBV196628 WLR196628 WVN196628 JB262164 SX262164 ACT262164 AMP262164 AWL262164 BGH262164 BQD262164 BZZ262164 CJV262164 CTR262164 DDN262164 DNJ262164 DXF262164 EHB262164 EQX262164 FAT262164 FKP262164 FUL262164 GEH262164 GOD262164 GXZ262164 HHV262164 HRR262164 IBN262164 ILJ262164 IVF262164 JFB262164 JOX262164 JYT262164 KIP262164 KSL262164 LCH262164 LMD262164 LVZ262164 MFV262164 MPR262164 MZN262164 NJJ262164 NTF262164 ODB262164 OMX262164 OWT262164 PGP262164 PQL262164 QAH262164 QKD262164 QTZ262164 RDV262164 RNR262164 RXN262164 SHJ262164 SRF262164 TBB262164 TKX262164 TUT262164 UEP262164 UOL262164 UYH262164 VID262164 VRZ262164 WBV262164 WLR262164 WVN262164 JB327700 SX327700 ACT327700 AMP327700 AWL327700 BGH327700 BQD327700 BZZ327700 CJV327700 CTR327700 DDN327700 DNJ327700 DXF327700 EHB327700 EQX327700 FAT327700 FKP327700 FUL327700 GEH327700 GOD327700 GXZ327700 HHV327700 HRR327700 IBN327700 ILJ327700 IVF327700 JFB327700 JOX327700 JYT327700 KIP327700 KSL327700 LCH327700 LMD327700 LVZ327700 MFV327700 MPR327700 MZN327700 NJJ327700 NTF327700 ODB327700 OMX327700 OWT327700 PGP327700 PQL327700 QAH327700 QKD327700 QTZ327700 RDV327700 RNR327700 RXN327700 SHJ327700 SRF327700 TBB327700 TKX327700 TUT327700 UEP327700 UOL327700 UYH327700 VID327700 VRZ327700 WBV327700 WLR327700 WVN327700 JB393236 SX393236 ACT393236 AMP393236 AWL393236 BGH393236 BQD393236 BZZ393236 CJV393236 CTR393236 DDN393236 DNJ393236 DXF393236 EHB393236 EQX393236 FAT393236 FKP393236 FUL393236 GEH393236 GOD393236 GXZ393236 HHV393236 HRR393236 IBN393236 ILJ393236 IVF393236 JFB393236 JOX393236 JYT393236 KIP393236 KSL393236 LCH393236 LMD393236 LVZ393236 MFV393236 MPR393236 MZN393236 NJJ393236 NTF393236 ODB393236 OMX393236 OWT393236 PGP393236 PQL393236 QAH393236 QKD393236 QTZ393236 RDV393236 RNR393236 RXN393236 SHJ393236 SRF393236 TBB393236 TKX393236 TUT393236 UEP393236 UOL393236 UYH393236 VID393236 VRZ393236 WBV393236 WLR393236 WVN393236 JB458772 SX458772 ACT458772 AMP458772 AWL458772 BGH458772 BQD458772 BZZ458772 CJV458772 CTR458772 DDN458772 DNJ458772 DXF458772 EHB458772 EQX458772 FAT458772 FKP458772 FUL458772 GEH458772 GOD458772 GXZ458772 HHV458772 HRR458772 IBN458772 ILJ458772 IVF458772 JFB458772 JOX458772 JYT458772 KIP458772 KSL458772 LCH458772 LMD458772 LVZ458772 MFV458772 MPR458772 MZN458772 NJJ458772 NTF458772 ODB458772 OMX458772 OWT458772 PGP458772 PQL458772 QAH458772 QKD458772 QTZ458772 RDV458772 RNR458772 RXN458772 SHJ458772 SRF458772 TBB458772 TKX458772 TUT458772 UEP458772 UOL458772 UYH458772 VID458772 VRZ458772 WBV458772 WLR458772 WVN458772 JB524308 SX524308 ACT524308 AMP524308 AWL524308 BGH524308 BQD524308 BZZ524308 CJV524308 CTR524308 DDN524308 DNJ524308 DXF524308 EHB524308 EQX524308 FAT524308 FKP524308 FUL524308 GEH524308 GOD524308 GXZ524308 HHV524308 HRR524308 IBN524308 ILJ524308 IVF524308 JFB524308 JOX524308 JYT524308 KIP524308 KSL524308 LCH524308 LMD524308 LVZ524308 MFV524308 MPR524308 MZN524308 NJJ524308 NTF524308 ODB524308 OMX524308 OWT524308 PGP524308 PQL524308 QAH524308 QKD524308 QTZ524308 RDV524308 RNR524308 RXN524308 SHJ524308 SRF524308 TBB524308 TKX524308 TUT524308 UEP524308 UOL524308 UYH524308 VID524308 VRZ524308 WBV524308 WLR524308 WVN524308 JB589844 SX589844 ACT589844 AMP589844 AWL589844 BGH589844 BQD589844 BZZ589844 CJV589844 CTR589844 DDN589844 DNJ589844 DXF589844 EHB589844 EQX589844 FAT589844 FKP589844 FUL589844 GEH589844 GOD589844 GXZ589844 HHV589844 HRR589844 IBN589844 ILJ589844 IVF589844 JFB589844 JOX589844 JYT589844 KIP589844 KSL589844 LCH589844 LMD589844 LVZ589844 MFV589844 MPR589844 MZN589844 NJJ589844 NTF589844 ODB589844 OMX589844 OWT589844 PGP589844 PQL589844 QAH589844 QKD589844 QTZ589844 RDV589844 RNR589844 RXN589844 SHJ589844 SRF589844 TBB589844 TKX589844 TUT589844 UEP589844 UOL589844 UYH589844 VID589844 VRZ589844 WBV589844 WLR589844 WVN589844 JB655380 SX655380 ACT655380 AMP655380 AWL655380 BGH655380 BQD655380 BZZ655380 CJV655380 CTR655380 DDN655380 DNJ655380 DXF655380 EHB655380 EQX655380 FAT655380 FKP655380 FUL655380 GEH655380 GOD655380 GXZ655380 HHV655380 HRR655380 IBN655380 ILJ655380 IVF655380 JFB655380 JOX655380 JYT655380 KIP655380 KSL655380 LCH655380 LMD655380 LVZ655380 MFV655380 MPR655380 MZN655380 NJJ655380 NTF655380 ODB655380 OMX655380 OWT655380 PGP655380 PQL655380 QAH655380 QKD655380 QTZ655380 RDV655380 RNR655380 RXN655380 SHJ655380 SRF655380 TBB655380 TKX655380 TUT655380 UEP655380 UOL655380 UYH655380 VID655380 VRZ655380 WBV655380 WLR655380 WVN655380 JB720916 SX720916 ACT720916 AMP720916 AWL720916 BGH720916 BQD720916 BZZ720916 CJV720916 CTR720916 DDN720916 DNJ720916 DXF720916 EHB720916 EQX720916 FAT720916 FKP720916 FUL720916 GEH720916 GOD720916 GXZ720916 HHV720916 HRR720916 IBN720916 ILJ720916 IVF720916 JFB720916 JOX720916 JYT720916 KIP720916 KSL720916 LCH720916 LMD720916 LVZ720916 MFV720916 MPR720916 MZN720916 NJJ720916 NTF720916 ODB720916 OMX720916 OWT720916 PGP720916 PQL720916 QAH720916 QKD720916 QTZ720916 RDV720916 RNR720916 RXN720916 SHJ720916 SRF720916 TBB720916 TKX720916 TUT720916 UEP720916 UOL720916 UYH720916 VID720916 VRZ720916 WBV720916 WLR720916 WVN720916 JB786452 SX786452 ACT786452 AMP786452 AWL786452 BGH786452 BQD786452 BZZ786452 CJV786452 CTR786452 DDN786452 DNJ786452 DXF786452 EHB786452 EQX786452 FAT786452 FKP786452 FUL786452 GEH786452 GOD786452 GXZ786452 HHV786452 HRR786452 IBN786452 ILJ786452 IVF786452 JFB786452 JOX786452 JYT786452 KIP786452 KSL786452 LCH786452 LMD786452 LVZ786452 MFV786452 MPR786452 MZN786452 NJJ786452 NTF786452 ODB786452 OMX786452 OWT786452 PGP786452 PQL786452 QAH786452 QKD786452 QTZ786452 RDV786452 RNR786452 RXN786452 SHJ786452 SRF786452 TBB786452 TKX786452 TUT786452 UEP786452 UOL786452 UYH786452 VID786452 VRZ786452 WBV786452 WLR786452 WVN786452 JB851988 SX851988 ACT851988 AMP851988 AWL851988 BGH851988 BQD851988 BZZ851988 CJV851988 CTR851988 DDN851988 DNJ851988 DXF851988 EHB851988 EQX851988 FAT851988 FKP851988 FUL851988 GEH851988 GOD851988 GXZ851988 HHV851988 HRR851988 IBN851988 ILJ851988 IVF851988 JFB851988 JOX851988 JYT851988 KIP851988 KSL851988 LCH851988 LMD851988 LVZ851988 MFV851988 MPR851988 MZN851988 NJJ851988 NTF851988 ODB851988 OMX851988 OWT851988 PGP851988 PQL851988 QAH851988 QKD851988 QTZ851988 RDV851988 RNR851988 RXN851988 SHJ851988 SRF851988 TBB851988 TKX851988 TUT851988 UEP851988 UOL851988 UYH851988 VID851988 VRZ851988 WBV851988 WLR851988 WVN851988 JB917524 SX917524 ACT917524 AMP917524 AWL917524 BGH917524 BQD917524 BZZ917524 CJV917524 CTR917524 DDN917524 DNJ917524 DXF917524 EHB917524 EQX917524 FAT917524 FKP917524 FUL917524 GEH917524 GOD917524 GXZ917524 HHV917524 HRR917524 IBN917524 ILJ917524 IVF917524 JFB917524 JOX917524 JYT917524 KIP917524 KSL917524 LCH917524 LMD917524 LVZ917524 MFV917524 MPR917524 MZN917524 NJJ917524 NTF917524 ODB917524 OMX917524 OWT917524 PGP917524 PQL917524 QAH917524 QKD917524 QTZ917524 RDV917524 RNR917524 RXN917524 SHJ917524 SRF917524 TBB917524 TKX917524 TUT917524 UEP917524 UOL917524 UYH917524 VID917524 VRZ917524 WBV917524 WLR917524 WVN917524 JB983060 SX983060 ACT983060 AMP983060 AWL983060 BGH983060 BQD983060 BZZ983060 CJV983060 CTR983060 DDN983060 DNJ983060 DXF983060 EHB983060 EQX983060 FAT983060 FKP983060 FUL983060 GEH983060 GOD983060 GXZ983060 HHV983060 HRR983060 IBN983060 ILJ983060 IVF983060 JFB983060 JOX983060 JYT983060 KIP983060 KSL983060 LCH983060 LMD983060 LVZ983060 MFV983060 MPR983060 MZN983060 NJJ983060 NTF983060 ODB983060 OMX983060 OWT983060 PGP983060 PQL983060 QAH983060 QKD983060 QTZ983060 RDV983060 RNR983060 RXN983060 SHJ983060 SRF983060 TBB983060 TKX983060 TUT983060 UEP983060 UOL983060 UYH983060 VID983060 VRZ983060 WBV983060 WLR983060 WVN983060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JB65552 SX65552 ACT65552 AMP65552 AWL65552 BGH65552 BQD65552 BZZ65552 CJV65552 CTR65552 DDN65552 DNJ65552 DXF65552 EHB65552 EQX65552 FAT65552 FKP65552 FUL65552 GEH65552 GOD65552 GXZ65552 HHV65552 HRR65552 IBN65552 ILJ65552 IVF65552 JFB65552 JOX65552 JYT65552 KIP65552 KSL65552 LCH65552 LMD65552 LVZ65552 MFV65552 MPR65552 MZN65552 NJJ65552 NTF65552 ODB65552 OMX65552 OWT65552 PGP65552 PQL65552 QAH65552 QKD65552 QTZ65552 RDV65552 RNR65552 RXN65552 SHJ65552 SRF65552 TBB65552 TKX65552 TUT65552 UEP65552 UOL65552 UYH65552 VID65552 VRZ65552 WBV65552 WLR65552 WVN65552 JB131088 SX131088 ACT131088 AMP131088 AWL131088 BGH131088 BQD131088 BZZ131088 CJV131088 CTR131088 DDN131088 DNJ131088 DXF131088 EHB131088 EQX131088 FAT131088 FKP131088 FUL131088 GEH131088 GOD131088 GXZ131088 HHV131088 HRR131088 IBN131088 ILJ131088 IVF131088 JFB131088 JOX131088 JYT131088 KIP131088 KSL131088 LCH131088 LMD131088 LVZ131088 MFV131088 MPR131088 MZN131088 NJJ131088 NTF131088 ODB131088 OMX131088 OWT131088 PGP131088 PQL131088 QAH131088 QKD131088 QTZ131088 RDV131088 RNR131088 RXN131088 SHJ131088 SRF131088 TBB131088 TKX131088 TUT131088 UEP131088 UOL131088 UYH131088 VID131088 VRZ131088 WBV131088 WLR131088 WVN131088 JB196624 SX196624 ACT196624 AMP196624 AWL196624 BGH196624 BQD196624 BZZ196624 CJV196624 CTR196624 DDN196624 DNJ196624 DXF196624 EHB196624 EQX196624 FAT196624 FKP196624 FUL196624 GEH196624 GOD196624 GXZ196624 HHV196624 HRR196624 IBN196624 ILJ196624 IVF196624 JFB196624 JOX196624 JYT196624 KIP196624 KSL196624 LCH196624 LMD196624 LVZ196624 MFV196624 MPR196624 MZN196624 NJJ196624 NTF196624 ODB196624 OMX196624 OWT196624 PGP196624 PQL196624 QAH196624 QKD196624 QTZ196624 RDV196624 RNR196624 RXN196624 SHJ196624 SRF196624 TBB196624 TKX196624 TUT196624 UEP196624 UOL196624 UYH196624 VID196624 VRZ196624 WBV196624 WLR196624 WVN196624 JB262160 SX262160 ACT262160 AMP262160 AWL262160 BGH262160 BQD262160 BZZ262160 CJV262160 CTR262160 DDN262160 DNJ262160 DXF262160 EHB262160 EQX262160 FAT262160 FKP262160 FUL262160 GEH262160 GOD262160 GXZ262160 HHV262160 HRR262160 IBN262160 ILJ262160 IVF262160 JFB262160 JOX262160 JYT262160 KIP262160 KSL262160 LCH262160 LMD262160 LVZ262160 MFV262160 MPR262160 MZN262160 NJJ262160 NTF262160 ODB262160 OMX262160 OWT262160 PGP262160 PQL262160 QAH262160 QKD262160 QTZ262160 RDV262160 RNR262160 RXN262160 SHJ262160 SRF262160 TBB262160 TKX262160 TUT262160 UEP262160 UOL262160 UYH262160 VID262160 VRZ262160 WBV262160 WLR262160 WVN262160 JB327696 SX327696 ACT327696 AMP327696 AWL327696 BGH327696 BQD327696 BZZ327696 CJV327696 CTR327696 DDN327696 DNJ327696 DXF327696 EHB327696 EQX327696 FAT327696 FKP327696 FUL327696 GEH327696 GOD327696 GXZ327696 HHV327696 HRR327696 IBN327696 ILJ327696 IVF327696 JFB327696 JOX327696 JYT327696 KIP327696 KSL327696 LCH327696 LMD327696 LVZ327696 MFV327696 MPR327696 MZN327696 NJJ327696 NTF327696 ODB327696 OMX327696 OWT327696 PGP327696 PQL327696 QAH327696 QKD327696 QTZ327696 RDV327696 RNR327696 RXN327696 SHJ327696 SRF327696 TBB327696 TKX327696 TUT327696 UEP327696 UOL327696 UYH327696 VID327696 VRZ327696 WBV327696 WLR327696 WVN327696 JB393232 SX393232 ACT393232 AMP393232 AWL393232 BGH393232 BQD393232 BZZ393232 CJV393232 CTR393232 DDN393232 DNJ393232 DXF393232 EHB393232 EQX393232 FAT393232 FKP393232 FUL393232 GEH393232 GOD393232 GXZ393232 HHV393232 HRR393232 IBN393232 ILJ393232 IVF393232 JFB393232 JOX393232 JYT393232 KIP393232 KSL393232 LCH393232 LMD393232 LVZ393232 MFV393232 MPR393232 MZN393232 NJJ393232 NTF393232 ODB393232 OMX393232 OWT393232 PGP393232 PQL393232 QAH393232 QKD393232 QTZ393232 RDV393232 RNR393232 RXN393232 SHJ393232 SRF393232 TBB393232 TKX393232 TUT393232 UEP393232 UOL393232 UYH393232 VID393232 VRZ393232 WBV393232 WLR393232 WVN393232 JB458768 SX458768 ACT458768 AMP458768 AWL458768 BGH458768 BQD458768 BZZ458768 CJV458768 CTR458768 DDN458768 DNJ458768 DXF458768 EHB458768 EQX458768 FAT458768 FKP458768 FUL458768 GEH458768 GOD458768 GXZ458768 HHV458768 HRR458768 IBN458768 ILJ458768 IVF458768 JFB458768 JOX458768 JYT458768 KIP458768 KSL458768 LCH458768 LMD458768 LVZ458768 MFV458768 MPR458768 MZN458768 NJJ458768 NTF458768 ODB458768 OMX458768 OWT458768 PGP458768 PQL458768 QAH458768 QKD458768 QTZ458768 RDV458768 RNR458768 RXN458768 SHJ458768 SRF458768 TBB458768 TKX458768 TUT458768 UEP458768 UOL458768 UYH458768 VID458768 VRZ458768 WBV458768 WLR458768 WVN458768 JB524304 SX524304 ACT524304 AMP524304 AWL524304 BGH524304 BQD524304 BZZ524304 CJV524304 CTR524304 DDN524304 DNJ524304 DXF524304 EHB524304 EQX524304 FAT524304 FKP524304 FUL524304 GEH524304 GOD524304 GXZ524304 HHV524304 HRR524304 IBN524304 ILJ524304 IVF524304 JFB524304 JOX524304 JYT524304 KIP524304 KSL524304 LCH524304 LMD524304 LVZ524304 MFV524304 MPR524304 MZN524304 NJJ524304 NTF524304 ODB524304 OMX524304 OWT524304 PGP524304 PQL524304 QAH524304 QKD524304 QTZ524304 RDV524304 RNR524304 RXN524304 SHJ524304 SRF524304 TBB524304 TKX524304 TUT524304 UEP524304 UOL524304 UYH524304 VID524304 VRZ524304 WBV524304 WLR524304 WVN524304 JB589840 SX589840 ACT589840 AMP589840 AWL589840 BGH589840 BQD589840 BZZ589840 CJV589840 CTR589840 DDN589840 DNJ589840 DXF589840 EHB589840 EQX589840 FAT589840 FKP589840 FUL589840 GEH589840 GOD589840 GXZ589840 HHV589840 HRR589840 IBN589840 ILJ589840 IVF589840 JFB589840 JOX589840 JYT589840 KIP589840 KSL589840 LCH589840 LMD589840 LVZ589840 MFV589840 MPR589840 MZN589840 NJJ589840 NTF589840 ODB589840 OMX589840 OWT589840 PGP589840 PQL589840 QAH589840 QKD589840 QTZ589840 RDV589840 RNR589840 RXN589840 SHJ589840 SRF589840 TBB589840 TKX589840 TUT589840 UEP589840 UOL589840 UYH589840 VID589840 VRZ589840 WBV589840 WLR589840 WVN589840 JB655376 SX655376 ACT655376 AMP655376 AWL655376 BGH655376 BQD655376 BZZ655376 CJV655376 CTR655376 DDN655376 DNJ655376 DXF655376 EHB655376 EQX655376 FAT655376 FKP655376 FUL655376 GEH655376 GOD655376 GXZ655376 HHV655376 HRR655376 IBN655376 ILJ655376 IVF655376 JFB655376 JOX655376 JYT655376 KIP655376 KSL655376 LCH655376 LMD655376 LVZ655376 MFV655376 MPR655376 MZN655376 NJJ655376 NTF655376 ODB655376 OMX655376 OWT655376 PGP655376 PQL655376 QAH655376 QKD655376 QTZ655376 RDV655376 RNR655376 RXN655376 SHJ655376 SRF655376 TBB655376 TKX655376 TUT655376 UEP655376 UOL655376 UYH655376 VID655376 VRZ655376 WBV655376 WLR655376 WVN655376 JB720912 SX720912 ACT720912 AMP720912 AWL720912 BGH720912 BQD720912 BZZ720912 CJV720912 CTR720912 DDN720912 DNJ720912 DXF720912 EHB720912 EQX720912 FAT720912 FKP720912 FUL720912 GEH720912 GOD720912 GXZ720912 HHV720912 HRR720912 IBN720912 ILJ720912 IVF720912 JFB720912 JOX720912 JYT720912 KIP720912 KSL720912 LCH720912 LMD720912 LVZ720912 MFV720912 MPR720912 MZN720912 NJJ720912 NTF720912 ODB720912 OMX720912 OWT720912 PGP720912 PQL720912 QAH720912 QKD720912 QTZ720912 RDV720912 RNR720912 RXN720912 SHJ720912 SRF720912 TBB720912 TKX720912 TUT720912 UEP720912 UOL720912 UYH720912 VID720912 VRZ720912 WBV720912 WLR720912 WVN720912 JB786448 SX786448 ACT786448 AMP786448 AWL786448 BGH786448 BQD786448 BZZ786448 CJV786448 CTR786448 DDN786448 DNJ786448 DXF786448 EHB786448 EQX786448 FAT786448 FKP786448 FUL786448 GEH786448 GOD786448 GXZ786448 HHV786448 HRR786448 IBN786448 ILJ786448 IVF786448 JFB786448 JOX786448 JYT786448 KIP786448 KSL786448 LCH786448 LMD786448 LVZ786448 MFV786448 MPR786448 MZN786448 NJJ786448 NTF786448 ODB786448 OMX786448 OWT786448 PGP786448 PQL786448 QAH786448 QKD786448 QTZ786448 RDV786448 RNR786448 RXN786448 SHJ786448 SRF786448 TBB786448 TKX786448 TUT786448 UEP786448 UOL786448 UYH786448 VID786448 VRZ786448 WBV786448 WLR786448 WVN786448 JB851984 SX851984 ACT851984 AMP851984 AWL851984 BGH851984 BQD851984 BZZ851984 CJV851984 CTR851984 DDN851984 DNJ851984 DXF851984 EHB851984 EQX851984 FAT851984 FKP851984 FUL851984 GEH851984 GOD851984 GXZ851984 HHV851984 HRR851984 IBN851984 ILJ851984 IVF851984 JFB851984 JOX851984 JYT851984 KIP851984 KSL851984 LCH851984 LMD851984 LVZ851984 MFV851984 MPR851984 MZN851984 NJJ851984 NTF851984 ODB851984 OMX851984 OWT851984 PGP851984 PQL851984 QAH851984 QKD851984 QTZ851984 RDV851984 RNR851984 RXN851984 SHJ851984 SRF851984 TBB851984 TKX851984 TUT851984 UEP851984 UOL851984 UYH851984 VID851984 VRZ851984 WBV851984 WLR851984 WVN851984 JB917520 SX917520 ACT917520 AMP917520 AWL917520 BGH917520 BQD917520 BZZ917520 CJV917520 CTR917520 DDN917520 DNJ917520 DXF917520 EHB917520 EQX917520 FAT917520 FKP917520 FUL917520 GEH917520 GOD917520 GXZ917520 HHV917520 HRR917520 IBN917520 ILJ917520 IVF917520 JFB917520 JOX917520 JYT917520 KIP917520 KSL917520 LCH917520 LMD917520 LVZ917520 MFV917520 MPR917520 MZN917520 NJJ917520 NTF917520 ODB917520 OMX917520 OWT917520 PGP917520 PQL917520 QAH917520 QKD917520 QTZ917520 RDV917520 RNR917520 RXN917520 SHJ917520 SRF917520 TBB917520 TKX917520 TUT917520 UEP917520 UOL917520 UYH917520 VID917520 VRZ917520 WBV917520 WLR917520 WVN917520 JB983056 SX983056 ACT983056 AMP983056 AWL983056 BGH983056 BQD983056 BZZ983056 CJV983056 CTR983056 DDN983056 DNJ983056 DXF983056 EHB983056 EQX983056 FAT983056 FKP983056 FUL983056 GEH983056 GOD983056 GXZ983056 HHV983056 HRR983056 IBN983056 ILJ983056 IVF983056 JFB983056 JOX983056 JYT983056 KIP983056 KSL983056 LCH983056 LMD983056 LVZ983056 MFV983056 MPR983056 MZN983056 NJJ983056 NTF983056 ODB983056 OMX983056 OWT983056 PGP983056 PQL983056 QAH983056 QKD983056 QTZ983056 RDV983056 RNR983056 RXN983056 SHJ983056 SRF983056 TBB983056 TKX983056 TUT983056 UEP983056 UOL983056 UYH983056 VID983056 VRZ983056 WBV983056 WLR983056 WVN983056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IX65558:IX65561 ST65558:ST65561 ACP65558:ACP65561 AML65558:AML65561 AWH65558:AWH65561 BGD65558:BGD65561 BPZ65558:BPZ65561 BZV65558:BZV65561 CJR65558:CJR65561 CTN65558:CTN65561 DDJ65558:DDJ65561 DNF65558:DNF65561 DXB65558:DXB65561 EGX65558:EGX65561 EQT65558:EQT65561 FAP65558:FAP65561 FKL65558:FKL65561 FUH65558:FUH65561 GED65558:GED65561 GNZ65558:GNZ65561 GXV65558:GXV65561 HHR65558:HHR65561 HRN65558:HRN65561 IBJ65558:IBJ65561 ILF65558:ILF65561 IVB65558:IVB65561 JEX65558:JEX65561 JOT65558:JOT65561 JYP65558:JYP65561 KIL65558:KIL65561 KSH65558:KSH65561 LCD65558:LCD65561 LLZ65558:LLZ65561 LVV65558:LVV65561 MFR65558:MFR65561 MPN65558:MPN65561 MZJ65558:MZJ65561 NJF65558:NJF65561 NTB65558:NTB65561 OCX65558:OCX65561 OMT65558:OMT65561 OWP65558:OWP65561 PGL65558:PGL65561 PQH65558:PQH65561 QAD65558:QAD65561 QJZ65558:QJZ65561 QTV65558:QTV65561 RDR65558:RDR65561 RNN65558:RNN65561 RXJ65558:RXJ65561 SHF65558:SHF65561 SRB65558:SRB65561 TAX65558:TAX65561 TKT65558:TKT65561 TUP65558:TUP65561 UEL65558:UEL65561 UOH65558:UOH65561 UYD65558:UYD65561 VHZ65558:VHZ65561 VRV65558:VRV65561 WBR65558:WBR65561 WLN65558:WLN65561 WVJ65558:WVJ65561 IX131094:IX131097 ST131094:ST131097 ACP131094:ACP131097 AML131094:AML131097 AWH131094:AWH131097 BGD131094:BGD131097 BPZ131094:BPZ131097 BZV131094:BZV131097 CJR131094:CJR131097 CTN131094:CTN131097 DDJ131094:DDJ131097 DNF131094:DNF131097 DXB131094:DXB131097 EGX131094:EGX131097 EQT131094:EQT131097 FAP131094:FAP131097 FKL131094:FKL131097 FUH131094:FUH131097 GED131094:GED131097 GNZ131094:GNZ131097 GXV131094:GXV131097 HHR131094:HHR131097 HRN131094:HRN131097 IBJ131094:IBJ131097 ILF131094:ILF131097 IVB131094:IVB131097 JEX131094:JEX131097 JOT131094:JOT131097 JYP131094:JYP131097 KIL131094:KIL131097 KSH131094:KSH131097 LCD131094:LCD131097 LLZ131094:LLZ131097 LVV131094:LVV131097 MFR131094:MFR131097 MPN131094:MPN131097 MZJ131094:MZJ131097 NJF131094:NJF131097 NTB131094:NTB131097 OCX131094:OCX131097 OMT131094:OMT131097 OWP131094:OWP131097 PGL131094:PGL131097 PQH131094:PQH131097 QAD131094:QAD131097 QJZ131094:QJZ131097 QTV131094:QTV131097 RDR131094:RDR131097 RNN131094:RNN131097 RXJ131094:RXJ131097 SHF131094:SHF131097 SRB131094:SRB131097 TAX131094:TAX131097 TKT131094:TKT131097 TUP131094:TUP131097 UEL131094:UEL131097 UOH131094:UOH131097 UYD131094:UYD131097 VHZ131094:VHZ131097 VRV131094:VRV131097 WBR131094:WBR131097 WLN131094:WLN131097 WVJ131094:WVJ131097 IX196630:IX196633 ST196630:ST196633 ACP196630:ACP196633 AML196630:AML196633 AWH196630:AWH196633 BGD196630:BGD196633 BPZ196630:BPZ196633 BZV196630:BZV196633 CJR196630:CJR196633 CTN196630:CTN196633 DDJ196630:DDJ196633 DNF196630:DNF196633 DXB196630:DXB196633 EGX196630:EGX196633 EQT196630:EQT196633 FAP196630:FAP196633 FKL196630:FKL196633 FUH196630:FUH196633 GED196630:GED196633 GNZ196630:GNZ196633 GXV196630:GXV196633 HHR196630:HHR196633 HRN196630:HRN196633 IBJ196630:IBJ196633 ILF196630:ILF196633 IVB196630:IVB196633 JEX196630:JEX196633 JOT196630:JOT196633 JYP196630:JYP196633 KIL196630:KIL196633 KSH196630:KSH196633 LCD196630:LCD196633 LLZ196630:LLZ196633 LVV196630:LVV196633 MFR196630:MFR196633 MPN196630:MPN196633 MZJ196630:MZJ196633 NJF196630:NJF196633 NTB196630:NTB196633 OCX196630:OCX196633 OMT196630:OMT196633 OWP196630:OWP196633 PGL196630:PGL196633 PQH196630:PQH196633 QAD196630:QAD196633 QJZ196630:QJZ196633 QTV196630:QTV196633 RDR196630:RDR196633 RNN196630:RNN196633 RXJ196630:RXJ196633 SHF196630:SHF196633 SRB196630:SRB196633 TAX196630:TAX196633 TKT196630:TKT196633 TUP196630:TUP196633 UEL196630:UEL196633 UOH196630:UOH196633 UYD196630:UYD196633 VHZ196630:VHZ196633 VRV196630:VRV196633 WBR196630:WBR196633 WLN196630:WLN196633 WVJ196630:WVJ196633 IX262166:IX262169 ST262166:ST262169 ACP262166:ACP262169 AML262166:AML262169 AWH262166:AWH262169 BGD262166:BGD262169 BPZ262166:BPZ262169 BZV262166:BZV262169 CJR262166:CJR262169 CTN262166:CTN262169 DDJ262166:DDJ262169 DNF262166:DNF262169 DXB262166:DXB262169 EGX262166:EGX262169 EQT262166:EQT262169 FAP262166:FAP262169 FKL262166:FKL262169 FUH262166:FUH262169 GED262166:GED262169 GNZ262166:GNZ262169 GXV262166:GXV262169 HHR262166:HHR262169 HRN262166:HRN262169 IBJ262166:IBJ262169 ILF262166:ILF262169 IVB262166:IVB262169 JEX262166:JEX262169 JOT262166:JOT262169 JYP262166:JYP262169 KIL262166:KIL262169 KSH262166:KSH262169 LCD262166:LCD262169 LLZ262166:LLZ262169 LVV262166:LVV262169 MFR262166:MFR262169 MPN262166:MPN262169 MZJ262166:MZJ262169 NJF262166:NJF262169 NTB262166:NTB262169 OCX262166:OCX262169 OMT262166:OMT262169 OWP262166:OWP262169 PGL262166:PGL262169 PQH262166:PQH262169 QAD262166:QAD262169 QJZ262166:QJZ262169 QTV262166:QTV262169 RDR262166:RDR262169 RNN262166:RNN262169 RXJ262166:RXJ262169 SHF262166:SHF262169 SRB262166:SRB262169 TAX262166:TAX262169 TKT262166:TKT262169 TUP262166:TUP262169 UEL262166:UEL262169 UOH262166:UOH262169 UYD262166:UYD262169 VHZ262166:VHZ262169 VRV262166:VRV262169 WBR262166:WBR262169 WLN262166:WLN262169 WVJ262166:WVJ262169 IX327702:IX327705 ST327702:ST327705 ACP327702:ACP327705 AML327702:AML327705 AWH327702:AWH327705 BGD327702:BGD327705 BPZ327702:BPZ327705 BZV327702:BZV327705 CJR327702:CJR327705 CTN327702:CTN327705 DDJ327702:DDJ327705 DNF327702:DNF327705 DXB327702:DXB327705 EGX327702:EGX327705 EQT327702:EQT327705 FAP327702:FAP327705 FKL327702:FKL327705 FUH327702:FUH327705 GED327702:GED327705 GNZ327702:GNZ327705 GXV327702:GXV327705 HHR327702:HHR327705 HRN327702:HRN327705 IBJ327702:IBJ327705 ILF327702:ILF327705 IVB327702:IVB327705 JEX327702:JEX327705 JOT327702:JOT327705 JYP327702:JYP327705 KIL327702:KIL327705 KSH327702:KSH327705 LCD327702:LCD327705 LLZ327702:LLZ327705 LVV327702:LVV327705 MFR327702:MFR327705 MPN327702:MPN327705 MZJ327702:MZJ327705 NJF327702:NJF327705 NTB327702:NTB327705 OCX327702:OCX327705 OMT327702:OMT327705 OWP327702:OWP327705 PGL327702:PGL327705 PQH327702:PQH327705 QAD327702:QAD327705 QJZ327702:QJZ327705 QTV327702:QTV327705 RDR327702:RDR327705 RNN327702:RNN327705 RXJ327702:RXJ327705 SHF327702:SHF327705 SRB327702:SRB327705 TAX327702:TAX327705 TKT327702:TKT327705 TUP327702:TUP327705 UEL327702:UEL327705 UOH327702:UOH327705 UYD327702:UYD327705 VHZ327702:VHZ327705 VRV327702:VRV327705 WBR327702:WBR327705 WLN327702:WLN327705 WVJ327702:WVJ327705 IX393238:IX393241 ST393238:ST393241 ACP393238:ACP393241 AML393238:AML393241 AWH393238:AWH393241 BGD393238:BGD393241 BPZ393238:BPZ393241 BZV393238:BZV393241 CJR393238:CJR393241 CTN393238:CTN393241 DDJ393238:DDJ393241 DNF393238:DNF393241 DXB393238:DXB393241 EGX393238:EGX393241 EQT393238:EQT393241 FAP393238:FAP393241 FKL393238:FKL393241 FUH393238:FUH393241 GED393238:GED393241 GNZ393238:GNZ393241 GXV393238:GXV393241 HHR393238:HHR393241 HRN393238:HRN393241 IBJ393238:IBJ393241 ILF393238:ILF393241 IVB393238:IVB393241 JEX393238:JEX393241 JOT393238:JOT393241 JYP393238:JYP393241 KIL393238:KIL393241 KSH393238:KSH393241 LCD393238:LCD393241 LLZ393238:LLZ393241 LVV393238:LVV393241 MFR393238:MFR393241 MPN393238:MPN393241 MZJ393238:MZJ393241 NJF393238:NJF393241 NTB393238:NTB393241 OCX393238:OCX393241 OMT393238:OMT393241 OWP393238:OWP393241 PGL393238:PGL393241 PQH393238:PQH393241 QAD393238:QAD393241 QJZ393238:QJZ393241 QTV393238:QTV393241 RDR393238:RDR393241 RNN393238:RNN393241 RXJ393238:RXJ393241 SHF393238:SHF393241 SRB393238:SRB393241 TAX393238:TAX393241 TKT393238:TKT393241 TUP393238:TUP393241 UEL393238:UEL393241 UOH393238:UOH393241 UYD393238:UYD393241 VHZ393238:VHZ393241 VRV393238:VRV393241 WBR393238:WBR393241 WLN393238:WLN393241 WVJ393238:WVJ393241 IX458774:IX458777 ST458774:ST458777 ACP458774:ACP458777 AML458774:AML458777 AWH458774:AWH458777 BGD458774:BGD458777 BPZ458774:BPZ458777 BZV458774:BZV458777 CJR458774:CJR458777 CTN458774:CTN458777 DDJ458774:DDJ458777 DNF458774:DNF458777 DXB458774:DXB458777 EGX458774:EGX458777 EQT458774:EQT458777 FAP458774:FAP458777 FKL458774:FKL458777 FUH458774:FUH458777 GED458774:GED458777 GNZ458774:GNZ458777 GXV458774:GXV458777 HHR458774:HHR458777 HRN458774:HRN458777 IBJ458774:IBJ458777 ILF458774:ILF458777 IVB458774:IVB458777 JEX458774:JEX458777 JOT458774:JOT458777 JYP458774:JYP458777 KIL458774:KIL458777 KSH458774:KSH458777 LCD458774:LCD458777 LLZ458774:LLZ458777 LVV458774:LVV458777 MFR458774:MFR458777 MPN458774:MPN458777 MZJ458774:MZJ458777 NJF458774:NJF458777 NTB458774:NTB458777 OCX458774:OCX458777 OMT458774:OMT458777 OWP458774:OWP458777 PGL458774:PGL458777 PQH458774:PQH458777 QAD458774:QAD458777 QJZ458774:QJZ458777 QTV458774:QTV458777 RDR458774:RDR458777 RNN458774:RNN458777 RXJ458774:RXJ458777 SHF458774:SHF458777 SRB458774:SRB458777 TAX458774:TAX458777 TKT458774:TKT458777 TUP458774:TUP458777 UEL458774:UEL458777 UOH458774:UOH458777 UYD458774:UYD458777 VHZ458774:VHZ458777 VRV458774:VRV458777 WBR458774:WBR458777 WLN458774:WLN458777 WVJ458774:WVJ458777 IX524310:IX524313 ST524310:ST524313 ACP524310:ACP524313 AML524310:AML524313 AWH524310:AWH524313 BGD524310:BGD524313 BPZ524310:BPZ524313 BZV524310:BZV524313 CJR524310:CJR524313 CTN524310:CTN524313 DDJ524310:DDJ524313 DNF524310:DNF524313 DXB524310:DXB524313 EGX524310:EGX524313 EQT524310:EQT524313 FAP524310:FAP524313 FKL524310:FKL524313 FUH524310:FUH524313 GED524310:GED524313 GNZ524310:GNZ524313 GXV524310:GXV524313 HHR524310:HHR524313 HRN524310:HRN524313 IBJ524310:IBJ524313 ILF524310:ILF524313 IVB524310:IVB524313 JEX524310:JEX524313 JOT524310:JOT524313 JYP524310:JYP524313 KIL524310:KIL524313 KSH524310:KSH524313 LCD524310:LCD524313 LLZ524310:LLZ524313 LVV524310:LVV524313 MFR524310:MFR524313 MPN524310:MPN524313 MZJ524310:MZJ524313 NJF524310:NJF524313 NTB524310:NTB524313 OCX524310:OCX524313 OMT524310:OMT524313 OWP524310:OWP524313 PGL524310:PGL524313 PQH524310:PQH524313 QAD524310:QAD524313 QJZ524310:QJZ524313 QTV524310:QTV524313 RDR524310:RDR524313 RNN524310:RNN524313 RXJ524310:RXJ524313 SHF524310:SHF524313 SRB524310:SRB524313 TAX524310:TAX524313 TKT524310:TKT524313 TUP524310:TUP524313 UEL524310:UEL524313 UOH524310:UOH524313 UYD524310:UYD524313 VHZ524310:VHZ524313 VRV524310:VRV524313 WBR524310:WBR524313 WLN524310:WLN524313 WVJ524310:WVJ524313 IX589846:IX589849 ST589846:ST589849 ACP589846:ACP589849 AML589846:AML589849 AWH589846:AWH589849 BGD589846:BGD589849 BPZ589846:BPZ589849 BZV589846:BZV589849 CJR589846:CJR589849 CTN589846:CTN589849 DDJ589846:DDJ589849 DNF589846:DNF589849 DXB589846:DXB589849 EGX589846:EGX589849 EQT589846:EQT589849 FAP589846:FAP589849 FKL589846:FKL589849 FUH589846:FUH589849 GED589846:GED589849 GNZ589846:GNZ589849 GXV589846:GXV589849 HHR589846:HHR589849 HRN589846:HRN589849 IBJ589846:IBJ589849 ILF589846:ILF589849 IVB589846:IVB589849 JEX589846:JEX589849 JOT589846:JOT589849 JYP589846:JYP589849 KIL589846:KIL589849 KSH589846:KSH589849 LCD589846:LCD589849 LLZ589846:LLZ589849 LVV589846:LVV589849 MFR589846:MFR589849 MPN589846:MPN589849 MZJ589846:MZJ589849 NJF589846:NJF589849 NTB589846:NTB589849 OCX589846:OCX589849 OMT589846:OMT589849 OWP589846:OWP589849 PGL589846:PGL589849 PQH589846:PQH589849 QAD589846:QAD589849 QJZ589846:QJZ589849 QTV589846:QTV589849 RDR589846:RDR589849 RNN589846:RNN589849 RXJ589846:RXJ589849 SHF589846:SHF589849 SRB589846:SRB589849 TAX589846:TAX589849 TKT589846:TKT589849 TUP589846:TUP589849 UEL589846:UEL589849 UOH589846:UOH589849 UYD589846:UYD589849 VHZ589846:VHZ589849 VRV589846:VRV589849 WBR589846:WBR589849 WLN589846:WLN589849 WVJ589846:WVJ589849 IX655382:IX655385 ST655382:ST655385 ACP655382:ACP655385 AML655382:AML655385 AWH655382:AWH655385 BGD655382:BGD655385 BPZ655382:BPZ655385 BZV655382:BZV655385 CJR655382:CJR655385 CTN655382:CTN655385 DDJ655382:DDJ655385 DNF655382:DNF655385 DXB655382:DXB655385 EGX655382:EGX655385 EQT655382:EQT655385 FAP655382:FAP655385 FKL655382:FKL655385 FUH655382:FUH655385 GED655382:GED655385 GNZ655382:GNZ655385 GXV655382:GXV655385 HHR655382:HHR655385 HRN655382:HRN655385 IBJ655382:IBJ655385 ILF655382:ILF655385 IVB655382:IVB655385 JEX655382:JEX655385 JOT655382:JOT655385 JYP655382:JYP655385 KIL655382:KIL655385 KSH655382:KSH655385 LCD655382:LCD655385 LLZ655382:LLZ655385 LVV655382:LVV655385 MFR655382:MFR655385 MPN655382:MPN655385 MZJ655382:MZJ655385 NJF655382:NJF655385 NTB655382:NTB655385 OCX655382:OCX655385 OMT655382:OMT655385 OWP655382:OWP655385 PGL655382:PGL655385 PQH655382:PQH655385 QAD655382:QAD655385 QJZ655382:QJZ655385 QTV655382:QTV655385 RDR655382:RDR655385 RNN655382:RNN655385 RXJ655382:RXJ655385 SHF655382:SHF655385 SRB655382:SRB655385 TAX655382:TAX655385 TKT655382:TKT655385 TUP655382:TUP655385 UEL655382:UEL655385 UOH655382:UOH655385 UYD655382:UYD655385 VHZ655382:VHZ655385 VRV655382:VRV655385 WBR655382:WBR655385 WLN655382:WLN655385 WVJ655382:WVJ655385 IX720918:IX720921 ST720918:ST720921 ACP720918:ACP720921 AML720918:AML720921 AWH720918:AWH720921 BGD720918:BGD720921 BPZ720918:BPZ720921 BZV720918:BZV720921 CJR720918:CJR720921 CTN720918:CTN720921 DDJ720918:DDJ720921 DNF720918:DNF720921 DXB720918:DXB720921 EGX720918:EGX720921 EQT720918:EQT720921 FAP720918:FAP720921 FKL720918:FKL720921 FUH720918:FUH720921 GED720918:GED720921 GNZ720918:GNZ720921 GXV720918:GXV720921 HHR720918:HHR720921 HRN720918:HRN720921 IBJ720918:IBJ720921 ILF720918:ILF720921 IVB720918:IVB720921 JEX720918:JEX720921 JOT720918:JOT720921 JYP720918:JYP720921 KIL720918:KIL720921 KSH720918:KSH720921 LCD720918:LCD720921 LLZ720918:LLZ720921 LVV720918:LVV720921 MFR720918:MFR720921 MPN720918:MPN720921 MZJ720918:MZJ720921 NJF720918:NJF720921 NTB720918:NTB720921 OCX720918:OCX720921 OMT720918:OMT720921 OWP720918:OWP720921 PGL720918:PGL720921 PQH720918:PQH720921 QAD720918:QAD720921 QJZ720918:QJZ720921 QTV720918:QTV720921 RDR720918:RDR720921 RNN720918:RNN720921 RXJ720918:RXJ720921 SHF720918:SHF720921 SRB720918:SRB720921 TAX720918:TAX720921 TKT720918:TKT720921 TUP720918:TUP720921 UEL720918:UEL720921 UOH720918:UOH720921 UYD720918:UYD720921 VHZ720918:VHZ720921 VRV720918:VRV720921 WBR720918:WBR720921 WLN720918:WLN720921 WVJ720918:WVJ720921 IX786454:IX786457 ST786454:ST786457 ACP786454:ACP786457 AML786454:AML786457 AWH786454:AWH786457 BGD786454:BGD786457 BPZ786454:BPZ786457 BZV786454:BZV786457 CJR786454:CJR786457 CTN786454:CTN786457 DDJ786454:DDJ786457 DNF786454:DNF786457 DXB786454:DXB786457 EGX786454:EGX786457 EQT786454:EQT786457 FAP786454:FAP786457 FKL786454:FKL786457 FUH786454:FUH786457 GED786454:GED786457 GNZ786454:GNZ786457 GXV786454:GXV786457 HHR786454:HHR786457 HRN786454:HRN786457 IBJ786454:IBJ786457 ILF786454:ILF786457 IVB786454:IVB786457 JEX786454:JEX786457 JOT786454:JOT786457 JYP786454:JYP786457 KIL786454:KIL786457 KSH786454:KSH786457 LCD786454:LCD786457 LLZ786454:LLZ786457 LVV786454:LVV786457 MFR786454:MFR786457 MPN786454:MPN786457 MZJ786454:MZJ786457 NJF786454:NJF786457 NTB786454:NTB786457 OCX786454:OCX786457 OMT786454:OMT786457 OWP786454:OWP786457 PGL786454:PGL786457 PQH786454:PQH786457 QAD786454:QAD786457 QJZ786454:QJZ786457 QTV786454:QTV786457 RDR786454:RDR786457 RNN786454:RNN786457 RXJ786454:RXJ786457 SHF786454:SHF786457 SRB786454:SRB786457 TAX786454:TAX786457 TKT786454:TKT786457 TUP786454:TUP786457 UEL786454:UEL786457 UOH786454:UOH786457 UYD786454:UYD786457 VHZ786454:VHZ786457 VRV786454:VRV786457 WBR786454:WBR786457 WLN786454:WLN786457 WVJ786454:WVJ786457 IX851990:IX851993 ST851990:ST851993 ACP851990:ACP851993 AML851990:AML851993 AWH851990:AWH851993 BGD851990:BGD851993 BPZ851990:BPZ851993 BZV851990:BZV851993 CJR851990:CJR851993 CTN851990:CTN851993 DDJ851990:DDJ851993 DNF851990:DNF851993 DXB851990:DXB851993 EGX851990:EGX851993 EQT851990:EQT851993 FAP851990:FAP851993 FKL851990:FKL851993 FUH851990:FUH851993 GED851990:GED851993 GNZ851990:GNZ851993 GXV851990:GXV851993 HHR851990:HHR851993 HRN851990:HRN851993 IBJ851990:IBJ851993 ILF851990:ILF851993 IVB851990:IVB851993 JEX851990:JEX851993 JOT851990:JOT851993 JYP851990:JYP851993 KIL851990:KIL851993 KSH851990:KSH851993 LCD851990:LCD851993 LLZ851990:LLZ851993 LVV851990:LVV851993 MFR851990:MFR851993 MPN851990:MPN851993 MZJ851990:MZJ851993 NJF851990:NJF851993 NTB851990:NTB851993 OCX851990:OCX851993 OMT851990:OMT851993 OWP851990:OWP851993 PGL851990:PGL851993 PQH851990:PQH851993 QAD851990:QAD851993 QJZ851990:QJZ851993 QTV851990:QTV851993 RDR851990:RDR851993 RNN851990:RNN851993 RXJ851990:RXJ851993 SHF851990:SHF851993 SRB851990:SRB851993 TAX851990:TAX851993 TKT851990:TKT851993 TUP851990:TUP851993 UEL851990:UEL851993 UOH851990:UOH851993 UYD851990:UYD851993 VHZ851990:VHZ851993 VRV851990:VRV851993 WBR851990:WBR851993 WLN851990:WLN851993 WVJ851990:WVJ851993 IX917526:IX917529 ST917526:ST917529 ACP917526:ACP917529 AML917526:AML917529 AWH917526:AWH917529 BGD917526:BGD917529 BPZ917526:BPZ917529 BZV917526:BZV917529 CJR917526:CJR917529 CTN917526:CTN917529 DDJ917526:DDJ917529 DNF917526:DNF917529 DXB917526:DXB917529 EGX917526:EGX917529 EQT917526:EQT917529 FAP917526:FAP917529 FKL917526:FKL917529 FUH917526:FUH917529 GED917526:GED917529 GNZ917526:GNZ917529 GXV917526:GXV917529 HHR917526:HHR917529 HRN917526:HRN917529 IBJ917526:IBJ917529 ILF917526:ILF917529 IVB917526:IVB917529 JEX917526:JEX917529 JOT917526:JOT917529 JYP917526:JYP917529 KIL917526:KIL917529 KSH917526:KSH917529 LCD917526:LCD917529 LLZ917526:LLZ917529 LVV917526:LVV917529 MFR917526:MFR917529 MPN917526:MPN917529 MZJ917526:MZJ917529 NJF917526:NJF917529 NTB917526:NTB917529 OCX917526:OCX917529 OMT917526:OMT917529 OWP917526:OWP917529 PGL917526:PGL917529 PQH917526:PQH917529 QAD917526:QAD917529 QJZ917526:QJZ917529 QTV917526:QTV917529 RDR917526:RDR917529 RNN917526:RNN917529 RXJ917526:RXJ917529 SHF917526:SHF917529 SRB917526:SRB917529 TAX917526:TAX917529 TKT917526:TKT917529 TUP917526:TUP917529 UEL917526:UEL917529 UOH917526:UOH917529 UYD917526:UYD917529 VHZ917526:VHZ917529 VRV917526:VRV917529 WBR917526:WBR917529 WLN917526:WLN917529 WVJ917526:WVJ917529 IX983062:IX983065 ST983062:ST983065 ACP983062:ACP983065 AML983062:AML983065 AWH983062:AWH983065 BGD983062:BGD983065 BPZ983062:BPZ983065 BZV983062:BZV983065 CJR983062:CJR983065 CTN983062:CTN983065 DDJ983062:DDJ983065 DNF983062:DNF983065 DXB983062:DXB983065 EGX983062:EGX983065 EQT983062:EQT983065 FAP983062:FAP983065 FKL983062:FKL983065 FUH983062:FUH983065 GED983062:GED983065 GNZ983062:GNZ983065 GXV983062:GXV983065 HHR983062:HHR983065 HRN983062:HRN983065 IBJ983062:IBJ983065 ILF983062:ILF983065 IVB983062:IVB983065 JEX983062:JEX983065 JOT983062:JOT983065 JYP983062:JYP983065 KIL983062:KIL983065 KSH983062:KSH983065 LCD983062:LCD983065 LLZ983062:LLZ983065 LVV983062:LVV983065 MFR983062:MFR983065 MPN983062:MPN983065 MZJ983062:MZJ983065 NJF983062:NJF983065 NTB983062:NTB983065 OCX983062:OCX983065 OMT983062:OMT983065 OWP983062:OWP983065 PGL983062:PGL983065 PQH983062:PQH983065 QAD983062:QAD983065 QJZ983062:QJZ983065 QTV983062:QTV983065 RDR983062:RDR983065 RNN983062:RNN983065 RXJ983062:RXJ983065 SHF983062:SHF983065 SRB983062:SRB983065 TAX983062:TAX983065 TKT983062:TKT983065 TUP983062:TUP983065 UEL983062:UEL983065 UOH983062:UOH983065 UYD983062:UYD983065 VHZ983062:VHZ983065 VRV983062:VRV983065 WBR983062:WBR983065 WLN983062:WLN983065 WVJ983062:WVJ983065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IT65558:IT65561 SP65558:SP65561 ACL65558:ACL65561 AMH65558:AMH65561 AWD65558:AWD65561 BFZ65558:BFZ65561 BPV65558:BPV65561 BZR65558:BZR65561 CJN65558:CJN65561 CTJ65558:CTJ65561 DDF65558:DDF65561 DNB65558:DNB65561 DWX65558:DWX65561 EGT65558:EGT65561 EQP65558:EQP65561 FAL65558:FAL65561 FKH65558:FKH65561 FUD65558:FUD65561 GDZ65558:GDZ65561 GNV65558:GNV65561 GXR65558:GXR65561 HHN65558:HHN65561 HRJ65558:HRJ65561 IBF65558:IBF65561 ILB65558:ILB65561 IUX65558:IUX65561 JET65558:JET65561 JOP65558:JOP65561 JYL65558:JYL65561 KIH65558:KIH65561 KSD65558:KSD65561 LBZ65558:LBZ65561 LLV65558:LLV65561 LVR65558:LVR65561 MFN65558:MFN65561 MPJ65558:MPJ65561 MZF65558:MZF65561 NJB65558:NJB65561 NSX65558:NSX65561 OCT65558:OCT65561 OMP65558:OMP65561 OWL65558:OWL65561 PGH65558:PGH65561 PQD65558:PQD65561 PZZ65558:PZZ65561 QJV65558:QJV65561 QTR65558:QTR65561 RDN65558:RDN65561 RNJ65558:RNJ65561 RXF65558:RXF65561 SHB65558:SHB65561 SQX65558:SQX65561 TAT65558:TAT65561 TKP65558:TKP65561 TUL65558:TUL65561 UEH65558:UEH65561 UOD65558:UOD65561 UXZ65558:UXZ65561 VHV65558:VHV65561 VRR65558:VRR65561 WBN65558:WBN65561 WLJ65558:WLJ65561 WVF65558:WVF65561 IT131094:IT131097 SP131094:SP131097 ACL131094:ACL131097 AMH131094:AMH131097 AWD131094:AWD131097 BFZ131094:BFZ131097 BPV131094:BPV131097 BZR131094:BZR131097 CJN131094:CJN131097 CTJ131094:CTJ131097 DDF131094:DDF131097 DNB131094:DNB131097 DWX131094:DWX131097 EGT131094:EGT131097 EQP131094:EQP131097 FAL131094:FAL131097 FKH131094:FKH131097 FUD131094:FUD131097 GDZ131094:GDZ131097 GNV131094:GNV131097 GXR131094:GXR131097 HHN131094:HHN131097 HRJ131094:HRJ131097 IBF131094:IBF131097 ILB131094:ILB131097 IUX131094:IUX131097 JET131094:JET131097 JOP131094:JOP131097 JYL131094:JYL131097 KIH131094:KIH131097 KSD131094:KSD131097 LBZ131094:LBZ131097 LLV131094:LLV131097 LVR131094:LVR131097 MFN131094:MFN131097 MPJ131094:MPJ131097 MZF131094:MZF131097 NJB131094:NJB131097 NSX131094:NSX131097 OCT131094:OCT131097 OMP131094:OMP131097 OWL131094:OWL131097 PGH131094:PGH131097 PQD131094:PQD131097 PZZ131094:PZZ131097 QJV131094:QJV131097 QTR131094:QTR131097 RDN131094:RDN131097 RNJ131094:RNJ131097 RXF131094:RXF131097 SHB131094:SHB131097 SQX131094:SQX131097 TAT131094:TAT131097 TKP131094:TKP131097 TUL131094:TUL131097 UEH131094:UEH131097 UOD131094:UOD131097 UXZ131094:UXZ131097 VHV131094:VHV131097 VRR131094:VRR131097 WBN131094:WBN131097 WLJ131094:WLJ131097 WVF131094:WVF131097 IT196630:IT196633 SP196630:SP196633 ACL196630:ACL196633 AMH196630:AMH196633 AWD196630:AWD196633 BFZ196630:BFZ196633 BPV196630:BPV196633 BZR196630:BZR196633 CJN196630:CJN196633 CTJ196630:CTJ196633 DDF196630:DDF196633 DNB196630:DNB196633 DWX196630:DWX196633 EGT196630:EGT196633 EQP196630:EQP196633 FAL196630:FAL196633 FKH196630:FKH196633 FUD196630:FUD196633 GDZ196630:GDZ196633 GNV196630:GNV196633 GXR196630:GXR196633 HHN196630:HHN196633 HRJ196630:HRJ196633 IBF196630:IBF196633 ILB196630:ILB196633 IUX196630:IUX196633 JET196630:JET196633 JOP196630:JOP196633 JYL196630:JYL196633 KIH196630:KIH196633 KSD196630:KSD196633 LBZ196630:LBZ196633 LLV196630:LLV196633 LVR196630:LVR196633 MFN196630:MFN196633 MPJ196630:MPJ196633 MZF196630:MZF196633 NJB196630:NJB196633 NSX196630:NSX196633 OCT196630:OCT196633 OMP196630:OMP196633 OWL196630:OWL196633 PGH196630:PGH196633 PQD196630:PQD196633 PZZ196630:PZZ196633 QJV196630:QJV196633 QTR196630:QTR196633 RDN196630:RDN196633 RNJ196630:RNJ196633 RXF196630:RXF196633 SHB196630:SHB196633 SQX196630:SQX196633 TAT196630:TAT196633 TKP196630:TKP196633 TUL196630:TUL196633 UEH196630:UEH196633 UOD196630:UOD196633 UXZ196630:UXZ196633 VHV196630:VHV196633 VRR196630:VRR196633 WBN196630:WBN196633 WLJ196630:WLJ196633 WVF196630:WVF196633 IT262166:IT262169 SP262166:SP262169 ACL262166:ACL262169 AMH262166:AMH262169 AWD262166:AWD262169 BFZ262166:BFZ262169 BPV262166:BPV262169 BZR262166:BZR262169 CJN262166:CJN262169 CTJ262166:CTJ262169 DDF262166:DDF262169 DNB262166:DNB262169 DWX262166:DWX262169 EGT262166:EGT262169 EQP262166:EQP262169 FAL262166:FAL262169 FKH262166:FKH262169 FUD262166:FUD262169 GDZ262166:GDZ262169 GNV262166:GNV262169 GXR262166:GXR262169 HHN262166:HHN262169 HRJ262166:HRJ262169 IBF262166:IBF262169 ILB262166:ILB262169 IUX262166:IUX262169 JET262166:JET262169 JOP262166:JOP262169 JYL262166:JYL262169 KIH262166:KIH262169 KSD262166:KSD262169 LBZ262166:LBZ262169 LLV262166:LLV262169 LVR262166:LVR262169 MFN262166:MFN262169 MPJ262166:MPJ262169 MZF262166:MZF262169 NJB262166:NJB262169 NSX262166:NSX262169 OCT262166:OCT262169 OMP262166:OMP262169 OWL262166:OWL262169 PGH262166:PGH262169 PQD262166:PQD262169 PZZ262166:PZZ262169 QJV262166:QJV262169 QTR262166:QTR262169 RDN262166:RDN262169 RNJ262166:RNJ262169 RXF262166:RXF262169 SHB262166:SHB262169 SQX262166:SQX262169 TAT262166:TAT262169 TKP262166:TKP262169 TUL262166:TUL262169 UEH262166:UEH262169 UOD262166:UOD262169 UXZ262166:UXZ262169 VHV262166:VHV262169 VRR262166:VRR262169 WBN262166:WBN262169 WLJ262166:WLJ262169 WVF262166:WVF262169 IT327702:IT327705 SP327702:SP327705 ACL327702:ACL327705 AMH327702:AMH327705 AWD327702:AWD327705 BFZ327702:BFZ327705 BPV327702:BPV327705 BZR327702:BZR327705 CJN327702:CJN327705 CTJ327702:CTJ327705 DDF327702:DDF327705 DNB327702:DNB327705 DWX327702:DWX327705 EGT327702:EGT327705 EQP327702:EQP327705 FAL327702:FAL327705 FKH327702:FKH327705 FUD327702:FUD327705 GDZ327702:GDZ327705 GNV327702:GNV327705 GXR327702:GXR327705 HHN327702:HHN327705 HRJ327702:HRJ327705 IBF327702:IBF327705 ILB327702:ILB327705 IUX327702:IUX327705 JET327702:JET327705 JOP327702:JOP327705 JYL327702:JYL327705 KIH327702:KIH327705 KSD327702:KSD327705 LBZ327702:LBZ327705 LLV327702:LLV327705 LVR327702:LVR327705 MFN327702:MFN327705 MPJ327702:MPJ327705 MZF327702:MZF327705 NJB327702:NJB327705 NSX327702:NSX327705 OCT327702:OCT327705 OMP327702:OMP327705 OWL327702:OWL327705 PGH327702:PGH327705 PQD327702:PQD327705 PZZ327702:PZZ327705 QJV327702:QJV327705 QTR327702:QTR327705 RDN327702:RDN327705 RNJ327702:RNJ327705 RXF327702:RXF327705 SHB327702:SHB327705 SQX327702:SQX327705 TAT327702:TAT327705 TKP327702:TKP327705 TUL327702:TUL327705 UEH327702:UEH327705 UOD327702:UOD327705 UXZ327702:UXZ327705 VHV327702:VHV327705 VRR327702:VRR327705 WBN327702:WBN327705 WLJ327702:WLJ327705 WVF327702:WVF327705 IT393238:IT393241 SP393238:SP393241 ACL393238:ACL393241 AMH393238:AMH393241 AWD393238:AWD393241 BFZ393238:BFZ393241 BPV393238:BPV393241 BZR393238:BZR393241 CJN393238:CJN393241 CTJ393238:CTJ393241 DDF393238:DDF393241 DNB393238:DNB393241 DWX393238:DWX393241 EGT393238:EGT393241 EQP393238:EQP393241 FAL393238:FAL393241 FKH393238:FKH393241 FUD393238:FUD393241 GDZ393238:GDZ393241 GNV393238:GNV393241 GXR393238:GXR393241 HHN393238:HHN393241 HRJ393238:HRJ393241 IBF393238:IBF393241 ILB393238:ILB393241 IUX393238:IUX393241 JET393238:JET393241 JOP393238:JOP393241 JYL393238:JYL393241 KIH393238:KIH393241 KSD393238:KSD393241 LBZ393238:LBZ393241 LLV393238:LLV393241 LVR393238:LVR393241 MFN393238:MFN393241 MPJ393238:MPJ393241 MZF393238:MZF393241 NJB393238:NJB393241 NSX393238:NSX393241 OCT393238:OCT393241 OMP393238:OMP393241 OWL393238:OWL393241 PGH393238:PGH393241 PQD393238:PQD393241 PZZ393238:PZZ393241 QJV393238:QJV393241 QTR393238:QTR393241 RDN393238:RDN393241 RNJ393238:RNJ393241 RXF393238:RXF393241 SHB393238:SHB393241 SQX393238:SQX393241 TAT393238:TAT393241 TKP393238:TKP393241 TUL393238:TUL393241 UEH393238:UEH393241 UOD393238:UOD393241 UXZ393238:UXZ393241 VHV393238:VHV393241 VRR393238:VRR393241 WBN393238:WBN393241 WLJ393238:WLJ393241 WVF393238:WVF393241 IT458774:IT458777 SP458774:SP458777 ACL458774:ACL458777 AMH458774:AMH458777 AWD458774:AWD458777 BFZ458774:BFZ458777 BPV458774:BPV458777 BZR458774:BZR458777 CJN458774:CJN458777 CTJ458774:CTJ458777 DDF458774:DDF458777 DNB458774:DNB458777 DWX458774:DWX458777 EGT458774:EGT458777 EQP458774:EQP458777 FAL458774:FAL458777 FKH458774:FKH458777 FUD458774:FUD458777 GDZ458774:GDZ458777 GNV458774:GNV458777 GXR458774:GXR458777 HHN458774:HHN458777 HRJ458774:HRJ458777 IBF458774:IBF458777 ILB458774:ILB458777 IUX458774:IUX458777 JET458774:JET458777 JOP458774:JOP458777 JYL458774:JYL458777 KIH458774:KIH458777 KSD458774:KSD458777 LBZ458774:LBZ458777 LLV458774:LLV458777 LVR458774:LVR458777 MFN458774:MFN458777 MPJ458774:MPJ458777 MZF458774:MZF458777 NJB458774:NJB458777 NSX458774:NSX458777 OCT458774:OCT458777 OMP458774:OMP458777 OWL458774:OWL458777 PGH458774:PGH458777 PQD458774:PQD458777 PZZ458774:PZZ458777 QJV458774:QJV458777 QTR458774:QTR458777 RDN458774:RDN458777 RNJ458774:RNJ458777 RXF458774:RXF458777 SHB458774:SHB458777 SQX458774:SQX458777 TAT458774:TAT458777 TKP458774:TKP458777 TUL458774:TUL458777 UEH458774:UEH458777 UOD458774:UOD458777 UXZ458774:UXZ458777 VHV458774:VHV458777 VRR458774:VRR458777 WBN458774:WBN458777 WLJ458774:WLJ458777 WVF458774:WVF458777 IT524310:IT524313 SP524310:SP524313 ACL524310:ACL524313 AMH524310:AMH524313 AWD524310:AWD524313 BFZ524310:BFZ524313 BPV524310:BPV524313 BZR524310:BZR524313 CJN524310:CJN524313 CTJ524310:CTJ524313 DDF524310:DDF524313 DNB524310:DNB524313 DWX524310:DWX524313 EGT524310:EGT524313 EQP524310:EQP524313 FAL524310:FAL524313 FKH524310:FKH524313 FUD524310:FUD524313 GDZ524310:GDZ524313 GNV524310:GNV524313 GXR524310:GXR524313 HHN524310:HHN524313 HRJ524310:HRJ524313 IBF524310:IBF524313 ILB524310:ILB524313 IUX524310:IUX524313 JET524310:JET524313 JOP524310:JOP524313 JYL524310:JYL524313 KIH524310:KIH524313 KSD524310:KSD524313 LBZ524310:LBZ524313 LLV524310:LLV524313 LVR524310:LVR524313 MFN524310:MFN524313 MPJ524310:MPJ524313 MZF524310:MZF524313 NJB524310:NJB524313 NSX524310:NSX524313 OCT524310:OCT524313 OMP524310:OMP524313 OWL524310:OWL524313 PGH524310:PGH524313 PQD524310:PQD524313 PZZ524310:PZZ524313 QJV524310:QJV524313 QTR524310:QTR524313 RDN524310:RDN524313 RNJ524310:RNJ524313 RXF524310:RXF524313 SHB524310:SHB524313 SQX524310:SQX524313 TAT524310:TAT524313 TKP524310:TKP524313 TUL524310:TUL524313 UEH524310:UEH524313 UOD524310:UOD524313 UXZ524310:UXZ524313 VHV524310:VHV524313 VRR524310:VRR524313 WBN524310:WBN524313 WLJ524310:WLJ524313 WVF524310:WVF524313 IT589846:IT589849 SP589846:SP589849 ACL589846:ACL589849 AMH589846:AMH589849 AWD589846:AWD589849 BFZ589846:BFZ589849 BPV589846:BPV589849 BZR589846:BZR589849 CJN589846:CJN589849 CTJ589846:CTJ589849 DDF589846:DDF589849 DNB589846:DNB589849 DWX589846:DWX589849 EGT589846:EGT589849 EQP589846:EQP589849 FAL589846:FAL589849 FKH589846:FKH589849 FUD589846:FUD589849 GDZ589846:GDZ589849 GNV589846:GNV589849 GXR589846:GXR589849 HHN589846:HHN589849 HRJ589846:HRJ589849 IBF589846:IBF589849 ILB589846:ILB589849 IUX589846:IUX589849 JET589846:JET589849 JOP589846:JOP589849 JYL589846:JYL589849 KIH589846:KIH589849 KSD589846:KSD589849 LBZ589846:LBZ589849 LLV589846:LLV589849 LVR589846:LVR589849 MFN589846:MFN589849 MPJ589846:MPJ589849 MZF589846:MZF589849 NJB589846:NJB589849 NSX589846:NSX589849 OCT589846:OCT589849 OMP589846:OMP589849 OWL589846:OWL589849 PGH589846:PGH589849 PQD589846:PQD589849 PZZ589846:PZZ589849 QJV589846:QJV589849 QTR589846:QTR589849 RDN589846:RDN589849 RNJ589846:RNJ589849 RXF589846:RXF589849 SHB589846:SHB589849 SQX589846:SQX589849 TAT589846:TAT589849 TKP589846:TKP589849 TUL589846:TUL589849 UEH589846:UEH589849 UOD589846:UOD589849 UXZ589846:UXZ589849 VHV589846:VHV589849 VRR589846:VRR589849 WBN589846:WBN589849 WLJ589846:WLJ589849 WVF589846:WVF589849 IT655382:IT655385 SP655382:SP655385 ACL655382:ACL655385 AMH655382:AMH655385 AWD655382:AWD655385 BFZ655382:BFZ655385 BPV655382:BPV655385 BZR655382:BZR655385 CJN655382:CJN655385 CTJ655382:CTJ655385 DDF655382:DDF655385 DNB655382:DNB655385 DWX655382:DWX655385 EGT655382:EGT655385 EQP655382:EQP655385 FAL655382:FAL655385 FKH655382:FKH655385 FUD655382:FUD655385 GDZ655382:GDZ655385 GNV655382:GNV655385 GXR655382:GXR655385 HHN655382:HHN655385 HRJ655382:HRJ655385 IBF655382:IBF655385 ILB655382:ILB655385 IUX655382:IUX655385 JET655382:JET655385 JOP655382:JOP655385 JYL655382:JYL655385 KIH655382:KIH655385 KSD655382:KSD655385 LBZ655382:LBZ655385 LLV655382:LLV655385 LVR655382:LVR655385 MFN655382:MFN655385 MPJ655382:MPJ655385 MZF655382:MZF655385 NJB655382:NJB655385 NSX655382:NSX655385 OCT655382:OCT655385 OMP655382:OMP655385 OWL655382:OWL655385 PGH655382:PGH655385 PQD655382:PQD655385 PZZ655382:PZZ655385 QJV655382:QJV655385 QTR655382:QTR655385 RDN655382:RDN655385 RNJ655382:RNJ655385 RXF655382:RXF655385 SHB655382:SHB655385 SQX655382:SQX655385 TAT655382:TAT655385 TKP655382:TKP655385 TUL655382:TUL655385 UEH655382:UEH655385 UOD655382:UOD655385 UXZ655382:UXZ655385 VHV655382:VHV655385 VRR655382:VRR655385 WBN655382:WBN655385 WLJ655382:WLJ655385 WVF655382:WVF655385 IT720918:IT720921 SP720918:SP720921 ACL720918:ACL720921 AMH720918:AMH720921 AWD720918:AWD720921 BFZ720918:BFZ720921 BPV720918:BPV720921 BZR720918:BZR720921 CJN720918:CJN720921 CTJ720918:CTJ720921 DDF720918:DDF720921 DNB720918:DNB720921 DWX720918:DWX720921 EGT720918:EGT720921 EQP720918:EQP720921 FAL720918:FAL720921 FKH720918:FKH720921 FUD720918:FUD720921 GDZ720918:GDZ720921 GNV720918:GNV720921 GXR720918:GXR720921 HHN720918:HHN720921 HRJ720918:HRJ720921 IBF720918:IBF720921 ILB720918:ILB720921 IUX720918:IUX720921 JET720918:JET720921 JOP720918:JOP720921 JYL720918:JYL720921 KIH720918:KIH720921 KSD720918:KSD720921 LBZ720918:LBZ720921 LLV720918:LLV720921 LVR720918:LVR720921 MFN720918:MFN720921 MPJ720918:MPJ720921 MZF720918:MZF720921 NJB720918:NJB720921 NSX720918:NSX720921 OCT720918:OCT720921 OMP720918:OMP720921 OWL720918:OWL720921 PGH720918:PGH720921 PQD720918:PQD720921 PZZ720918:PZZ720921 QJV720918:QJV720921 QTR720918:QTR720921 RDN720918:RDN720921 RNJ720918:RNJ720921 RXF720918:RXF720921 SHB720918:SHB720921 SQX720918:SQX720921 TAT720918:TAT720921 TKP720918:TKP720921 TUL720918:TUL720921 UEH720918:UEH720921 UOD720918:UOD720921 UXZ720918:UXZ720921 VHV720918:VHV720921 VRR720918:VRR720921 WBN720918:WBN720921 WLJ720918:WLJ720921 WVF720918:WVF720921 IT786454:IT786457 SP786454:SP786457 ACL786454:ACL786457 AMH786454:AMH786457 AWD786454:AWD786457 BFZ786454:BFZ786457 BPV786454:BPV786457 BZR786454:BZR786457 CJN786454:CJN786457 CTJ786454:CTJ786457 DDF786454:DDF786457 DNB786454:DNB786457 DWX786454:DWX786457 EGT786454:EGT786457 EQP786454:EQP786457 FAL786454:FAL786457 FKH786454:FKH786457 FUD786454:FUD786457 GDZ786454:GDZ786457 GNV786454:GNV786457 GXR786454:GXR786457 HHN786454:HHN786457 HRJ786454:HRJ786457 IBF786454:IBF786457 ILB786454:ILB786457 IUX786454:IUX786457 JET786454:JET786457 JOP786454:JOP786457 JYL786454:JYL786457 KIH786454:KIH786457 KSD786454:KSD786457 LBZ786454:LBZ786457 LLV786454:LLV786457 LVR786454:LVR786457 MFN786454:MFN786457 MPJ786454:MPJ786457 MZF786454:MZF786457 NJB786454:NJB786457 NSX786454:NSX786457 OCT786454:OCT786457 OMP786454:OMP786457 OWL786454:OWL786457 PGH786454:PGH786457 PQD786454:PQD786457 PZZ786454:PZZ786457 QJV786454:QJV786457 QTR786454:QTR786457 RDN786454:RDN786457 RNJ786454:RNJ786457 RXF786454:RXF786457 SHB786454:SHB786457 SQX786454:SQX786457 TAT786454:TAT786457 TKP786454:TKP786457 TUL786454:TUL786457 UEH786454:UEH786457 UOD786454:UOD786457 UXZ786454:UXZ786457 VHV786454:VHV786457 VRR786454:VRR786457 WBN786454:WBN786457 WLJ786454:WLJ786457 WVF786454:WVF786457 IT851990:IT851993 SP851990:SP851993 ACL851990:ACL851993 AMH851990:AMH851993 AWD851990:AWD851993 BFZ851990:BFZ851993 BPV851990:BPV851993 BZR851990:BZR851993 CJN851990:CJN851993 CTJ851990:CTJ851993 DDF851990:DDF851993 DNB851990:DNB851993 DWX851990:DWX851993 EGT851990:EGT851993 EQP851990:EQP851993 FAL851990:FAL851993 FKH851990:FKH851993 FUD851990:FUD851993 GDZ851990:GDZ851993 GNV851990:GNV851993 GXR851990:GXR851993 HHN851990:HHN851993 HRJ851990:HRJ851993 IBF851990:IBF851993 ILB851990:ILB851993 IUX851990:IUX851993 JET851990:JET851993 JOP851990:JOP851993 JYL851990:JYL851993 KIH851990:KIH851993 KSD851990:KSD851993 LBZ851990:LBZ851993 LLV851990:LLV851993 LVR851990:LVR851993 MFN851990:MFN851993 MPJ851990:MPJ851993 MZF851990:MZF851993 NJB851990:NJB851993 NSX851990:NSX851993 OCT851990:OCT851993 OMP851990:OMP851993 OWL851990:OWL851993 PGH851990:PGH851993 PQD851990:PQD851993 PZZ851990:PZZ851993 QJV851990:QJV851993 QTR851990:QTR851993 RDN851990:RDN851993 RNJ851990:RNJ851993 RXF851990:RXF851993 SHB851990:SHB851993 SQX851990:SQX851993 TAT851990:TAT851993 TKP851990:TKP851993 TUL851990:TUL851993 UEH851990:UEH851993 UOD851990:UOD851993 UXZ851990:UXZ851993 VHV851990:VHV851993 VRR851990:VRR851993 WBN851990:WBN851993 WLJ851990:WLJ851993 WVF851990:WVF851993 IT917526:IT917529 SP917526:SP917529 ACL917526:ACL917529 AMH917526:AMH917529 AWD917526:AWD917529 BFZ917526:BFZ917529 BPV917526:BPV917529 BZR917526:BZR917529 CJN917526:CJN917529 CTJ917526:CTJ917529 DDF917526:DDF917529 DNB917526:DNB917529 DWX917526:DWX917529 EGT917526:EGT917529 EQP917526:EQP917529 FAL917526:FAL917529 FKH917526:FKH917529 FUD917526:FUD917529 GDZ917526:GDZ917529 GNV917526:GNV917529 GXR917526:GXR917529 HHN917526:HHN917529 HRJ917526:HRJ917529 IBF917526:IBF917529 ILB917526:ILB917529 IUX917526:IUX917529 JET917526:JET917529 JOP917526:JOP917529 JYL917526:JYL917529 KIH917526:KIH917529 KSD917526:KSD917529 LBZ917526:LBZ917529 LLV917526:LLV917529 LVR917526:LVR917529 MFN917526:MFN917529 MPJ917526:MPJ917529 MZF917526:MZF917529 NJB917526:NJB917529 NSX917526:NSX917529 OCT917526:OCT917529 OMP917526:OMP917529 OWL917526:OWL917529 PGH917526:PGH917529 PQD917526:PQD917529 PZZ917526:PZZ917529 QJV917526:QJV917529 QTR917526:QTR917529 RDN917526:RDN917529 RNJ917526:RNJ917529 RXF917526:RXF917529 SHB917526:SHB917529 SQX917526:SQX917529 TAT917526:TAT917529 TKP917526:TKP917529 TUL917526:TUL917529 UEH917526:UEH917529 UOD917526:UOD917529 UXZ917526:UXZ917529 VHV917526:VHV917529 VRR917526:VRR917529 WBN917526:WBN917529 WLJ917526:WLJ917529 WVF917526:WVF917529 IT983062:IT983065 SP983062:SP983065 ACL983062:ACL983065 AMH983062:AMH983065 AWD983062:AWD983065 BFZ983062:BFZ983065 BPV983062:BPV983065 BZR983062:BZR983065 CJN983062:CJN983065 CTJ983062:CTJ983065 DDF983062:DDF983065 DNB983062:DNB983065 DWX983062:DWX983065 EGT983062:EGT983065 EQP983062:EQP983065 FAL983062:FAL983065 FKH983062:FKH983065 FUD983062:FUD983065 GDZ983062:GDZ983065 GNV983062:GNV983065 GXR983062:GXR983065 HHN983062:HHN983065 HRJ983062:HRJ983065 IBF983062:IBF983065 ILB983062:ILB983065 IUX983062:IUX983065 JET983062:JET983065 JOP983062:JOP983065 JYL983062:JYL983065 KIH983062:KIH983065 KSD983062:KSD983065 LBZ983062:LBZ983065 LLV983062:LLV983065 LVR983062:LVR983065 MFN983062:MFN983065 MPJ983062:MPJ983065 MZF983062:MZF983065 NJB983062:NJB983065 NSX983062:NSX983065 OCT983062:OCT983065 OMP983062:OMP983065 OWL983062:OWL983065 PGH983062:PGH983065 PQD983062:PQD983065 PZZ983062:PZZ983065 QJV983062:QJV983065 QTR983062:QTR983065 RDN983062:RDN983065 RNJ983062:RNJ983065 RXF983062:RXF983065 SHB983062:SHB983065 SQX983062:SQX983065 TAT983062:TAT983065 TKP983062:TKP983065 TUL983062:TUL983065 UEH983062:UEH983065 UOD983062:UOD983065 UXZ983062:UXZ983065 VHV983062:VHV983065 VRR983062:VRR983065 WBN983062:WBN983065 WLJ983062:WLJ983065 WVF983062:WVF983065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IT65556 SP65556 ACL65556 AMH65556 AWD65556 BFZ65556 BPV65556 BZR65556 CJN65556 CTJ65556 DDF65556 DNB65556 DWX65556 EGT65556 EQP65556 FAL65556 FKH65556 FUD65556 GDZ65556 GNV65556 GXR65556 HHN65556 HRJ65556 IBF65556 ILB65556 IUX65556 JET65556 JOP65556 JYL65556 KIH65556 KSD65556 LBZ65556 LLV65556 LVR65556 MFN65556 MPJ65556 MZF65556 NJB65556 NSX65556 OCT65556 OMP65556 OWL65556 PGH65556 PQD65556 PZZ65556 QJV65556 QTR65556 RDN65556 RNJ65556 RXF65556 SHB65556 SQX65556 TAT65556 TKP65556 TUL65556 UEH65556 UOD65556 UXZ65556 VHV65556 VRR65556 WBN65556 WLJ65556 WVF65556 IT131092 SP131092 ACL131092 AMH131092 AWD131092 BFZ131092 BPV131092 BZR131092 CJN131092 CTJ131092 DDF131092 DNB131092 DWX131092 EGT131092 EQP131092 FAL131092 FKH131092 FUD131092 GDZ131092 GNV131092 GXR131092 HHN131092 HRJ131092 IBF131092 ILB131092 IUX131092 JET131092 JOP131092 JYL131092 KIH131092 KSD131092 LBZ131092 LLV131092 LVR131092 MFN131092 MPJ131092 MZF131092 NJB131092 NSX131092 OCT131092 OMP131092 OWL131092 PGH131092 PQD131092 PZZ131092 QJV131092 QTR131092 RDN131092 RNJ131092 RXF131092 SHB131092 SQX131092 TAT131092 TKP131092 TUL131092 UEH131092 UOD131092 UXZ131092 VHV131092 VRR131092 WBN131092 WLJ131092 WVF131092 IT196628 SP196628 ACL196628 AMH196628 AWD196628 BFZ196628 BPV196628 BZR196628 CJN196628 CTJ196628 DDF196628 DNB196628 DWX196628 EGT196628 EQP196628 FAL196628 FKH196628 FUD196628 GDZ196628 GNV196628 GXR196628 HHN196628 HRJ196628 IBF196628 ILB196628 IUX196628 JET196628 JOP196628 JYL196628 KIH196628 KSD196628 LBZ196628 LLV196628 LVR196628 MFN196628 MPJ196628 MZF196628 NJB196628 NSX196628 OCT196628 OMP196628 OWL196628 PGH196628 PQD196628 PZZ196628 QJV196628 QTR196628 RDN196628 RNJ196628 RXF196628 SHB196628 SQX196628 TAT196628 TKP196628 TUL196628 UEH196628 UOD196628 UXZ196628 VHV196628 VRR196628 WBN196628 WLJ196628 WVF196628 IT262164 SP262164 ACL262164 AMH262164 AWD262164 BFZ262164 BPV262164 BZR262164 CJN262164 CTJ262164 DDF262164 DNB262164 DWX262164 EGT262164 EQP262164 FAL262164 FKH262164 FUD262164 GDZ262164 GNV262164 GXR262164 HHN262164 HRJ262164 IBF262164 ILB262164 IUX262164 JET262164 JOP262164 JYL262164 KIH262164 KSD262164 LBZ262164 LLV262164 LVR262164 MFN262164 MPJ262164 MZF262164 NJB262164 NSX262164 OCT262164 OMP262164 OWL262164 PGH262164 PQD262164 PZZ262164 QJV262164 QTR262164 RDN262164 RNJ262164 RXF262164 SHB262164 SQX262164 TAT262164 TKP262164 TUL262164 UEH262164 UOD262164 UXZ262164 VHV262164 VRR262164 WBN262164 WLJ262164 WVF262164 IT327700 SP327700 ACL327700 AMH327700 AWD327700 BFZ327700 BPV327700 BZR327700 CJN327700 CTJ327700 DDF327700 DNB327700 DWX327700 EGT327700 EQP327700 FAL327700 FKH327700 FUD327700 GDZ327700 GNV327700 GXR327700 HHN327700 HRJ327700 IBF327700 ILB327700 IUX327700 JET327700 JOP327700 JYL327700 KIH327700 KSD327700 LBZ327700 LLV327700 LVR327700 MFN327700 MPJ327700 MZF327700 NJB327700 NSX327700 OCT327700 OMP327700 OWL327700 PGH327700 PQD327700 PZZ327700 QJV327700 QTR327700 RDN327700 RNJ327700 RXF327700 SHB327700 SQX327700 TAT327700 TKP327700 TUL327700 UEH327700 UOD327700 UXZ327700 VHV327700 VRR327700 WBN327700 WLJ327700 WVF327700 IT393236 SP393236 ACL393236 AMH393236 AWD393236 BFZ393236 BPV393236 BZR393236 CJN393236 CTJ393236 DDF393236 DNB393236 DWX393236 EGT393236 EQP393236 FAL393236 FKH393236 FUD393236 GDZ393236 GNV393236 GXR393236 HHN393236 HRJ393236 IBF393236 ILB393236 IUX393236 JET393236 JOP393236 JYL393236 KIH393236 KSD393236 LBZ393236 LLV393236 LVR393236 MFN393236 MPJ393236 MZF393236 NJB393236 NSX393236 OCT393236 OMP393236 OWL393236 PGH393236 PQD393236 PZZ393236 QJV393236 QTR393236 RDN393236 RNJ393236 RXF393236 SHB393236 SQX393236 TAT393236 TKP393236 TUL393236 UEH393236 UOD393236 UXZ393236 VHV393236 VRR393236 WBN393236 WLJ393236 WVF393236 IT458772 SP458772 ACL458772 AMH458772 AWD458772 BFZ458772 BPV458772 BZR458772 CJN458772 CTJ458772 DDF458772 DNB458772 DWX458772 EGT458772 EQP458772 FAL458772 FKH458772 FUD458772 GDZ458772 GNV458772 GXR458772 HHN458772 HRJ458772 IBF458772 ILB458772 IUX458772 JET458772 JOP458772 JYL458772 KIH458772 KSD458772 LBZ458772 LLV458772 LVR458772 MFN458772 MPJ458772 MZF458772 NJB458772 NSX458772 OCT458772 OMP458772 OWL458772 PGH458772 PQD458772 PZZ458772 QJV458772 QTR458772 RDN458772 RNJ458772 RXF458772 SHB458772 SQX458772 TAT458772 TKP458772 TUL458772 UEH458772 UOD458772 UXZ458772 VHV458772 VRR458772 WBN458772 WLJ458772 WVF458772 IT524308 SP524308 ACL524308 AMH524308 AWD524308 BFZ524308 BPV524308 BZR524308 CJN524308 CTJ524308 DDF524308 DNB524308 DWX524308 EGT524308 EQP524308 FAL524308 FKH524308 FUD524308 GDZ524308 GNV524308 GXR524308 HHN524308 HRJ524308 IBF524308 ILB524308 IUX524308 JET524308 JOP524308 JYL524308 KIH524308 KSD524308 LBZ524308 LLV524308 LVR524308 MFN524308 MPJ524308 MZF524308 NJB524308 NSX524308 OCT524308 OMP524308 OWL524308 PGH524308 PQD524308 PZZ524308 QJV524308 QTR524308 RDN524308 RNJ524308 RXF524308 SHB524308 SQX524308 TAT524308 TKP524308 TUL524308 UEH524308 UOD524308 UXZ524308 VHV524308 VRR524308 WBN524308 WLJ524308 WVF524308 IT589844 SP589844 ACL589844 AMH589844 AWD589844 BFZ589844 BPV589844 BZR589844 CJN589844 CTJ589844 DDF589844 DNB589844 DWX589844 EGT589844 EQP589844 FAL589844 FKH589844 FUD589844 GDZ589844 GNV589844 GXR589844 HHN589844 HRJ589844 IBF589844 ILB589844 IUX589844 JET589844 JOP589844 JYL589844 KIH589844 KSD589844 LBZ589844 LLV589844 LVR589844 MFN589844 MPJ589844 MZF589844 NJB589844 NSX589844 OCT589844 OMP589844 OWL589844 PGH589844 PQD589844 PZZ589844 QJV589844 QTR589844 RDN589844 RNJ589844 RXF589844 SHB589844 SQX589844 TAT589844 TKP589844 TUL589844 UEH589844 UOD589844 UXZ589844 VHV589844 VRR589844 WBN589844 WLJ589844 WVF589844 IT655380 SP655380 ACL655380 AMH655380 AWD655380 BFZ655380 BPV655380 BZR655380 CJN655380 CTJ655380 DDF655380 DNB655380 DWX655380 EGT655380 EQP655380 FAL655380 FKH655380 FUD655380 GDZ655380 GNV655380 GXR655380 HHN655380 HRJ655380 IBF655380 ILB655380 IUX655380 JET655380 JOP655380 JYL655380 KIH655380 KSD655380 LBZ655380 LLV655380 LVR655380 MFN655380 MPJ655380 MZF655380 NJB655380 NSX655380 OCT655380 OMP655380 OWL655380 PGH655380 PQD655380 PZZ655380 QJV655380 QTR655380 RDN655380 RNJ655380 RXF655380 SHB655380 SQX655380 TAT655380 TKP655380 TUL655380 UEH655380 UOD655380 UXZ655380 VHV655380 VRR655380 WBN655380 WLJ655380 WVF655380 IT720916 SP720916 ACL720916 AMH720916 AWD720916 BFZ720916 BPV720916 BZR720916 CJN720916 CTJ720916 DDF720916 DNB720916 DWX720916 EGT720916 EQP720916 FAL720916 FKH720916 FUD720916 GDZ720916 GNV720916 GXR720916 HHN720916 HRJ720916 IBF720916 ILB720916 IUX720916 JET720916 JOP720916 JYL720916 KIH720916 KSD720916 LBZ720916 LLV720916 LVR720916 MFN720916 MPJ720916 MZF720916 NJB720916 NSX720916 OCT720916 OMP720916 OWL720916 PGH720916 PQD720916 PZZ720916 QJV720916 QTR720916 RDN720916 RNJ720916 RXF720916 SHB720916 SQX720916 TAT720916 TKP720916 TUL720916 UEH720916 UOD720916 UXZ720916 VHV720916 VRR720916 WBN720916 WLJ720916 WVF720916 IT786452 SP786452 ACL786452 AMH786452 AWD786452 BFZ786452 BPV786452 BZR786452 CJN786452 CTJ786452 DDF786452 DNB786452 DWX786452 EGT786452 EQP786452 FAL786452 FKH786452 FUD786452 GDZ786452 GNV786452 GXR786452 HHN786452 HRJ786452 IBF786452 ILB786452 IUX786452 JET786452 JOP786452 JYL786452 KIH786452 KSD786452 LBZ786452 LLV786452 LVR786452 MFN786452 MPJ786452 MZF786452 NJB786452 NSX786452 OCT786452 OMP786452 OWL786452 PGH786452 PQD786452 PZZ786452 QJV786452 QTR786452 RDN786452 RNJ786452 RXF786452 SHB786452 SQX786452 TAT786452 TKP786452 TUL786452 UEH786452 UOD786452 UXZ786452 VHV786452 VRR786452 WBN786452 WLJ786452 WVF786452 IT851988 SP851988 ACL851988 AMH851988 AWD851988 BFZ851988 BPV851988 BZR851988 CJN851988 CTJ851988 DDF851988 DNB851988 DWX851988 EGT851988 EQP851988 FAL851988 FKH851988 FUD851988 GDZ851988 GNV851988 GXR851988 HHN851988 HRJ851988 IBF851988 ILB851988 IUX851988 JET851988 JOP851988 JYL851988 KIH851988 KSD851988 LBZ851988 LLV851988 LVR851988 MFN851988 MPJ851988 MZF851988 NJB851988 NSX851988 OCT851988 OMP851988 OWL851988 PGH851988 PQD851988 PZZ851988 QJV851988 QTR851988 RDN851988 RNJ851988 RXF851988 SHB851988 SQX851988 TAT851988 TKP851988 TUL851988 UEH851988 UOD851988 UXZ851988 VHV851988 VRR851988 WBN851988 WLJ851988 WVF851988 IT917524 SP917524 ACL917524 AMH917524 AWD917524 BFZ917524 BPV917524 BZR917524 CJN917524 CTJ917524 DDF917524 DNB917524 DWX917524 EGT917524 EQP917524 FAL917524 FKH917524 FUD917524 GDZ917524 GNV917524 GXR917524 HHN917524 HRJ917524 IBF917524 ILB917524 IUX917524 JET917524 JOP917524 JYL917524 KIH917524 KSD917524 LBZ917524 LLV917524 LVR917524 MFN917524 MPJ917524 MZF917524 NJB917524 NSX917524 OCT917524 OMP917524 OWL917524 PGH917524 PQD917524 PZZ917524 QJV917524 QTR917524 RDN917524 RNJ917524 RXF917524 SHB917524 SQX917524 TAT917524 TKP917524 TUL917524 UEH917524 UOD917524 UXZ917524 VHV917524 VRR917524 WBN917524 WLJ917524 WVF917524 IT983060 SP983060 ACL983060 AMH983060 AWD983060 BFZ983060 BPV983060 BZR983060 CJN983060 CTJ983060 DDF983060 DNB983060 DWX983060 EGT983060 EQP983060 FAL983060 FKH983060 FUD983060 GDZ983060 GNV983060 GXR983060 HHN983060 HRJ983060 IBF983060 ILB983060 IUX983060 JET983060 JOP983060 JYL983060 KIH983060 KSD983060 LBZ983060 LLV983060 LVR983060 MFN983060 MPJ983060 MZF983060 NJB983060 NSX983060 OCT983060 OMP983060 OWL983060 PGH983060 PQD983060 PZZ983060 QJV983060 QTR983060 RDN983060 RNJ983060 RXF983060 SHB983060 SQX983060 TAT983060 TKP983060 TUL983060 UEH983060 UOD983060 UXZ983060 VHV983060 VRR983060 WBN983060 WLJ983060 WVF983060 IT65554 SP65554 ACL65554 AMH65554 AWD65554 BFZ65554 BPV65554 BZR65554 CJN65554 CTJ65554 DDF65554 DNB65554 DWX65554 EGT65554 EQP65554 FAL65554 FKH65554 FUD65554 GDZ65554 GNV65554 GXR65554 HHN65554 HRJ65554 IBF65554 ILB65554 IUX65554 JET65554 JOP65554 JYL65554 KIH65554 KSD65554 LBZ65554 LLV65554 LVR65554 MFN65554 MPJ65554 MZF65554 NJB65554 NSX65554 OCT65554 OMP65554 OWL65554 PGH65554 PQD65554 PZZ65554 QJV65554 QTR65554 RDN65554 RNJ65554 RXF65554 SHB65554 SQX65554 TAT65554 TKP65554 TUL65554 UEH65554 UOD65554 UXZ65554 VHV65554 VRR65554 WBN65554 WLJ65554 WVF65554 IT131090 SP131090 ACL131090 AMH131090 AWD131090 BFZ131090 BPV131090 BZR131090 CJN131090 CTJ131090 DDF131090 DNB131090 DWX131090 EGT131090 EQP131090 FAL131090 FKH131090 FUD131090 GDZ131090 GNV131090 GXR131090 HHN131090 HRJ131090 IBF131090 ILB131090 IUX131090 JET131090 JOP131090 JYL131090 KIH131090 KSD131090 LBZ131090 LLV131090 LVR131090 MFN131090 MPJ131090 MZF131090 NJB131090 NSX131090 OCT131090 OMP131090 OWL131090 PGH131090 PQD131090 PZZ131090 QJV131090 QTR131090 RDN131090 RNJ131090 RXF131090 SHB131090 SQX131090 TAT131090 TKP131090 TUL131090 UEH131090 UOD131090 UXZ131090 VHV131090 VRR131090 WBN131090 WLJ131090 WVF131090 IT196626 SP196626 ACL196626 AMH196626 AWD196626 BFZ196626 BPV196626 BZR196626 CJN196626 CTJ196626 DDF196626 DNB196626 DWX196626 EGT196626 EQP196626 FAL196626 FKH196626 FUD196626 GDZ196626 GNV196626 GXR196626 HHN196626 HRJ196626 IBF196626 ILB196626 IUX196626 JET196626 JOP196626 JYL196626 KIH196626 KSD196626 LBZ196626 LLV196626 LVR196626 MFN196626 MPJ196626 MZF196626 NJB196626 NSX196626 OCT196626 OMP196626 OWL196626 PGH196626 PQD196626 PZZ196626 QJV196626 QTR196626 RDN196626 RNJ196626 RXF196626 SHB196626 SQX196626 TAT196626 TKP196626 TUL196626 UEH196626 UOD196626 UXZ196626 VHV196626 VRR196626 WBN196626 WLJ196626 WVF196626 IT262162 SP262162 ACL262162 AMH262162 AWD262162 BFZ262162 BPV262162 BZR262162 CJN262162 CTJ262162 DDF262162 DNB262162 DWX262162 EGT262162 EQP262162 FAL262162 FKH262162 FUD262162 GDZ262162 GNV262162 GXR262162 HHN262162 HRJ262162 IBF262162 ILB262162 IUX262162 JET262162 JOP262162 JYL262162 KIH262162 KSD262162 LBZ262162 LLV262162 LVR262162 MFN262162 MPJ262162 MZF262162 NJB262162 NSX262162 OCT262162 OMP262162 OWL262162 PGH262162 PQD262162 PZZ262162 QJV262162 QTR262162 RDN262162 RNJ262162 RXF262162 SHB262162 SQX262162 TAT262162 TKP262162 TUL262162 UEH262162 UOD262162 UXZ262162 VHV262162 VRR262162 WBN262162 WLJ262162 WVF262162 IT327698 SP327698 ACL327698 AMH327698 AWD327698 BFZ327698 BPV327698 BZR327698 CJN327698 CTJ327698 DDF327698 DNB327698 DWX327698 EGT327698 EQP327698 FAL327698 FKH327698 FUD327698 GDZ327698 GNV327698 GXR327698 HHN327698 HRJ327698 IBF327698 ILB327698 IUX327698 JET327698 JOP327698 JYL327698 KIH327698 KSD327698 LBZ327698 LLV327698 LVR327698 MFN327698 MPJ327698 MZF327698 NJB327698 NSX327698 OCT327698 OMP327698 OWL327698 PGH327698 PQD327698 PZZ327698 QJV327698 QTR327698 RDN327698 RNJ327698 RXF327698 SHB327698 SQX327698 TAT327698 TKP327698 TUL327698 UEH327698 UOD327698 UXZ327698 VHV327698 VRR327698 WBN327698 WLJ327698 WVF327698 IT393234 SP393234 ACL393234 AMH393234 AWD393234 BFZ393234 BPV393234 BZR393234 CJN393234 CTJ393234 DDF393234 DNB393234 DWX393234 EGT393234 EQP393234 FAL393234 FKH393234 FUD393234 GDZ393234 GNV393234 GXR393234 HHN393234 HRJ393234 IBF393234 ILB393234 IUX393234 JET393234 JOP393234 JYL393234 KIH393234 KSD393234 LBZ393234 LLV393234 LVR393234 MFN393234 MPJ393234 MZF393234 NJB393234 NSX393234 OCT393234 OMP393234 OWL393234 PGH393234 PQD393234 PZZ393234 QJV393234 QTR393234 RDN393234 RNJ393234 RXF393234 SHB393234 SQX393234 TAT393234 TKP393234 TUL393234 UEH393234 UOD393234 UXZ393234 VHV393234 VRR393234 WBN393234 WLJ393234 WVF393234 IT458770 SP458770 ACL458770 AMH458770 AWD458770 BFZ458770 BPV458770 BZR458770 CJN458770 CTJ458770 DDF458770 DNB458770 DWX458770 EGT458770 EQP458770 FAL458770 FKH458770 FUD458770 GDZ458770 GNV458770 GXR458770 HHN458770 HRJ458770 IBF458770 ILB458770 IUX458770 JET458770 JOP458770 JYL458770 KIH458770 KSD458770 LBZ458770 LLV458770 LVR458770 MFN458770 MPJ458770 MZF458770 NJB458770 NSX458770 OCT458770 OMP458770 OWL458770 PGH458770 PQD458770 PZZ458770 QJV458770 QTR458770 RDN458770 RNJ458770 RXF458770 SHB458770 SQX458770 TAT458770 TKP458770 TUL458770 UEH458770 UOD458770 UXZ458770 VHV458770 VRR458770 WBN458770 WLJ458770 WVF458770 IT524306 SP524306 ACL524306 AMH524306 AWD524306 BFZ524306 BPV524306 BZR524306 CJN524306 CTJ524306 DDF524306 DNB524306 DWX524306 EGT524306 EQP524306 FAL524306 FKH524306 FUD524306 GDZ524306 GNV524306 GXR524306 HHN524306 HRJ524306 IBF524306 ILB524306 IUX524306 JET524306 JOP524306 JYL524306 KIH524306 KSD524306 LBZ524306 LLV524306 LVR524306 MFN524306 MPJ524306 MZF524306 NJB524306 NSX524306 OCT524306 OMP524306 OWL524306 PGH524306 PQD524306 PZZ524306 QJV524306 QTR524306 RDN524306 RNJ524306 RXF524306 SHB524306 SQX524306 TAT524306 TKP524306 TUL524306 UEH524306 UOD524306 UXZ524306 VHV524306 VRR524306 WBN524306 WLJ524306 WVF524306 IT589842 SP589842 ACL589842 AMH589842 AWD589842 BFZ589842 BPV589842 BZR589842 CJN589842 CTJ589842 DDF589842 DNB589842 DWX589842 EGT589842 EQP589842 FAL589842 FKH589842 FUD589842 GDZ589842 GNV589842 GXR589842 HHN589842 HRJ589842 IBF589842 ILB589842 IUX589842 JET589842 JOP589842 JYL589842 KIH589842 KSD589842 LBZ589842 LLV589842 LVR589842 MFN589842 MPJ589842 MZF589842 NJB589842 NSX589842 OCT589842 OMP589842 OWL589842 PGH589842 PQD589842 PZZ589842 QJV589842 QTR589842 RDN589842 RNJ589842 RXF589842 SHB589842 SQX589842 TAT589842 TKP589842 TUL589842 UEH589842 UOD589842 UXZ589842 VHV589842 VRR589842 WBN589842 WLJ589842 WVF589842 IT655378 SP655378 ACL655378 AMH655378 AWD655378 BFZ655378 BPV655378 BZR655378 CJN655378 CTJ655378 DDF655378 DNB655378 DWX655378 EGT655378 EQP655378 FAL655378 FKH655378 FUD655378 GDZ655378 GNV655378 GXR655378 HHN655378 HRJ655378 IBF655378 ILB655378 IUX655378 JET655378 JOP655378 JYL655378 KIH655378 KSD655378 LBZ655378 LLV655378 LVR655378 MFN655378 MPJ655378 MZF655378 NJB655378 NSX655378 OCT655378 OMP655378 OWL655378 PGH655378 PQD655378 PZZ655378 QJV655378 QTR655378 RDN655378 RNJ655378 RXF655378 SHB655378 SQX655378 TAT655378 TKP655378 TUL655378 UEH655378 UOD655378 UXZ655378 VHV655378 VRR655378 WBN655378 WLJ655378 WVF655378 IT720914 SP720914 ACL720914 AMH720914 AWD720914 BFZ720914 BPV720914 BZR720914 CJN720914 CTJ720914 DDF720914 DNB720914 DWX720914 EGT720914 EQP720914 FAL720914 FKH720914 FUD720914 GDZ720914 GNV720914 GXR720914 HHN720914 HRJ720914 IBF720914 ILB720914 IUX720914 JET720914 JOP720914 JYL720914 KIH720914 KSD720914 LBZ720914 LLV720914 LVR720914 MFN720914 MPJ720914 MZF720914 NJB720914 NSX720914 OCT720914 OMP720914 OWL720914 PGH720914 PQD720914 PZZ720914 QJV720914 QTR720914 RDN720914 RNJ720914 RXF720914 SHB720914 SQX720914 TAT720914 TKP720914 TUL720914 UEH720914 UOD720914 UXZ720914 VHV720914 VRR720914 WBN720914 WLJ720914 WVF720914 IT786450 SP786450 ACL786450 AMH786450 AWD786450 BFZ786450 BPV786450 BZR786450 CJN786450 CTJ786450 DDF786450 DNB786450 DWX786450 EGT786450 EQP786450 FAL786450 FKH786450 FUD786450 GDZ786450 GNV786450 GXR786450 HHN786450 HRJ786450 IBF786450 ILB786450 IUX786450 JET786450 JOP786450 JYL786450 KIH786450 KSD786450 LBZ786450 LLV786450 LVR786450 MFN786450 MPJ786450 MZF786450 NJB786450 NSX786450 OCT786450 OMP786450 OWL786450 PGH786450 PQD786450 PZZ786450 QJV786450 QTR786450 RDN786450 RNJ786450 RXF786450 SHB786450 SQX786450 TAT786450 TKP786450 TUL786450 UEH786450 UOD786450 UXZ786450 VHV786450 VRR786450 WBN786450 WLJ786450 WVF786450 IT851986 SP851986 ACL851986 AMH851986 AWD851986 BFZ851986 BPV851986 BZR851986 CJN851986 CTJ851986 DDF851986 DNB851986 DWX851986 EGT851986 EQP851986 FAL851986 FKH851986 FUD851986 GDZ851986 GNV851986 GXR851986 HHN851986 HRJ851986 IBF851986 ILB851986 IUX851986 JET851986 JOP851986 JYL851986 KIH851986 KSD851986 LBZ851986 LLV851986 LVR851986 MFN851986 MPJ851986 MZF851986 NJB851986 NSX851986 OCT851986 OMP851986 OWL851986 PGH851986 PQD851986 PZZ851986 QJV851986 QTR851986 RDN851986 RNJ851986 RXF851986 SHB851986 SQX851986 TAT851986 TKP851986 TUL851986 UEH851986 UOD851986 UXZ851986 VHV851986 VRR851986 WBN851986 WLJ851986 WVF851986 IT917522 SP917522 ACL917522 AMH917522 AWD917522 BFZ917522 BPV917522 BZR917522 CJN917522 CTJ917522 DDF917522 DNB917522 DWX917522 EGT917522 EQP917522 FAL917522 FKH917522 FUD917522 GDZ917522 GNV917522 GXR917522 HHN917522 HRJ917522 IBF917522 ILB917522 IUX917522 JET917522 JOP917522 JYL917522 KIH917522 KSD917522 LBZ917522 LLV917522 LVR917522 MFN917522 MPJ917522 MZF917522 NJB917522 NSX917522 OCT917522 OMP917522 OWL917522 PGH917522 PQD917522 PZZ917522 QJV917522 QTR917522 RDN917522 RNJ917522 RXF917522 SHB917522 SQX917522 TAT917522 TKP917522 TUL917522 UEH917522 UOD917522 UXZ917522 VHV917522 VRR917522 WBN917522 WLJ917522 WVF917522 IT983058 SP983058 ACL983058 AMH983058 AWD983058 BFZ983058 BPV983058 BZR983058 CJN983058 CTJ983058 DDF983058 DNB983058 DWX983058 EGT983058 EQP983058 FAL983058 FKH983058 FUD983058 GDZ983058 GNV983058 GXR983058 HHN983058 HRJ983058 IBF983058 ILB983058 IUX983058 JET983058 JOP983058 JYL983058 KIH983058 KSD983058 LBZ983058 LLV983058 LVR983058 MFN983058 MPJ983058 MZF983058 NJB983058 NSX983058 OCT983058 OMP983058 OWL983058 PGH983058 PQD983058 PZZ983058 QJV983058 QTR983058 RDN983058 RNJ983058 RXF983058 SHB983058 SQX983058 TAT983058 TKP983058 TUL983058 UEH983058 UOD983058 UXZ983058 VHV983058 VRR983058 WBN983058 WLJ983058 WVF983058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WVF983056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IT65550 SP65550 ACL65550 AMH65550 AWD65550 BFZ65550 BPV65550 BZR65550 CJN65550 CTJ65550 DDF65550 DNB65550 DWX65550 EGT65550 EQP65550 FAL65550 FKH65550 FUD65550 GDZ65550 GNV65550 GXR65550 HHN65550 HRJ65550 IBF65550 ILB65550 IUX65550 JET65550 JOP65550 JYL65550 KIH65550 KSD65550 LBZ65550 LLV65550 LVR65550 MFN65550 MPJ65550 MZF65550 NJB65550 NSX65550 OCT65550 OMP65550 OWL65550 PGH65550 PQD65550 PZZ65550 QJV65550 QTR65550 RDN65550 RNJ65550 RXF65550 SHB65550 SQX65550 TAT65550 TKP65550 TUL65550 UEH65550 UOD65550 UXZ65550 VHV65550 VRR65550 WBN65550 WLJ65550 WVF65550 IT131086 SP131086 ACL131086 AMH131086 AWD131086 BFZ131086 BPV131086 BZR131086 CJN131086 CTJ131086 DDF131086 DNB131086 DWX131086 EGT131086 EQP131086 FAL131086 FKH131086 FUD131086 GDZ131086 GNV131086 GXR131086 HHN131086 HRJ131086 IBF131086 ILB131086 IUX131086 JET131086 JOP131086 JYL131086 KIH131086 KSD131086 LBZ131086 LLV131086 LVR131086 MFN131086 MPJ131086 MZF131086 NJB131086 NSX131086 OCT131086 OMP131086 OWL131086 PGH131086 PQD131086 PZZ131086 QJV131086 QTR131086 RDN131086 RNJ131086 RXF131086 SHB131086 SQX131086 TAT131086 TKP131086 TUL131086 UEH131086 UOD131086 UXZ131086 VHV131086 VRR131086 WBN131086 WLJ131086 WVF131086 IT196622 SP196622 ACL196622 AMH196622 AWD196622 BFZ196622 BPV196622 BZR196622 CJN196622 CTJ196622 DDF196622 DNB196622 DWX196622 EGT196622 EQP196622 FAL196622 FKH196622 FUD196622 GDZ196622 GNV196622 GXR196622 HHN196622 HRJ196622 IBF196622 ILB196622 IUX196622 JET196622 JOP196622 JYL196622 KIH196622 KSD196622 LBZ196622 LLV196622 LVR196622 MFN196622 MPJ196622 MZF196622 NJB196622 NSX196622 OCT196622 OMP196622 OWL196622 PGH196622 PQD196622 PZZ196622 QJV196622 QTR196622 RDN196622 RNJ196622 RXF196622 SHB196622 SQX196622 TAT196622 TKP196622 TUL196622 UEH196622 UOD196622 UXZ196622 VHV196622 VRR196622 WBN196622 WLJ196622 WVF196622 IT262158 SP262158 ACL262158 AMH262158 AWD262158 BFZ262158 BPV262158 BZR262158 CJN262158 CTJ262158 DDF262158 DNB262158 DWX262158 EGT262158 EQP262158 FAL262158 FKH262158 FUD262158 GDZ262158 GNV262158 GXR262158 HHN262158 HRJ262158 IBF262158 ILB262158 IUX262158 JET262158 JOP262158 JYL262158 KIH262158 KSD262158 LBZ262158 LLV262158 LVR262158 MFN262158 MPJ262158 MZF262158 NJB262158 NSX262158 OCT262158 OMP262158 OWL262158 PGH262158 PQD262158 PZZ262158 QJV262158 QTR262158 RDN262158 RNJ262158 RXF262158 SHB262158 SQX262158 TAT262158 TKP262158 TUL262158 UEH262158 UOD262158 UXZ262158 VHV262158 VRR262158 WBN262158 WLJ262158 WVF262158 IT327694 SP327694 ACL327694 AMH327694 AWD327694 BFZ327694 BPV327694 BZR327694 CJN327694 CTJ327694 DDF327694 DNB327694 DWX327694 EGT327694 EQP327694 FAL327694 FKH327694 FUD327694 GDZ327694 GNV327694 GXR327694 HHN327694 HRJ327694 IBF327694 ILB327694 IUX327694 JET327694 JOP327694 JYL327694 KIH327694 KSD327694 LBZ327694 LLV327694 LVR327694 MFN327694 MPJ327694 MZF327694 NJB327694 NSX327694 OCT327694 OMP327694 OWL327694 PGH327694 PQD327694 PZZ327694 QJV327694 QTR327694 RDN327694 RNJ327694 RXF327694 SHB327694 SQX327694 TAT327694 TKP327694 TUL327694 UEH327694 UOD327694 UXZ327694 VHV327694 VRR327694 WBN327694 WLJ327694 WVF327694 IT393230 SP393230 ACL393230 AMH393230 AWD393230 BFZ393230 BPV393230 BZR393230 CJN393230 CTJ393230 DDF393230 DNB393230 DWX393230 EGT393230 EQP393230 FAL393230 FKH393230 FUD393230 GDZ393230 GNV393230 GXR393230 HHN393230 HRJ393230 IBF393230 ILB393230 IUX393230 JET393230 JOP393230 JYL393230 KIH393230 KSD393230 LBZ393230 LLV393230 LVR393230 MFN393230 MPJ393230 MZF393230 NJB393230 NSX393230 OCT393230 OMP393230 OWL393230 PGH393230 PQD393230 PZZ393230 QJV393230 QTR393230 RDN393230 RNJ393230 RXF393230 SHB393230 SQX393230 TAT393230 TKP393230 TUL393230 UEH393230 UOD393230 UXZ393230 VHV393230 VRR393230 WBN393230 WLJ393230 WVF393230 IT458766 SP458766 ACL458766 AMH458766 AWD458766 BFZ458766 BPV458766 BZR458766 CJN458766 CTJ458766 DDF458766 DNB458766 DWX458766 EGT458766 EQP458766 FAL458766 FKH458766 FUD458766 GDZ458766 GNV458766 GXR458766 HHN458766 HRJ458766 IBF458766 ILB458766 IUX458766 JET458766 JOP458766 JYL458766 KIH458766 KSD458766 LBZ458766 LLV458766 LVR458766 MFN458766 MPJ458766 MZF458766 NJB458766 NSX458766 OCT458766 OMP458766 OWL458766 PGH458766 PQD458766 PZZ458766 QJV458766 QTR458766 RDN458766 RNJ458766 RXF458766 SHB458766 SQX458766 TAT458766 TKP458766 TUL458766 UEH458766 UOD458766 UXZ458766 VHV458766 VRR458766 WBN458766 WLJ458766 WVF458766 IT524302 SP524302 ACL524302 AMH524302 AWD524302 BFZ524302 BPV524302 BZR524302 CJN524302 CTJ524302 DDF524302 DNB524302 DWX524302 EGT524302 EQP524302 FAL524302 FKH524302 FUD524302 GDZ524302 GNV524302 GXR524302 HHN524302 HRJ524302 IBF524302 ILB524302 IUX524302 JET524302 JOP524302 JYL524302 KIH524302 KSD524302 LBZ524302 LLV524302 LVR524302 MFN524302 MPJ524302 MZF524302 NJB524302 NSX524302 OCT524302 OMP524302 OWL524302 PGH524302 PQD524302 PZZ524302 QJV524302 QTR524302 RDN524302 RNJ524302 RXF524302 SHB524302 SQX524302 TAT524302 TKP524302 TUL524302 UEH524302 UOD524302 UXZ524302 VHV524302 VRR524302 WBN524302 WLJ524302 WVF524302 IT589838 SP589838 ACL589838 AMH589838 AWD589838 BFZ589838 BPV589838 BZR589838 CJN589838 CTJ589838 DDF589838 DNB589838 DWX589838 EGT589838 EQP589838 FAL589838 FKH589838 FUD589838 GDZ589838 GNV589838 GXR589838 HHN589838 HRJ589838 IBF589838 ILB589838 IUX589838 JET589838 JOP589838 JYL589838 KIH589838 KSD589838 LBZ589838 LLV589838 LVR589838 MFN589838 MPJ589838 MZF589838 NJB589838 NSX589838 OCT589838 OMP589838 OWL589838 PGH589838 PQD589838 PZZ589838 QJV589838 QTR589838 RDN589838 RNJ589838 RXF589838 SHB589838 SQX589838 TAT589838 TKP589838 TUL589838 UEH589838 UOD589838 UXZ589838 VHV589838 VRR589838 WBN589838 WLJ589838 WVF589838 IT655374 SP655374 ACL655374 AMH655374 AWD655374 BFZ655374 BPV655374 BZR655374 CJN655374 CTJ655374 DDF655374 DNB655374 DWX655374 EGT655374 EQP655374 FAL655374 FKH655374 FUD655374 GDZ655374 GNV655374 GXR655374 HHN655374 HRJ655374 IBF655374 ILB655374 IUX655374 JET655374 JOP655374 JYL655374 KIH655374 KSD655374 LBZ655374 LLV655374 LVR655374 MFN655374 MPJ655374 MZF655374 NJB655374 NSX655374 OCT655374 OMP655374 OWL655374 PGH655374 PQD655374 PZZ655374 QJV655374 QTR655374 RDN655374 RNJ655374 RXF655374 SHB655374 SQX655374 TAT655374 TKP655374 TUL655374 UEH655374 UOD655374 UXZ655374 VHV655374 VRR655374 WBN655374 WLJ655374 WVF655374 IT720910 SP720910 ACL720910 AMH720910 AWD720910 BFZ720910 BPV720910 BZR720910 CJN720910 CTJ720910 DDF720910 DNB720910 DWX720910 EGT720910 EQP720910 FAL720910 FKH720910 FUD720910 GDZ720910 GNV720910 GXR720910 HHN720910 HRJ720910 IBF720910 ILB720910 IUX720910 JET720910 JOP720910 JYL720910 KIH720910 KSD720910 LBZ720910 LLV720910 LVR720910 MFN720910 MPJ720910 MZF720910 NJB720910 NSX720910 OCT720910 OMP720910 OWL720910 PGH720910 PQD720910 PZZ720910 QJV720910 QTR720910 RDN720910 RNJ720910 RXF720910 SHB720910 SQX720910 TAT720910 TKP720910 TUL720910 UEH720910 UOD720910 UXZ720910 VHV720910 VRR720910 WBN720910 WLJ720910 WVF720910 IT786446 SP786446 ACL786446 AMH786446 AWD786446 BFZ786446 BPV786446 BZR786446 CJN786446 CTJ786446 DDF786446 DNB786446 DWX786446 EGT786446 EQP786446 FAL786446 FKH786446 FUD786446 GDZ786446 GNV786446 GXR786446 HHN786446 HRJ786446 IBF786446 ILB786446 IUX786446 JET786446 JOP786446 JYL786446 KIH786446 KSD786446 LBZ786446 LLV786446 LVR786446 MFN786446 MPJ786446 MZF786446 NJB786446 NSX786446 OCT786446 OMP786446 OWL786446 PGH786446 PQD786446 PZZ786446 QJV786446 QTR786446 RDN786446 RNJ786446 RXF786446 SHB786446 SQX786446 TAT786446 TKP786446 TUL786446 UEH786446 UOD786446 UXZ786446 VHV786446 VRR786446 WBN786446 WLJ786446 WVF786446 IT851982 SP851982 ACL851982 AMH851982 AWD851982 BFZ851982 BPV851982 BZR851982 CJN851982 CTJ851982 DDF851982 DNB851982 DWX851982 EGT851982 EQP851982 FAL851982 FKH851982 FUD851982 GDZ851982 GNV851982 GXR851982 HHN851982 HRJ851982 IBF851982 ILB851982 IUX851982 JET851982 JOP851982 JYL851982 KIH851982 KSD851982 LBZ851982 LLV851982 LVR851982 MFN851982 MPJ851982 MZF851982 NJB851982 NSX851982 OCT851982 OMP851982 OWL851982 PGH851982 PQD851982 PZZ851982 QJV851982 QTR851982 RDN851982 RNJ851982 RXF851982 SHB851982 SQX851982 TAT851982 TKP851982 TUL851982 UEH851982 UOD851982 UXZ851982 VHV851982 VRR851982 WBN851982 WLJ851982 WVF851982 IT917518 SP917518 ACL917518 AMH917518 AWD917518 BFZ917518 BPV917518 BZR917518 CJN917518 CTJ917518 DDF917518 DNB917518 DWX917518 EGT917518 EQP917518 FAL917518 FKH917518 FUD917518 GDZ917518 GNV917518 GXR917518 HHN917518 HRJ917518 IBF917518 ILB917518 IUX917518 JET917518 JOP917518 JYL917518 KIH917518 KSD917518 LBZ917518 LLV917518 LVR917518 MFN917518 MPJ917518 MZF917518 NJB917518 NSX917518 OCT917518 OMP917518 OWL917518 PGH917518 PQD917518 PZZ917518 QJV917518 QTR917518 RDN917518 RNJ917518 RXF917518 SHB917518 SQX917518 TAT917518 TKP917518 TUL917518 UEH917518 UOD917518 UXZ917518 VHV917518 VRR917518 WBN917518 WLJ917518 WVF917518 IT983054 SP983054 ACL983054 AMH983054 AWD983054 BFZ983054 BPV983054 BZR983054 CJN983054 CTJ983054 DDF983054 DNB983054 DWX983054 EGT983054 EQP983054 FAL983054 FKH983054 FUD983054 GDZ983054 GNV983054 GXR983054 HHN983054 HRJ983054 IBF983054 ILB983054 IUX983054 JET983054 JOP983054 JYL983054 KIH983054 KSD983054 LBZ983054 LLV983054 LVR983054 MFN983054 MPJ983054 MZF983054 NJB983054 NSX983054 OCT983054 OMP983054 OWL983054 PGH983054 PQD983054 PZZ983054 QJV983054 QTR983054 RDN983054 RNJ983054 RXF983054 SHB983054 SQX983054 TAT983054 TKP983054 TUL983054 UEH983054 UOD983054 UXZ983054 VHV983054 VRR983054 WBN983054 WLJ983054 WVF983054 IP65558:IP65561 SL65558:SL65561 ACH65558:ACH65561 AMD65558:AMD65561 AVZ65558:AVZ65561 BFV65558:BFV65561 BPR65558:BPR65561 BZN65558:BZN65561 CJJ65558:CJJ65561 CTF65558:CTF65561 DDB65558:DDB65561 DMX65558:DMX65561 DWT65558:DWT65561 EGP65558:EGP65561 EQL65558:EQL65561 FAH65558:FAH65561 FKD65558:FKD65561 FTZ65558:FTZ65561 GDV65558:GDV65561 GNR65558:GNR65561 GXN65558:GXN65561 HHJ65558:HHJ65561 HRF65558:HRF65561 IBB65558:IBB65561 IKX65558:IKX65561 IUT65558:IUT65561 JEP65558:JEP65561 JOL65558:JOL65561 JYH65558:JYH65561 KID65558:KID65561 KRZ65558:KRZ65561 LBV65558:LBV65561 LLR65558:LLR65561 LVN65558:LVN65561 MFJ65558:MFJ65561 MPF65558:MPF65561 MZB65558:MZB65561 NIX65558:NIX65561 NST65558:NST65561 OCP65558:OCP65561 OML65558:OML65561 OWH65558:OWH65561 PGD65558:PGD65561 PPZ65558:PPZ65561 PZV65558:PZV65561 QJR65558:QJR65561 QTN65558:QTN65561 RDJ65558:RDJ65561 RNF65558:RNF65561 RXB65558:RXB65561 SGX65558:SGX65561 SQT65558:SQT65561 TAP65558:TAP65561 TKL65558:TKL65561 TUH65558:TUH65561 UED65558:UED65561 UNZ65558:UNZ65561 UXV65558:UXV65561 VHR65558:VHR65561 VRN65558:VRN65561 WBJ65558:WBJ65561 WLF65558:WLF65561 WVB65558:WVB65561 IP131094:IP131097 SL131094:SL131097 ACH131094:ACH131097 AMD131094:AMD131097 AVZ131094:AVZ131097 BFV131094:BFV131097 BPR131094:BPR131097 BZN131094:BZN131097 CJJ131094:CJJ131097 CTF131094:CTF131097 DDB131094:DDB131097 DMX131094:DMX131097 DWT131094:DWT131097 EGP131094:EGP131097 EQL131094:EQL131097 FAH131094:FAH131097 FKD131094:FKD131097 FTZ131094:FTZ131097 GDV131094:GDV131097 GNR131094:GNR131097 GXN131094:GXN131097 HHJ131094:HHJ131097 HRF131094:HRF131097 IBB131094:IBB131097 IKX131094:IKX131097 IUT131094:IUT131097 JEP131094:JEP131097 JOL131094:JOL131097 JYH131094:JYH131097 KID131094:KID131097 KRZ131094:KRZ131097 LBV131094:LBV131097 LLR131094:LLR131097 LVN131094:LVN131097 MFJ131094:MFJ131097 MPF131094:MPF131097 MZB131094:MZB131097 NIX131094:NIX131097 NST131094:NST131097 OCP131094:OCP131097 OML131094:OML131097 OWH131094:OWH131097 PGD131094:PGD131097 PPZ131094:PPZ131097 PZV131094:PZV131097 QJR131094:QJR131097 QTN131094:QTN131097 RDJ131094:RDJ131097 RNF131094:RNF131097 RXB131094:RXB131097 SGX131094:SGX131097 SQT131094:SQT131097 TAP131094:TAP131097 TKL131094:TKL131097 TUH131094:TUH131097 UED131094:UED131097 UNZ131094:UNZ131097 UXV131094:UXV131097 VHR131094:VHR131097 VRN131094:VRN131097 WBJ131094:WBJ131097 WLF131094:WLF131097 WVB131094:WVB131097 IP196630:IP196633 SL196630:SL196633 ACH196630:ACH196633 AMD196630:AMD196633 AVZ196630:AVZ196633 BFV196630:BFV196633 BPR196630:BPR196633 BZN196630:BZN196633 CJJ196630:CJJ196633 CTF196630:CTF196633 DDB196630:DDB196633 DMX196630:DMX196633 DWT196630:DWT196633 EGP196630:EGP196633 EQL196630:EQL196633 FAH196630:FAH196633 FKD196630:FKD196633 FTZ196630:FTZ196633 GDV196630:GDV196633 GNR196630:GNR196633 GXN196630:GXN196633 HHJ196630:HHJ196633 HRF196630:HRF196633 IBB196630:IBB196633 IKX196630:IKX196633 IUT196630:IUT196633 JEP196630:JEP196633 JOL196630:JOL196633 JYH196630:JYH196633 KID196630:KID196633 KRZ196630:KRZ196633 LBV196630:LBV196633 LLR196630:LLR196633 LVN196630:LVN196633 MFJ196630:MFJ196633 MPF196630:MPF196633 MZB196630:MZB196633 NIX196630:NIX196633 NST196630:NST196633 OCP196630:OCP196633 OML196630:OML196633 OWH196630:OWH196633 PGD196630:PGD196633 PPZ196630:PPZ196633 PZV196630:PZV196633 QJR196630:QJR196633 QTN196630:QTN196633 RDJ196630:RDJ196633 RNF196630:RNF196633 RXB196630:RXB196633 SGX196630:SGX196633 SQT196630:SQT196633 TAP196630:TAP196633 TKL196630:TKL196633 TUH196630:TUH196633 UED196630:UED196633 UNZ196630:UNZ196633 UXV196630:UXV196633 VHR196630:VHR196633 VRN196630:VRN196633 WBJ196630:WBJ196633 WLF196630:WLF196633 WVB196630:WVB196633 IP262166:IP262169 SL262166:SL262169 ACH262166:ACH262169 AMD262166:AMD262169 AVZ262166:AVZ262169 BFV262166:BFV262169 BPR262166:BPR262169 BZN262166:BZN262169 CJJ262166:CJJ262169 CTF262166:CTF262169 DDB262166:DDB262169 DMX262166:DMX262169 DWT262166:DWT262169 EGP262166:EGP262169 EQL262166:EQL262169 FAH262166:FAH262169 FKD262166:FKD262169 FTZ262166:FTZ262169 GDV262166:GDV262169 GNR262166:GNR262169 GXN262166:GXN262169 HHJ262166:HHJ262169 HRF262166:HRF262169 IBB262166:IBB262169 IKX262166:IKX262169 IUT262166:IUT262169 JEP262166:JEP262169 JOL262166:JOL262169 JYH262166:JYH262169 KID262166:KID262169 KRZ262166:KRZ262169 LBV262166:LBV262169 LLR262166:LLR262169 LVN262166:LVN262169 MFJ262166:MFJ262169 MPF262166:MPF262169 MZB262166:MZB262169 NIX262166:NIX262169 NST262166:NST262169 OCP262166:OCP262169 OML262166:OML262169 OWH262166:OWH262169 PGD262166:PGD262169 PPZ262166:PPZ262169 PZV262166:PZV262169 QJR262166:QJR262169 QTN262166:QTN262169 RDJ262166:RDJ262169 RNF262166:RNF262169 RXB262166:RXB262169 SGX262166:SGX262169 SQT262166:SQT262169 TAP262166:TAP262169 TKL262166:TKL262169 TUH262166:TUH262169 UED262166:UED262169 UNZ262166:UNZ262169 UXV262166:UXV262169 VHR262166:VHR262169 VRN262166:VRN262169 WBJ262166:WBJ262169 WLF262166:WLF262169 WVB262166:WVB262169 IP327702:IP327705 SL327702:SL327705 ACH327702:ACH327705 AMD327702:AMD327705 AVZ327702:AVZ327705 BFV327702:BFV327705 BPR327702:BPR327705 BZN327702:BZN327705 CJJ327702:CJJ327705 CTF327702:CTF327705 DDB327702:DDB327705 DMX327702:DMX327705 DWT327702:DWT327705 EGP327702:EGP327705 EQL327702:EQL327705 FAH327702:FAH327705 FKD327702:FKD327705 FTZ327702:FTZ327705 GDV327702:GDV327705 GNR327702:GNR327705 GXN327702:GXN327705 HHJ327702:HHJ327705 HRF327702:HRF327705 IBB327702:IBB327705 IKX327702:IKX327705 IUT327702:IUT327705 JEP327702:JEP327705 JOL327702:JOL327705 JYH327702:JYH327705 KID327702:KID327705 KRZ327702:KRZ327705 LBV327702:LBV327705 LLR327702:LLR327705 LVN327702:LVN327705 MFJ327702:MFJ327705 MPF327702:MPF327705 MZB327702:MZB327705 NIX327702:NIX327705 NST327702:NST327705 OCP327702:OCP327705 OML327702:OML327705 OWH327702:OWH327705 PGD327702:PGD327705 PPZ327702:PPZ327705 PZV327702:PZV327705 QJR327702:QJR327705 QTN327702:QTN327705 RDJ327702:RDJ327705 RNF327702:RNF327705 RXB327702:RXB327705 SGX327702:SGX327705 SQT327702:SQT327705 TAP327702:TAP327705 TKL327702:TKL327705 TUH327702:TUH327705 UED327702:UED327705 UNZ327702:UNZ327705 UXV327702:UXV327705 VHR327702:VHR327705 VRN327702:VRN327705 WBJ327702:WBJ327705 WLF327702:WLF327705 WVB327702:WVB327705 IP393238:IP393241 SL393238:SL393241 ACH393238:ACH393241 AMD393238:AMD393241 AVZ393238:AVZ393241 BFV393238:BFV393241 BPR393238:BPR393241 BZN393238:BZN393241 CJJ393238:CJJ393241 CTF393238:CTF393241 DDB393238:DDB393241 DMX393238:DMX393241 DWT393238:DWT393241 EGP393238:EGP393241 EQL393238:EQL393241 FAH393238:FAH393241 FKD393238:FKD393241 FTZ393238:FTZ393241 GDV393238:GDV393241 GNR393238:GNR393241 GXN393238:GXN393241 HHJ393238:HHJ393241 HRF393238:HRF393241 IBB393238:IBB393241 IKX393238:IKX393241 IUT393238:IUT393241 JEP393238:JEP393241 JOL393238:JOL393241 JYH393238:JYH393241 KID393238:KID393241 KRZ393238:KRZ393241 LBV393238:LBV393241 LLR393238:LLR393241 LVN393238:LVN393241 MFJ393238:MFJ393241 MPF393238:MPF393241 MZB393238:MZB393241 NIX393238:NIX393241 NST393238:NST393241 OCP393238:OCP393241 OML393238:OML393241 OWH393238:OWH393241 PGD393238:PGD393241 PPZ393238:PPZ393241 PZV393238:PZV393241 QJR393238:QJR393241 QTN393238:QTN393241 RDJ393238:RDJ393241 RNF393238:RNF393241 RXB393238:RXB393241 SGX393238:SGX393241 SQT393238:SQT393241 TAP393238:TAP393241 TKL393238:TKL393241 TUH393238:TUH393241 UED393238:UED393241 UNZ393238:UNZ393241 UXV393238:UXV393241 VHR393238:VHR393241 VRN393238:VRN393241 WBJ393238:WBJ393241 WLF393238:WLF393241 WVB393238:WVB393241 IP458774:IP458777 SL458774:SL458777 ACH458774:ACH458777 AMD458774:AMD458777 AVZ458774:AVZ458777 BFV458774:BFV458777 BPR458774:BPR458777 BZN458774:BZN458777 CJJ458774:CJJ458777 CTF458774:CTF458777 DDB458774:DDB458777 DMX458774:DMX458777 DWT458774:DWT458777 EGP458774:EGP458777 EQL458774:EQL458777 FAH458774:FAH458777 FKD458774:FKD458777 FTZ458774:FTZ458777 GDV458774:GDV458777 GNR458774:GNR458777 GXN458774:GXN458777 HHJ458774:HHJ458777 HRF458774:HRF458777 IBB458774:IBB458777 IKX458774:IKX458777 IUT458774:IUT458777 JEP458774:JEP458777 JOL458774:JOL458777 JYH458774:JYH458777 KID458774:KID458777 KRZ458774:KRZ458777 LBV458774:LBV458777 LLR458774:LLR458777 LVN458774:LVN458777 MFJ458774:MFJ458777 MPF458774:MPF458777 MZB458774:MZB458777 NIX458774:NIX458777 NST458774:NST458777 OCP458774:OCP458777 OML458774:OML458777 OWH458774:OWH458777 PGD458774:PGD458777 PPZ458774:PPZ458777 PZV458774:PZV458777 QJR458774:QJR458777 QTN458774:QTN458777 RDJ458774:RDJ458777 RNF458774:RNF458777 RXB458774:RXB458777 SGX458774:SGX458777 SQT458774:SQT458777 TAP458774:TAP458777 TKL458774:TKL458777 TUH458774:TUH458777 UED458774:UED458777 UNZ458774:UNZ458777 UXV458774:UXV458777 VHR458774:VHR458777 VRN458774:VRN458777 WBJ458774:WBJ458777 WLF458774:WLF458777 WVB458774:WVB458777 IP524310:IP524313 SL524310:SL524313 ACH524310:ACH524313 AMD524310:AMD524313 AVZ524310:AVZ524313 BFV524310:BFV524313 BPR524310:BPR524313 BZN524310:BZN524313 CJJ524310:CJJ524313 CTF524310:CTF524313 DDB524310:DDB524313 DMX524310:DMX524313 DWT524310:DWT524313 EGP524310:EGP524313 EQL524310:EQL524313 FAH524310:FAH524313 FKD524310:FKD524313 FTZ524310:FTZ524313 GDV524310:GDV524313 GNR524310:GNR524313 GXN524310:GXN524313 HHJ524310:HHJ524313 HRF524310:HRF524313 IBB524310:IBB524313 IKX524310:IKX524313 IUT524310:IUT524313 JEP524310:JEP524313 JOL524310:JOL524313 JYH524310:JYH524313 KID524310:KID524313 KRZ524310:KRZ524313 LBV524310:LBV524313 LLR524310:LLR524313 LVN524310:LVN524313 MFJ524310:MFJ524313 MPF524310:MPF524313 MZB524310:MZB524313 NIX524310:NIX524313 NST524310:NST524313 OCP524310:OCP524313 OML524310:OML524313 OWH524310:OWH524313 PGD524310:PGD524313 PPZ524310:PPZ524313 PZV524310:PZV524313 QJR524310:QJR524313 QTN524310:QTN524313 RDJ524310:RDJ524313 RNF524310:RNF524313 RXB524310:RXB524313 SGX524310:SGX524313 SQT524310:SQT524313 TAP524310:TAP524313 TKL524310:TKL524313 TUH524310:TUH524313 UED524310:UED524313 UNZ524310:UNZ524313 UXV524310:UXV524313 VHR524310:VHR524313 VRN524310:VRN524313 WBJ524310:WBJ524313 WLF524310:WLF524313 WVB524310:WVB524313 IP589846:IP589849 SL589846:SL589849 ACH589846:ACH589849 AMD589846:AMD589849 AVZ589846:AVZ589849 BFV589846:BFV589849 BPR589846:BPR589849 BZN589846:BZN589849 CJJ589846:CJJ589849 CTF589846:CTF589849 DDB589846:DDB589849 DMX589846:DMX589849 DWT589846:DWT589849 EGP589846:EGP589849 EQL589846:EQL589849 FAH589846:FAH589849 FKD589846:FKD589849 FTZ589846:FTZ589849 GDV589846:GDV589849 GNR589846:GNR589849 GXN589846:GXN589849 HHJ589846:HHJ589849 HRF589846:HRF589849 IBB589846:IBB589849 IKX589846:IKX589849 IUT589846:IUT589849 JEP589846:JEP589849 JOL589846:JOL589849 JYH589846:JYH589849 KID589846:KID589849 KRZ589846:KRZ589849 LBV589846:LBV589849 LLR589846:LLR589849 LVN589846:LVN589849 MFJ589846:MFJ589849 MPF589846:MPF589849 MZB589846:MZB589849 NIX589846:NIX589849 NST589846:NST589849 OCP589846:OCP589849 OML589846:OML589849 OWH589846:OWH589849 PGD589846:PGD589849 PPZ589846:PPZ589849 PZV589846:PZV589849 QJR589846:QJR589849 QTN589846:QTN589849 RDJ589846:RDJ589849 RNF589846:RNF589849 RXB589846:RXB589849 SGX589846:SGX589849 SQT589846:SQT589849 TAP589846:TAP589849 TKL589846:TKL589849 TUH589846:TUH589849 UED589846:UED589849 UNZ589846:UNZ589849 UXV589846:UXV589849 VHR589846:VHR589849 VRN589846:VRN589849 WBJ589846:WBJ589849 WLF589846:WLF589849 WVB589846:WVB589849 IP655382:IP655385 SL655382:SL655385 ACH655382:ACH655385 AMD655382:AMD655385 AVZ655382:AVZ655385 BFV655382:BFV655385 BPR655382:BPR655385 BZN655382:BZN655385 CJJ655382:CJJ655385 CTF655382:CTF655385 DDB655382:DDB655385 DMX655382:DMX655385 DWT655382:DWT655385 EGP655382:EGP655385 EQL655382:EQL655385 FAH655382:FAH655385 FKD655382:FKD655385 FTZ655382:FTZ655385 GDV655382:GDV655385 GNR655382:GNR655385 GXN655382:GXN655385 HHJ655382:HHJ655385 HRF655382:HRF655385 IBB655382:IBB655385 IKX655382:IKX655385 IUT655382:IUT655385 JEP655382:JEP655385 JOL655382:JOL655385 JYH655382:JYH655385 KID655382:KID655385 KRZ655382:KRZ655385 LBV655382:LBV655385 LLR655382:LLR655385 LVN655382:LVN655385 MFJ655382:MFJ655385 MPF655382:MPF655385 MZB655382:MZB655385 NIX655382:NIX655385 NST655382:NST655385 OCP655382:OCP655385 OML655382:OML655385 OWH655382:OWH655385 PGD655382:PGD655385 PPZ655382:PPZ655385 PZV655382:PZV655385 QJR655382:QJR655385 QTN655382:QTN655385 RDJ655382:RDJ655385 RNF655382:RNF655385 RXB655382:RXB655385 SGX655382:SGX655385 SQT655382:SQT655385 TAP655382:TAP655385 TKL655382:TKL655385 TUH655382:TUH655385 UED655382:UED655385 UNZ655382:UNZ655385 UXV655382:UXV655385 VHR655382:VHR655385 VRN655382:VRN655385 WBJ655382:WBJ655385 WLF655382:WLF655385 WVB655382:WVB655385 IP720918:IP720921 SL720918:SL720921 ACH720918:ACH720921 AMD720918:AMD720921 AVZ720918:AVZ720921 BFV720918:BFV720921 BPR720918:BPR720921 BZN720918:BZN720921 CJJ720918:CJJ720921 CTF720918:CTF720921 DDB720918:DDB720921 DMX720918:DMX720921 DWT720918:DWT720921 EGP720918:EGP720921 EQL720918:EQL720921 FAH720918:FAH720921 FKD720918:FKD720921 FTZ720918:FTZ720921 GDV720918:GDV720921 GNR720918:GNR720921 GXN720918:GXN720921 HHJ720918:HHJ720921 HRF720918:HRF720921 IBB720918:IBB720921 IKX720918:IKX720921 IUT720918:IUT720921 JEP720918:JEP720921 JOL720918:JOL720921 JYH720918:JYH720921 KID720918:KID720921 KRZ720918:KRZ720921 LBV720918:LBV720921 LLR720918:LLR720921 LVN720918:LVN720921 MFJ720918:MFJ720921 MPF720918:MPF720921 MZB720918:MZB720921 NIX720918:NIX720921 NST720918:NST720921 OCP720918:OCP720921 OML720918:OML720921 OWH720918:OWH720921 PGD720918:PGD720921 PPZ720918:PPZ720921 PZV720918:PZV720921 QJR720918:QJR720921 QTN720918:QTN720921 RDJ720918:RDJ720921 RNF720918:RNF720921 RXB720918:RXB720921 SGX720918:SGX720921 SQT720918:SQT720921 TAP720918:TAP720921 TKL720918:TKL720921 TUH720918:TUH720921 UED720918:UED720921 UNZ720918:UNZ720921 UXV720918:UXV720921 VHR720918:VHR720921 VRN720918:VRN720921 WBJ720918:WBJ720921 WLF720918:WLF720921 WVB720918:WVB720921 IP786454:IP786457 SL786454:SL786457 ACH786454:ACH786457 AMD786454:AMD786457 AVZ786454:AVZ786457 BFV786454:BFV786457 BPR786454:BPR786457 BZN786454:BZN786457 CJJ786454:CJJ786457 CTF786454:CTF786457 DDB786454:DDB786457 DMX786454:DMX786457 DWT786454:DWT786457 EGP786454:EGP786457 EQL786454:EQL786457 FAH786454:FAH786457 FKD786454:FKD786457 FTZ786454:FTZ786457 GDV786454:GDV786457 GNR786454:GNR786457 GXN786454:GXN786457 HHJ786454:HHJ786457 HRF786454:HRF786457 IBB786454:IBB786457 IKX786454:IKX786457 IUT786454:IUT786457 JEP786454:JEP786457 JOL786454:JOL786457 JYH786454:JYH786457 KID786454:KID786457 KRZ786454:KRZ786457 LBV786454:LBV786457 LLR786454:LLR786457 LVN786454:LVN786457 MFJ786454:MFJ786457 MPF786454:MPF786457 MZB786454:MZB786457 NIX786454:NIX786457 NST786454:NST786457 OCP786454:OCP786457 OML786454:OML786457 OWH786454:OWH786457 PGD786454:PGD786457 PPZ786454:PPZ786457 PZV786454:PZV786457 QJR786454:QJR786457 QTN786454:QTN786457 RDJ786454:RDJ786457 RNF786454:RNF786457 RXB786454:RXB786457 SGX786454:SGX786457 SQT786454:SQT786457 TAP786454:TAP786457 TKL786454:TKL786457 TUH786454:TUH786457 UED786454:UED786457 UNZ786454:UNZ786457 UXV786454:UXV786457 VHR786454:VHR786457 VRN786454:VRN786457 WBJ786454:WBJ786457 WLF786454:WLF786457 WVB786454:WVB786457 IP851990:IP851993 SL851990:SL851993 ACH851990:ACH851993 AMD851990:AMD851993 AVZ851990:AVZ851993 BFV851990:BFV851993 BPR851990:BPR851993 BZN851990:BZN851993 CJJ851990:CJJ851993 CTF851990:CTF851993 DDB851990:DDB851993 DMX851990:DMX851993 DWT851990:DWT851993 EGP851990:EGP851993 EQL851990:EQL851993 FAH851990:FAH851993 FKD851990:FKD851993 FTZ851990:FTZ851993 GDV851990:GDV851993 GNR851990:GNR851993 GXN851990:GXN851993 HHJ851990:HHJ851993 HRF851990:HRF851993 IBB851990:IBB851993 IKX851990:IKX851993 IUT851990:IUT851993 JEP851990:JEP851993 JOL851990:JOL851993 JYH851990:JYH851993 KID851990:KID851993 KRZ851990:KRZ851993 LBV851990:LBV851993 LLR851990:LLR851993 LVN851990:LVN851993 MFJ851990:MFJ851993 MPF851990:MPF851993 MZB851990:MZB851993 NIX851990:NIX851993 NST851990:NST851993 OCP851990:OCP851993 OML851990:OML851993 OWH851990:OWH851993 PGD851990:PGD851993 PPZ851990:PPZ851993 PZV851990:PZV851993 QJR851990:QJR851993 QTN851990:QTN851993 RDJ851990:RDJ851993 RNF851990:RNF851993 RXB851990:RXB851993 SGX851990:SGX851993 SQT851990:SQT851993 TAP851990:TAP851993 TKL851990:TKL851993 TUH851990:TUH851993 UED851990:UED851993 UNZ851990:UNZ851993 UXV851990:UXV851993 VHR851990:VHR851993 VRN851990:VRN851993 WBJ851990:WBJ851993 WLF851990:WLF851993 WVB851990:WVB851993 IP917526:IP917529 SL917526:SL917529 ACH917526:ACH917529 AMD917526:AMD917529 AVZ917526:AVZ917529 BFV917526:BFV917529 BPR917526:BPR917529 BZN917526:BZN917529 CJJ917526:CJJ917529 CTF917526:CTF917529 DDB917526:DDB917529 DMX917526:DMX917529 DWT917526:DWT917529 EGP917526:EGP917529 EQL917526:EQL917529 FAH917526:FAH917529 FKD917526:FKD917529 FTZ917526:FTZ917529 GDV917526:GDV917529 GNR917526:GNR917529 GXN917526:GXN917529 HHJ917526:HHJ917529 HRF917526:HRF917529 IBB917526:IBB917529 IKX917526:IKX917529 IUT917526:IUT917529 JEP917526:JEP917529 JOL917526:JOL917529 JYH917526:JYH917529 KID917526:KID917529 KRZ917526:KRZ917529 LBV917526:LBV917529 LLR917526:LLR917529 LVN917526:LVN917529 MFJ917526:MFJ917529 MPF917526:MPF917529 MZB917526:MZB917529 NIX917526:NIX917529 NST917526:NST917529 OCP917526:OCP917529 OML917526:OML917529 OWH917526:OWH917529 PGD917526:PGD917529 PPZ917526:PPZ917529 PZV917526:PZV917529 QJR917526:QJR917529 QTN917526:QTN917529 RDJ917526:RDJ917529 RNF917526:RNF917529 RXB917526:RXB917529 SGX917526:SGX917529 SQT917526:SQT917529 TAP917526:TAP917529 TKL917526:TKL917529 TUH917526:TUH917529 UED917526:UED917529 UNZ917526:UNZ917529 UXV917526:UXV917529 VHR917526:VHR917529 VRN917526:VRN917529 WBJ917526:WBJ917529 WLF917526:WLF917529 WVB917526:WVB917529 IP983062:IP983065 SL983062:SL983065 ACH983062:ACH983065 AMD983062:AMD983065 AVZ983062:AVZ983065 BFV983062:BFV983065 BPR983062:BPR983065 BZN983062:BZN983065 CJJ983062:CJJ983065 CTF983062:CTF983065 DDB983062:DDB983065 DMX983062:DMX983065 DWT983062:DWT983065 EGP983062:EGP983065 EQL983062:EQL983065 FAH983062:FAH983065 FKD983062:FKD983065 FTZ983062:FTZ983065 GDV983062:GDV983065 GNR983062:GNR983065 GXN983062:GXN983065 HHJ983062:HHJ983065 HRF983062:HRF983065 IBB983062:IBB983065 IKX983062:IKX983065 IUT983062:IUT983065 JEP983062:JEP983065 JOL983062:JOL983065 JYH983062:JYH983065 KID983062:KID983065 KRZ983062:KRZ983065 LBV983062:LBV983065 LLR983062:LLR983065 LVN983062:LVN983065 MFJ983062:MFJ983065 MPF983062:MPF983065 MZB983062:MZB983065 NIX983062:NIX983065 NST983062:NST983065 OCP983062:OCP983065 OML983062:OML983065 OWH983062:OWH983065 PGD983062:PGD983065 PPZ983062:PPZ983065 PZV983062:PZV983065 QJR983062:QJR983065 QTN983062:QTN983065 RDJ983062:RDJ983065 RNF983062:RNF983065 RXB983062:RXB983065 SGX983062:SGX983065 SQT983062:SQT983065 TAP983062:TAP983065 TKL983062:TKL983065 TUH983062:TUH983065 UED983062:UED983065 UNZ983062:UNZ983065 UXV983062:UXV983065 VHR983062:VHR983065 VRN983062:VRN983065 WBJ983062:WBJ983065 WLF983062:WLF983065 WVB983062:WVB983065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IP65556 SL65556 ACH65556 AMD65556 AVZ65556 BFV65556 BPR65556 BZN65556 CJJ65556 CTF65556 DDB65556 DMX65556 DWT65556 EGP65556 EQL65556 FAH65556 FKD65556 FTZ65556 GDV65556 GNR65556 GXN65556 HHJ65556 HRF65556 IBB65556 IKX65556 IUT65556 JEP65556 JOL65556 JYH65556 KID65556 KRZ65556 LBV65556 LLR65556 LVN65556 MFJ65556 MPF65556 MZB65556 NIX65556 NST65556 OCP65556 OML65556 OWH65556 PGD65556 PPZ65556 PZV65556 QJR65556 QTN65556 RDJ65556 RNF65556 RXB65556 SGX65556 SQT65556 TAP65556 TKL65556 TUH65556 UED65556 UNZ65556 UXV65556 VHR65556 VRN65556 WBJ65556 WLF65556 WVB65556 IP131092 SL131092 ACH131092 AMD131092 AVZ131092 BFV131092 BPR131092 BZN131092 CJJ131092 CTF131092 DDB131092 DMX131092 DWT131092 EGP131092 EQL131092 FAH131092 FKD131092 FTZ131092 GDV131092 GNR131092 GXN131092 HHJ131092 HRF131092 IBB131092 IKX131092 IUT131092 JEP131092 JOL131092 JYH131092 KID131092 KRZ131092 LBV131092 LLR131092 LVN131092 MFJ131092 MPF131092 MZB131092 NIX131092 NST131092 OCP131092 OML131092 OWH131092 PGD131092 PPZ131092 PZV131092 QJR131092 QTN131092 RDJ131092 RNF131092 RXB131092 SGX131092 SQT131092 TAP131092 TKL131092 TUH131092 UED131092 UNZ131092 UXV131092 VHR131092 VRN131092 WBJ131092 WLF131092 WVB131092 IP196628 SL196628 ACH196628 AMD196628 AVZ196628 BFV196628 BPR196628 BZN196628 CJJ196628 CTF196628 DDB196628 DMX196628 DWT196628 EGP196628 EQL196628 FAH196628 FKD196628 FTZ196628 GDV196628 GNR196628 GXN196628 HHJ196628 HRF196628 IBB196628 IKX196628 IUT196628 JEP196628 JOL196628 JYH196628 KID196628 KRZ196628 LBV196628 LLR196628 LVN196628 MFJ196628 MPF196628 MZB196628 NIX196628 NST196628 OCP196628 OML196628 OWH196628 PGD196628 PPZ196628 PZV196628 QJR196628 QTN196628 RDJ196628 RNF196628 RXB196628 SGX196628 SQT196628 TAP196628 TKL196628 TUH196628 UED196628 UNZ196628 UXV196628 VHR196628 VRN196628 WBJ196628 WLF196628 WVB196628 IP262164 SL262164 ACH262164 AMD262164 AVZ262164 BFV262164 BPR262164 BZN262164 CJJ262164 CTF262164 DDB262164 DMX262164 DWT262164 EGP262164 EQL262164 FAH262164 FKD262164 FTZ262164 GDV262164 GNR262164 GXN262164 HHJ262164 HRF262164 IBB262164 IKX262164 IUT262164 JEP262164 JOL262164 JYH262164 KID262164 KRZ262164 LBV262164 LLR262164 LVN262164 MFJ262164 MPF262164 MZB262164 NIX262164 NST262164 OCP262164 OML262164 OWH262164 PGD262164 PPZ262164 PZV262164 QJR262164 QTN262164 RDJ262164 RNF262164 RXB262164 SGX262164 SQT262164 TAP262164 TKL262164 TUH262164 UED262164 UNZ262164 UXV262164 VHR262164 VRN262164 WBJ262164 WLF262164 WVB262164 IP327700 SL327700 ACH327700 AMD327700 AVZ327700 BFV327700 BPR327700 BZN327700 CJJ327700 CTF327700 DDB327700 DMX327700 DWT327700 EGP327700 EQL327700 FAH327700 FKD327700 FTZ327700 GDV327700 GNR327700 GXN327700 HHJ327700 HRF327700 IBB327700 IKX327700 IUT327700 JEP327700 JOL327700 JYH327700 KID327700 KRZ327700 LBV327700 LLR327700 LVN327700 MFJ327700 MPF327700 MZB327700 NIX327700 NST327700 OCP327700 OML327700 OWH327700 PGD327700 PPZ327700 PZV327700 QJR327700 QTN327700 RDJ327700 RNF327700 RXB327700 SGX327700 SQT327700 TAP327700 TKL327700 TUH327700 UED327700 UNZ327700 UXV327700 VHR327700 VRN327700 WBJ327700 WLF327700 WVB327700 IP393236 SL393236 ACH393236 AMD393236 AVZ393236 BFV393236 BPR393236 BZN393236 CJJ393236 CTF393236 DDB393236 DMX393236 DWT393236 EGP393236 EQL393236 FAH393236 FKD393236 FTZ393236 GDV393236 GNR393236 GXN393236 HHJ393236 HRF393236 IBB393236 IKX393236 IUT393236 JEP393236 JOL393236 JYH393236 KID393236 KRZ393236 LBV393236 LLR393236 LVN393236 MFJ393236 MPF393236 MZB393236 NIX393236 NST393236 OCP393236 OML393236 OWH393236 PGD393236 PPZ393236 PZV393236 QJR393236 QTN393236 RDJ393236 RNF393236 RXB393236 SGX393236 SQT393236 TAP393236 TKL393236 TUH393236 UED393236 UNZ393236 UXV393236 VHR393236 VRN393236 WBJ393236 WLF393236 WVB393236 IP458772 SL458772 ACH458772 AMD458772 AVZ458772 BFV458772 BPR458772 BZN458772 CJJ458772 CTF458772 DDB458772 DMX458772 DWT458772 EGP458772 EQL458772 FAH458772 FKD458772 FTZ458772 GDV458772 GNR458772 GXN458772 HHJ458772 HRF458772 IBB458772 IKX458772 IUT458772 JEP458772 JOL458772 JYH458772 KID458772 KRZ458772 LBV458772 LLR458772 LVN458772 MFJ458772 MPF458772 MZB458772 NIX458772 NST458772 OCP458772 OML458772 OWH458772 PGD458772 PPZ458772 PZV458772 QJR458772 QTN458772 RDJ458772 RNF458772 RXB458772 SGX458772 SQT458772 TAP458772 TKL458772 TUH458772 UED458772 UNZ458772 UXV458772 VHR458772 VRN458772 WBJ458772 WLF458772 WVB458772 IP524308 SL524308 ACH524308 AMD524308 AVZ524308 BFV524308 BPR524308 BZN524308 CJJ524308 CTF524308 DDB524308 DMX524308 DWT524308 EGP524308 EQL524308 FAH524308 FKD524308 FTZ524308 GDV524308 GNR524308 GXN524308 HHJ524308 HRF524308 IBB524308 IKX524308 IUT524308 JEP524308 JOL524308 JYH524308 KID524308 KRZ524308 LBV524308 LLR524308 LVN524308 MFJ524308 MPF524308 MZB524308 NIX524308 NST524308 OCP524308 OML524308 OWH524308 PGD524308 PPZ524308 PZV524308 QJR524308 QTN524308 RDJ524308 RNF524308 RXB524308 SGX524308 SQT524308 TAP524308 TKL524308 TUH524308 UED524308 UNZ524308 UXV524308 VHR524308 VRN524308 WBJ524308 WLF524308 WVB524308 IP589844 SL589844 ACH589844 AMD589844 AVZ589844 BFV589844 BPR589844 BZN589844 CJJ589844 CTF589844 DDB589844 DMX589844 DWT589844 EGP589844 EQL589844 FAH589844 FKD589844 FTZ589844 GDV589844 GNR589844 GXN589844 HHJ589844 HRF589844 IBB589844 IKX589844 IUT589844 JEP589844 JOL589844 JYH589844 KID589844 KRZ589844 LBV589844 LLR589844 LVN589844 MFJ589844 MPF589844 MZB589844 NIX589844 NST589844 OCP589844 OML589844 OWH589844 PGD589844 PPZ589844 PZV589844 QJR589844 QTN589844 RDJ589844 RNF589844 RXB589844 SGX589844 SQT589844 TAP589844 TKL589844 TUH589844 UED589844 UNZ589844 UXV589844 VHR589844 VRN589844 WBJ589844 WLF589844 WVB589844 IP655380 SL655380 ACH655380 AMD655380 AVZ655380 BFV655380 BPR655380 BZN655380 CJJ655380 CTF655380 DDB655380 DMX655380 DWT655380 EGP655380 EQL655380 FAH655380 FKD655380 FTZ655380 GDV655380 GNR655380 GXN655380 HHJ655380 HRF655380 IBB655380 IKX655380 IUT655380 JEP655380 JOL655380 JYH655380 KID655380 KRZ655380 LBV655380 LLR655380 LVN655380 MFJ655380 MPF655380 MZB655380 NIX655380 NST655380 OCP655380 OML655380 OWH655380 PGD655380 PPZ655380 PZV655380 QJR655380 QTN655380 RDJ655380 RNF655380 RXB655380 SGX655380 SQT655380 TAP655380 TKL655380 TUH655380 UED655380 UNZ655380 UXV655380 VHR655380 VRN655380 WBJ655380 WLF655380 WVB655380 IP720916 SL720916 ACH720916 AMD720916 AVZ720916 BFV720916 BPR720916 BZN720916 CJJ720916 CTF720916 DDB720916 DMX720916 DWT720916 EGP720916 EQL720916 FAH720916 FKD720916 FTZ720916 GDV720916 GNR720916 GXN720916 HHJ720916 HRF720916 IBB720916 IKX720916 IUT720916 JEP720916 JOL720916 JYH720916 KID720916 KRZ720916 LBV720916 LLR720916 LVN720916 MFJ720916 MPF720916 MZB720916 NIX720916 NST720916 OCP720916 OML720916 OWH720916 PGD720916 PPZ720916 PZV720916 QJR720916 QTN720916 RDJ720916 RNF720916 RXB720916 SGX720916 SQT720916 TAP720916 TKL720916 TUH720916 UED720916 UNZ720916 UXV720916 VHR720916 VRN720916 WBJ720916 WLF720916 WVB720916 IP786452 SL786452 ACH786452 AMD786452 AVZ786452 BFV786452 BPR786452 BZN786452 CJJ786452 CTF786452 DDB786452 DMX786452 DWT786452 EGP786452 EQL786452 FAH786452 FKD786452 FTZ786452 GDV786452 GNR786452 GXN786452 HHJ786452 HRF786452 IBB786452 IKX786452 IUT786452 JEP786452 JOL786452 JYH786452 KID786452 KRZ786452 LBV786452 LLR786452 LVN786452 MFJ786452 MPF786452 MZB786452 NIX786452 NST786452 OCP786452 OML786452 OWH786452 PGD786452 PPZ786452 PZV786452 QJR786452 QTN786452 RDJ786452 RNF786452 RXB786452 SGX786452 SQT786452 TAP786452 TKL786452 TUH786452 UED786452 UNZ786452 UXV786452 VHR786452 VRN786452 WBJ786452 WLF786452 WVB786452 IP851988 SL851988 ACH851988 AMD851988 AVZ851988 BFV851988 BPR851988 BZN851988 CJJ851988 CTF851988 DDB851988 DMX851988 DWT851988 EGP851988 EQL851988 FAH851988 FKD851988 FTZ851988 GDV851988 GNR851988 GXN851988 HHJ851988 HRF851988 IBB851988 IKX851988 IUT851988 JEP851988 JOL851988 JYH851988 KID851988 KRZ851988 LBV851988 LLR851988 LVN851988 MFJ851988 MPF851988 MZB851988 NIX851988 NST851988 OCP851988 OML851988 OWH851988 PGD851988 PPZ851988 PZV851988 QJR851988 QTN851988 RDJ851988 RNF851988 RXB851988 SGX851988 SQT851988 TAP851988 TKL851988 TUH851988 UED851988 UNZ851988 UXV851988 VHR851988 VRN851988 WBJ851988 WLF851988 WVB851988 IP917524 SL917524 ACH917524 AMD917524 AVZ917524 BFV917524 BPR917524 BZN917524 CJJ917524 CTF917524 DDB917524 DMX917524 DWT917524 EGP917524 EQL917524 FAH917524 FKD917524 FTZ917524 GDV917524 GNR917524 GXN917524 HHJ917524 HRF917524 IBB917524 IKX917524 IUT917524 JEP917524 JOL917524 JYH917524 KID917524 KRZ917524 LBV917524 LLR917524 LVN917524 MFJ917524 MPF917524 MZB917524 NIX917524 NST917524 OCP917524 OML917524 OWH917524 PGD917524 PPZ917524 PZV917524 QJR917524 QTN917524 RDJ917524 RNF917524 RXB917524 SGX917524 SQT917524 TAP917524 TKL917524 TUH917524 UED917524 UNZ917524 UXV917524 VHR917524 VRN917524 WBJ917524 WLF917524 WVB917524 IP983060 SL983060 ACH983060 AMD983060 AVZ983060 BFV983060 BPR983060 BZN983060 CJJ983060 CTF983060 DDB983060 DMX983060 DWT983060 EGP983060 EQL983060 FAH983060 FKD983060 FTZ983060 GDV983060 GNR983060 GXN983060 HHJ983060 HRF983060 IBB983060 IKX983060 IUT983060 JEP983060 JOL983060 JYH983060 KID983060 KRZ983060 LBV983060 LLR983060 LVN983060 MFJ983060 MPF983060 MZB983060 NIX983060 NST983060 OCP983060 OML983060 OWH983060 PGD983060 PPZ983060 PZV983060 QJR983060 QTN983060 RDJ983060 RNF983060 RXB983060 SGX983060 SQT983060 TAP983060 TKL983060 TUH983060 UED983060 UNZ983060 UXV983060 VHR983060 VRN983060 WBJ983060 WLF983060 WVB983060 IP65554 SL65554 ACH65554 AMD65554 AVZ65554 BFV65554 BPR65554 BZN65554 CJJ65554 CTF65554 DDB65554 DMX65554 DWT65554 EGP65554 EQL65554 FAH65554 FKD65554 FTZ65554 GDV65554 GNR65554 GXN65554 HHJ65554 HRF65554 IBB65554 IKX65554 IUT65554 JEP65554 JOL65554 JYH65554 KID65554 KRZ65554 LBV65554 LLR65554 LVN65554 MFJ65554 MPF65554 MZB65554 NIX65554 NST65554 OCP65554 OML65554 OWH65554 PGD65554 PPZ65554 PZV65554 QJR65554 QTN65554 RDJ65554 RNF65554 RXB65554 SGX65554 SQT65554 TAP65554 TKL65554 TUH65554 UED65554 UNZ65554 UXV65554 VHR65554 VRN65554 WBJ65554 WLF65554 WVB65554 IP131090 SL131090 ACH131090 AMD131090 AVZ131090 BFV131090 BPR131090 BZN131090 CJJ131090 CTF131090 DDB131090 DMX131090 DWT131090 EGP131090 EQL131090 FAH131090 FKD131090 FTZ131090 GDV131090 GNR131090 GXN131090 HHJ131090 HRF131090 IBB131090 IKX131090 IUT131090 JEP131090 JOL131090 JYH131090 KID131090 KRZ131090 LBV131090 LLR131090 LVN131090 MFJ131090 MPF131090 MZB131090 NIX131090 NST131090 OCP131090 OML131090 OWH131090 PGD131090 PPZ131090 PZV131090 QJR131090 QTN131090 RDJ131090 RNF131090 RXB131090 SGX131090 SQT131090 TAP131090 TKL131090 TUH131090 UED131090 UNZ131090 UXV131090 VHR131090 VRN131090 WBJ131090 WLF131090 WVB131090 IP196626 SL196626 ACH196626 AMD196626 AVZ196626 BFV196626 BPR196626 BZN196626 CJJ196626 CTF196626 DDB196626 DMX196626 DWT196626 EGP196626 EQL196626 FAH196626 FKD196626 FTZ196626 GDV196626 GNR196626 GXN196626 HHJ196626 HRF196626 IBB196626 IKX196626 IUT196626 JEP196626 JOL196626 JYH196626 KID196626 KRZ196626 LBV196626 LLR196626 LVN196626 MFJ196626 MPF196626 MZB196626 NIX196626 NST196626 OCP196626 OML196626 OWH196626 PGD196626 PPZ196626 PZV196626 QJR196626 QTN196626 RDJ196626 RNF196626 RXB196626 SGX196626 SQT196626 TAP196626 TKL196626 TUH196626 UED196626 UNZ196626 UXV196626 VHR196626 VRN196626 WBJ196626 WLF196626 WVB196626 IP262162 SL262162 ACH262162 AMD262162 AVZ262162 BFV262162 BPR262162 BZN262162 CJJ262162 CTF262162 DDB262162 DMX262162 DWT262162 EGP262162 EQL262162 FAH262162 FKD262162 FTZ262162 GDV262162 GNR262162 GXN262162 HHJ262162 HRF262162 IBB262162 IKX262162 IUT262162 JEP262162 JOL262162 JYH262162 KID262162 KRZ262162 LBV262162 LLR262162 LVN262162 MFJ262162 MPF262162 MZB262162 NIX262162 NST262162 OCP262162 OML262162 OWH262162 PGD262162 PPZ262162 PZV262162 QJR262162 QTN262162 RDJ262162 RNF262162 RXB262162 SGX262162 SQT262162 TAP262162 TKL262162 TUH262162 UED262162 UNZ262162 UXV262162 VHR262162 VRN262162 WBJ262162 WLF262162 WVB262162 IP327698 SL327698 ACH327698 AMD327698 AVZ327698 BFV327698 BPR327698 BZN327698 CJJ327698 CTF327698 DDB327698 DMX327698 DWT327698 EGP327698 EQL327698 FAH327698 FKD327698 FTZ327698 GDV327698 GNR327698 GXN327698 HHJ327698 HRF327698 IBB327698 IKX327698 IUT327698 JEP327698 JOL327698 JYH327698 KID327698 KRZ327698 LBV327698 LLR327698 LVN327698 MFJ327698 MPF327698 MZB327698 NIX327698 NST327698 OCP327698 OML327698 OWH327698 PGD327698 PPZ327698 PZV327698 QJR327698 QTN327698 RDJ327698 RNF327698 RXB327698 SGX327698 SQT327698 TAP327698 TKL327698 TUH327698 UED327698 UNZ327698 UXV327698 VHR327698 VRN327698 WBJ327698 WLF327698 WVB327698 IP393234 SL393234 ACH393234 AMD393234 AVZ393234 BFV393234 BPR393234 BZN393234 CJJ393234 CTF393234 DDB393234 DMX393234 DWT393234 EGP393234 EQL393234 FAH393234 FKD393234 FTZ393234 GDV393234 GNR393234 GXN393234 HHJ393234 HRF393234 IBB393234 IKX393234 IUT393234 JEP393234 JOL393234 JYH393234 KID393234 KRZ393234 LBV393234 LLR393234 LVN393234 MFJ393234 MPF393234 MZB393234 NIX393234 NST393234 OCP393234 OML393234 OWH393234 PGD393234 PPZ393234 PZV393234 QJR393234 QTN393234 RDJ393234 RNF393234 RXB393234 SGX393234 SQT393234 TAP393234 TKL393234 TUH393234 UED393234 UNZ393234 UXV393234 VHR393234 VRN393234 WBJ393234 WLF393234 WVB393234 IP458770 SL458770 ACH458770 AMD458770 AVZ458770 BFV458770 BPR458770 BZN458770 CJJ458770 CTF458770 DDB458770 DMX458770 DWT458770 EGP458770 EQL458770 FAH458770 FKD458770 FTZ458770 GDV458770 GNR458770 GXN458770 HHJ458770 HRF458770 IBB458770 IKX458770 IUT458770 JEP458770 JOL458770 JYH458770 KID458770 KRZ458770 LBV458770 LLR458770 LVN458770 MFJ458770 MPF458770 MZB458770 NIX458770 NST458770 OCP458770 OML458770 OWH458770 PGD458770 PPZ458770 PZV458770 QJR458770 QTN458770 RDJ458770 RNF458770 RXB458770 SGX458770 SQT458770 TAP458770 TKL458770 TUH458770 UED458770 UNZ458770 UXV458770 VHR458770 VRN458770 WBJ458770 WLF458770 WVB458770 IP524306 SL524306 ACH524306 AMD524306 AVZ524306 BFV524306 BPR524306 BZN524306 CJJ524306 CTF524306 DDB524306 DMX524306 DWT524306 EGP524306 EQL524306 FAH524306 FKD524306 FTZ524306 GDV524306 GNR524306 GXN524306 HHJ524306 HRF524306 IBB524306 IKX524306 IUT524306 JEP524306 JOL524306 JYH524306 KID524306 KRZ524306 LBV524306 LLR524306 LVN524306 MFJ524306 MPF524306 MZB524306 NIX524306 NST524306 OCP524306 OML524306 OWH524306 PGD524306 PPZ524306 PZV524306 QJR524306 QTN524306 RDJ524306 RNF524306 RXB524306 SGX524306 SQT524306 TAP524306 TKL524306 TUH524306 UED524306 UNZ524306 UXV524306 VHR524306 VRN524306 WBJ524306 WLF524306 WVB524306 IP589842 SL589842 ACH589842 AMD589842 AVZ589842 BFV589842 BPR589842 BZN589842 CJJ589842 CTF589842 DDB589842 DMX589842 DWT589842 EGP589842 EQL589842 FAH589842 FKD589842 FTZ589842 GDV589842 GNR589842 GXN589842 HHJ589842 HRF589842 IBB589842 IKX589842 IUT589842 JEP589842 JOL589842 JYH589842 KID589842 KRZ589842 LBV589842 LLR589842 LVN589842 MFJ589842 MPF589842 MZB589842 NIX589842 NST589842 OCP589842 OML589842 OWH589842 PGD589842 PPZ589842 PZV589842 QJR589842 QTN589842 RDJ589842 RNF589842 RXB589842 SGX589842 SQT589842 TAP589842 TKL589842 TUH589842 UED589842 UNZ589842 UXV589842 VHR589842 VRN589842 WBJ589842 WLF589842 WVB589842 IP655378 SL655378 ACH655378 AMD655378 AVZ655378 BFV655378 BPR655378 BZN655378 CJJ655378 CTF655378 DDB655378 DMX655378 DWT655378 EGP655378 EQL655378 FAH655378 FKD655378 FTZ655378 GDV655378 GNR655378 GXN655378 HHJ655378 HRF655378 IBB655378 IKX655378 IUT655378 JEP655378 JOL655378 JYH655378 KID655378 KRZ655378 LBV655378 LLR655378 LVN655378 MFJ655378 MPF655378 MZB655378 NIX655378 NST655378 OCP655378 OML655378 OWH655378 PGD655378 PPZ655378 PZV655378 QJR655378 QTN655378 RDJ655378 RNF655378 RXB655378 SGX655378 SQT655378 TAP655378 TKL655378 TUH655378 UED655378 UNZ655378 UXV655378 VHR655378 VRN655378 WBJ655378 WLF655378 WVB655378 IP720914 SL720914 ACH720914 AMD720914 AVZ720914 BFV720914 BPR720914 BZN720914 CJJ720914 CTF720914 DDB720914 DMX720914 DWT720914 EGP720914 EQL720914 FAH720914 FKD720914 FTZ720914 GDV720914 GNR720914 GXN720914 HHJ720914 HRF720914 IBB720914 IKX720914 IUT720914 JEP720914 JOL720914 JYH720914 KID720914 KRZ720914 LBV720914 LLR720914 LVN720914 MFJ720914 MPF720914 MZB720914 NIX720914 NST720914 OCP720914 OML720914 OWH720914 PGD720914 PPZ720914 PZV720914 QJR720914 QTN720914 RDJ720914 RNF720914 RXB720914 SGX720914 SQT720914 TAP720914 TKL720914 TUH720914 UED720914 UNZ720914 UXV720914 VHR720914 VRN720914 WBJ720914 WLF720914 WVB720914 IP786450 SL786450 ACH786450 AMD786450 AVZ786450 BFV786450 BPR786450 BZN786450 CJJ786450 CTF786450 DDB786450 DMX786450 DWT786450 EGP786450 EQL786450 FAH786450 FKD786450 FTZ786450 GDV786450 GNR786450 GXN786450 HHJ786450 HRF786450 IBB786450 IKX786450 IUT786450 JEP786450 JOL786450 JYH786450 KID786450 KRZ786450 LBV786450 LLR786450 LVN786450 MFJ786450 MPF786450 MZB786450 NIX786450 NST786450 OCP786450 OML786450 OWH786450 PGD786450 PPZ786450 PZV786450 QJR786450 QTN786450 RDJ786450 RNF786450 RXB786450 SGX786450 SQT786450 TAP786450 TKL786450 TUH786450 UED786450 UNZ786450 UXV786450 VHR786450 VRN786450 WBJ786450 WLF786450 WVB786450 IP851986 SL851986 ACH851986 AMD851986 AVZ851986 BFV851986 BPR851986 BZN851986 CJJ851986 CTF851986 DDB851986 DMX851986 DWT851986 EGP851986 EQL851986 FAH851986 FKD851986 FTZ851986 GDV851986 GNR851986 GXN851986 HHJ851986 HRF851986 IBB851986 IKX851986 IUT851986 JEP851986 JOL851986 JYH851986 KID851986 KRZ851986 LBV851986 LLR851986 LVN851986 MFJ851986 MPF851986 MZB851986 NIX851986 NST851986 OCP851986 OML851986 OWH851986 PGD851986 PPZ851986 PZV851986 QJR851986 QTN851986 RDJ851986 RNF851986 RXB851986 SGX851986 SQT851986 TAP851986 TKL851986 TUH851986 UED851986 UNZ851986 UXV851986 VHR851986 VRN851986 WBJ851986 WLF851986 WVB851986 IP917522 SL917522 ACH917522 AMD917522 AVZ917522 BFV917522 BPR917522 BZN917522 CJJ917522 CTF917522 DDB917522 DMX917522 DWT917522 EGP917522 EQL917522 FAH917522 FKD917522 FTZ917522 GDV917522 GNR917522 GXN917522 HHJ917522 HRF917522 IBB917522 IKX917522 IUT917522 JEP917522 JOL917522 JYH917522 KID917522 KRZ917522 LBV917522 LLR917522 LVN917522 MFJ917522 MPF917522 MZB917522 NIX917522 NST917522 OCP917522 OML917522 OWH917522 PGD917522 PPZ917522 PZV917522 QJR917522 QTN917522 RDJ917522 RNF917522 RXB917522 SGX917522 SQT917522 TAP917522 TKL917522 TUH917522 UED917522 UNZ917522 UXV917522 VHR917522 VRN917522 WBJ917522 WLF917522 WVB917522 IP983058 SL983058 ACH983058 AMD983058 AVZ983058 BFV983058 BPR983058 BZN983058 CJJ983058 CTF983058 DDB983058 DMX983058 DWT983058 EGP983058 EQL983058 FAH983058 FKD983058 FTZ983058 GDV983058 GNR983058 GXN983058 HHJ983058 HRF983058 IBB983058 IKX983058 IUT983058 JEP983058 JOL983058 JYH983058 KID983058 KRZ983058 LBV983058 LLR983058 LVN983058 MFJ983058 MPF983058 MZB983058 NIX983058 NST983058 OCP983058 OML983058 OWH983058 PGD983058 PPZ983058 PZV983058 QJR983058 QTN983058 RDJ983058 RNF983058 RXB983058 SGX983058 SQT983058 TAP983058 TKL983058 TUH983058 UED983058 UNZ983058 UXV983058 VHR983058 VRN983058 WBJ983058 WLF983058 WVB983058 IP65552 SL65552 ACH65552 AMD65552 AVZ65552 BFV65552 BPR65552 BZN65552 CJJ65552 CTF65552 DDB65552 DMX65552 DWT65552 EGP65552 EQL65552 FAH65552 FKD65552 FTZ65552 GDV65552 GNR65552 GXN65552 HHJ65552 HRF65552 IBB65552 IKX65552 IUT65552 JEP65552 JOL65552 JYH65552 KID65552 KRZ65552 LBV65552 LLR65552 LVN65552 MFJ65552 MPF65552 MZB65552 NIX65552 NST65552 OCP65552 OML65552 OWH65552 PGD65552 PPZ65552 PZV65552 QJR65552 QTN65552 RDJ65552 RNF65552 RXB65552 SGX65552 SQT65552 TAP65552 TKL65552 TUH65552 UED65552 UNZ65552 UXV65552 VHR65552 VRN65552 WBJ65552 WLF65552 WVB65552 IP131088 SL131088 ACH131088 AMD131088 AVZ131088 BFV131088 BPR131088 BZN131088 CJJ131088 CTF131088 DDB131088 DMX131088 DWT131088 EGP131088 EQL131088 FAH131088 FKD131088 FTZ131088 GDV131088 GNR131088 GXN131088 HHJ131088 HRF131088 IBB131088 IKX131088 IUT131088 JEP131088 JOL131088 JYH131088 KID131088 KRZ131088 LBV131088 LLR131088 LVN131088 MFJ131088 MPF131088 MZB131088 NIX131088 NST131088 OCP131088 OML131088 OWH131088 PGD131088 PPZ131088 PZV131088 QJR131088 QTN131088 RDJ131088 RNF131088 RXB131088 SGX131088 SQT131088 TAP131088 TKL131088 TUH131088 UED131088 UNZ131088 UXV131088 VHR131088 VRN131088 WBJ131088 WLF131088 WVB131088 IP196624 SL196624 ACH196624 AMD196624 AVZ196624 BFV196624 BPR196624 BZN196624 CJJ196624 CTF196624 DDB196624 DMX196624 DWT196624 EGP196624 EQL196624 FAH196624 FKD196624 FTZ196624 GDV196624 GNR196624 GXN196624 HHJ196624 HRF196624 IBB196624 IKX196624 IUT196624 JEP196624 JOL196624 JYH196624 KID196624 KRZ196624 LBV196624 LLR196624 LVN196624 MFJ196624 MPF196624 MZB196624 NIX196624 NST196624 OCP196624 OML196624 OWH196624 PGD196624 PPZ196624 PZV196624 QJR196624 QTN196624 RDJ196624 RNF196624 RXB196624 SGX196624 SQT196624 TAP196624 TKL196624 TUH196624 UED196624 UNZ196624 UXV196624 VHR196624 VRN196624 WBJ196624 WLF196624 WVB196624 IP262160 SL262160 ACH262160 AMD262160 AVZ262160 BFV262160 BPR262160 BZN262160 CJJ262160 CTF262160 DDB262160 DMX262160 DWT262160 EGP262160 EQL262160 FAH262160 FKD262160 FTZ262160 GDV262160 GNR262160 GXN262160 HHJ262160 HRF262160 IBB262160 IKX262160 IUT262160 JEP262160 JOL262160 JYH262160 KID262160 KRZ262160 LBV262160 LLR262160 LVN262160 MFJ262160 MPF262160 MZB262160 NIX262160 NST262160 OCP262160 OML262160 OWH262160 PGD262160 PPZ262160 PZV262160 QJR262160 QTN262160 RDJ262160 RNF262160 RXB262160 SGX262160 SQT262160 TAP262160 TKL262160 TUH262160 UED262160 UNZ262160 UXV262160 VHR262160 VRN262160 WBJ262160 WLF262160 WVB262160 IP327696 SL327696 ACH327696 AMD327696 AVZ327696 BFV327696 BPR327696 BZN327696 CJJ327696 CTF327696 DDB327696 DMX327696 DWT327696 EGP327696 EQL327696 FAH327696 FKD327696 FTZ327696 GDV327696 GNR327696 GXN327696 HHJ327696 HRF327696 IBB327696 IKX327696 IUT327696 JEP327696 JOL327696 JYH327696 KID327696 KRZ327696 LBV327696 LLR327696 LVN327696 MFJ327696 MPF327696 MZB327696 NIX327696 NST327696 OCP327696 OML327696 OWH327696 PGD327696 PPZ327696 PZV327696 QJR327696 QTN327696 RDJ327696 RNF327696 RXB327696 SGX327696 SQT327696 TAP327696 TKL327696 TUH327696 UED327696 UNZ327696 UXV327696 VHR327696 VRN327696 WBJ327696 WLF327696 WVB327696 IP393232 SL393232 ACH393232 AMD393232 AVZ393232 BFV393232 BPR393232 BZN393232 CJJ393232 CTF393232 DDB393232 DMX393232 DWT393232 EGP393232 EQL393232 FAH393232 FKD393232 FTZ393232 GDV393232 GNR393232 GXN393232 HHJ393232 HRF393232 IBB393232 IKX393232 IUT393232 JEP393232 JOL393232 JYH393232 KID393232 KRZ393232 LBV393232 LLR393232 LVN393232 MFJ393232 MPF393232 MZB393232 NIX393232 NST393232 OCP393232 OML393232 OWH393232 PGD393232 PPZ393232 PZV393232 QJR393232 QTN393232 RDJ393232 RNF393232 RXB393232 SGX393232 SQT393232 TAP393232 TKL393232 TUH393232 UED393232 UNZ393232 UXV393232 VHR393232 VRN393232 WBJ393232 WLF393232 WVB393232 IP458768 SL458768 ACH458768 AMD458768 AVZ458768 BFV458768 BPR458768 BZN458768 CJJ458768 CTF458768 DDB458768 DMX458768 DWT458768 EGP458768 EQL458768 FAH458768 FKD458768 FTZ458768 GDV458768 GNR458768 GXN458768 HHJ458768 HRF458768 IBB458768 IKX458768 IUT458768 JEP458768 JOL458768 JYH458768 KID458768 KRZ458768 LBV458768 LLR458768 LVN458768 MFJ458768 MPF458768 MZB458768 NIX458768 NST458768 OCP458768 OML458768 OWH458768 PGD458768 PPZ458768 PZV458768 QJR458768 QTN458768 RDJ458768 RNF458768 RXB458768 SGX458768 SQT458768 TAP458768 TKL458768 TUH458768 UED458768 UNZ458768 UXV458768 VHR458768 VRN458768 WBJ458768 WLF458768 WVB458768 IP524304 SL524304 ACH524304 AMD524304 AVZ524304 BFV524304 BPR524304 BZN524304 CJJ524304 CTF524304 DDB524304 DMX524304 DWT524304 EGP524304 EQL524304 FAH524304 FKD524304 FTZ524304 GDV524304 GNR524304 GXN524304 HHJ524304 HRF524304 IBB524304 IKX524304 IUT524304 JEP524304 JOL524304 JYH524304 KID524304 KRZ524304 LBV524304 LLR524304 LVN524304 MFJ524304 MPF524304 MZB524304 NIX524304 NST524304 OCP524304 OML524304 OWH524304 PGD524304 PPZ524304 PZV524304 QJR524304 QTN524304 RDJ524304 RNF524304 RXB524304 SGX524304 SQT524304 TAP524304 TKL524304 TUH524304 UED524304 UNZ524304 UXV524304 VHR524304 VRN524304 WBJ524304 WLF524304 WVB524304 IP589840 SL589840 ACH589840 AMD589840 AVZ589840 BFV589840 BPR589840 BZN589840 CJJ589840 CTF589840 DDB589840 DMX589840 DWT589840 EGP589840 EQL589840 FAH589840 FKD589840 FTZ589840 GDV589840 GNR589840 GXN589840 HHJ589840 HRF589840 IBB589840 IKX589840 IUT589840 JEP589840 JOL589840 JYH589840 KID589840 KRZ589840 LBV589840 LLR589840 LVN589840 MFJ589840 MPF589840 MZB589840 NIX589840 NST589840 OCP589840 OML589840 OWH589840 PGD589840 PPZ589840 PZV589840 QJR589840 QTN589840 RDJ589840 RNF589840 RXB589840 SGX589840 SQT589840 TAP589840 TKL589840 TUH589840 UED589840 UNZ589840 UXV589840 VHR589840 VRN589840 WBJ589840 WLF589840 WVB589840 IP655376 SL655376 ACH655376 AMD655376 AVZ655376 BFV655376 BPR655376 BZN655376 CJJ655376 CTF655376 DDB655376 DMX655376 DWT655376 EGP655376 EQL655376 FAH655376 FKD655376 FTZ655376 GDV655376 GNR655376 GXN655376 HHJ655376 HRF655376 IBB655376 IKX655376 IUT655376 JEP655376 JOL655376 JYH655376 KID655376 KRZ655376 LBV655376 LLR655376 LVN655376 MFJ655376 MPF655376 MZB655376 NIX655376 NST655376 OCP655376 OML655376 OWH655376 PGD655376 PPZ655376 PZV655376 QJR655376 QTN655376 RDJ655376 RNF655376 RXB655376 SGX655376 SQT655376 TAP655376 TKL655376 TUH655376 UED655376 UNZ655376 UXV655376 VHR655376 VRN655376 WBJ655376 WLF655376 WVB655376 IP720912 SL720912 ACH720912 AMD720912 AVZ720912 BFV720912 BPR720912 BZN720912 CJJ720912 CTF720912 DDB720912 DMX720912 DWT720912 EGP720912 EQL720912 FAH720912 FKD720912 FTZ720912 GDV720912 GNR720912 GXN720912 HHJ720912 HRF720912 IBB720912 IKX720912 IUT720912 JEP720912 JOL720912 JYH720912 KID720912 KRZ720912 LBV720912 LLR720912 LVN720912 MFJ720912 MPF720912 MZB720912 NIX720912 NST720912 OCP720912 OML720912 OWH720912 PGD720912 PPZ720912 PZV720912 QJR720912 QTN720912 RDJ720912 RNF720912 RXB720912 SGX720912 SQT720912 TAP720912 TKL720912 TUH720912 UED720912 UNZ720912 UXV720912 VHR720912 VRN720912 WBJ720912 WLF720912 WVB720912 IP786448 SL786448 ACH786448 AMD786448 AVZ786448 BFV786448 BPR786448 BZN786448 CJJ786448 CTF786448 DDB786448 DMX786448 DWT786448 EGP786448 EQL786448 FAH786448 FKD786448 FTZ786448 GDV786448 GNR786448 GXN786448 HHJ786448 HRF786448 IBB786448 IKX786448 IUT786448 JEP786448 JOL786448 JYH786448 KID786448 KRZ786448 LBV786448 LLR786448 LVN786448 MFJ786448 MPF786448 MZB786448 NIX786448 NST786448 OCP786448 OML786448 OWH786448 PGD786448 PPZ786448 PZV786448 QJR786448 QTN786448 RDJ786448 RNF786448 RXB786448 SGX786448 SQT786448 TAP786448 TKL786448 TUH786448 UED786448 UNZ786448 UXV786448 VHR786448 VRN786448 WBJ786448 WLF786448 WVB786448 IP851984 SL851984 ACH851984 AMD851984 AVZ851984 BFV851984 BPR851984 BZN851984 CJJ851984 CTF851984 DDB851984 DMX851984 DWT851984 EGP851984 EQL851984 FAH851984 FKD851984 FTZ851984 GDV851984 GNR851984 GXN851984 HHJ851984 HRF851984 IBB851984 IKX851984 IUT851984 JEP851984 JOL851984 JYH851984 KID851984 KRZ851984 LBV851984 LLR851984 LVN851984 MFJ851984 MPF851984 MZB851984 NIX851984 NST851984 OCP851984 OML851984 OWH851984 PGD851984 PPZ851984 PZV851984 QJR851984 QTN851984 RDJ851984 RNF851984 RXB851984 SGX851984 SQT851984 TAP851984 TKL851984 TUH851984 UED851984 UNZ851984 UXV851984 VHR851984 VRN851984 WBJ851984 WLF851984 WVB851984 IP917520 SL917520 ACH917520 AMD917520 AVZ917520 BFV917520 BPR917520 BZN917520 CJJ917520 CTF917520 DDB917520 DMX917520 DWT917520 EGP917520 EQL917520 FAH917520 FKD917520 FTZ917520 GDV917520 GNR917520 GXN917520 HHJ917520 HRF917520 IBB917520 IKX917520 IUT917520 JEP917520 JOL917520 JYH917520 KID917520 KRZ917520 LBV917520 LLR917520 LVN917520 MFJ917520 MPF917520 MZB917520 NIX917520 NST917520 OCP917520 OML917520 OWH917520 PGD917520 PPZ917520 PZV917520 QJR917520 QTN917520 RDJ917520 RNF917520 RXB917520 SGX917520 SQT917520 TAP917520 TKL917520 TUH917520 UED917520 UNZ917520 UXV917520 VHR917520 VRN917520 WBJ917520 WLF917520 WVB917520 IP983056 SL983056 ACH983056 AMD983056 AVZ983056 BFV983056 BPR983056 BZN983056 CJJ983056 CTF983056 DDB983056 DMX983056 DWT983056 EGP983056 EQL983056 FAH983056 FKD983056 FTZ983056 GDV983056 GNR983056 GXN983056 HHJ983056 HRF983056 IBB983056 IKX983056 IUT983056 JEP983056 JOL983056 JYH983056 KID983056 KRZ983056 LBV983056 LLR983056 LVN983056 MFJ983056 MPF983056 MZB983056 NIX983056 NST983056 OCP983056 OML983056 OWH983056 PGD983056 PPZ983056 PZV983056 QJR983056 QTN983056 RDJ983056 RNF983056 RXB983056 SGX983056 SQT983056 TAP983056 TKL983056 TUH983056 UED983056 UNZ983056 UXV983056 VHR983056 VRN983056 WBJ983056 WLF983056 WVB983056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IP65550 SL65550 ACH65550 AMD65550 AVZ65550 BFV65550 BPR65550 BZN65550 CJJ65550 CTF65550 DDB65550 DMX65550 DWT65550 EGP65550 EQL65550 FAH65550 FKD65550 FTZ65550 GDV65550 GNR65550 GXN65550 HHJ65550 HRF65550 IBB65550 IKX65550 IUT65550 JEP65550 JOL65550 JYH65550 KID65550 KRZ65550 LBV65550 LLR65550 LVN65550 MFJ65550 MPF65550 MZB65550 NIX65550 NST65550 OCP65550 OML65550 OWH65550 PGD65550 PPZ65550 PZV65550 QJR65550 QTN65550 RDJ65550 RNF65550 RXB65550 SGX65550 SQT65550 TAP65550 TKL65550 TUH65550 UED65550 UNZ65550 UXV65550 VHR65550 VRN65550 WBJ65550 WLF65550 WVB65550 IP131086 SL131086 ACH131086 AMD131086 AVZ131086 BFV131086 BPR131086 BZN131086 CJJ131086 CTF131086 DDB131086 DMX131086 DWT131086 EGP131086 EQL131086 FAH131086 FKD131086 FTZ131086 GDV131086 GNR131086 GXN131086 HHJ131086 HRF131086 IBB131086 IKX131086 IUT131086 JEP131086 JOL131086 JYH131086 KID131086 KRZ131086 LBV131086 LLR131086 LVN131086 MFJ131086 MPF131086 MZB131086 NIX131086 NST131086 OCP131086 OML131086 OWH131086 PGD131086 PPZ131086 PZV131086 QJR131086 QTN131086 RDJ131086 RNF131086 RXB131086 SGX131086 SQT131086 TAP131086 TKL131086 TUH131086 UED131086 UNZ131086 UXV131086 VHR131086 VRN131086 WBJ131086 WLF131086 WVB131086 IP196622 SL196622 ACH196622 AMD196622 AVZ196622 BFV196622 BPR196622 BZN196622 CJJ196622 CTF196622 DDB196622 DMX196622 DWT196622 EGP196622 EQL196622 FAH196622 FKD196622 FTZ196622 GDV196622 GNR196622 GXN196622 HHJ196622 HRF196622 IBB196622 IKX196622 IUT196622 JEP196622 JOL196622 JYH196622 KID196622 KRZ196622 LBV196622 LLR196622 LVN196622 MFJ196622 MPF196622 MZB196622 NIX196622 NST196622 OCP196622 OML196622 OWH196622 PGD196622 PPZ196622 PZV196622 QJR196622 QTN196622 RDJ196622 RNF196622 RXB196622 SGX196622 SQT196622 TAP196622 TKL196622 TUH196622 UED196622 UNZ196622 UXV196622 VHR196622 VRN196622 WBJ196622 WLF196622 WVB196622 IP262158 SL262158 ACH262158 AMD262158 AVZ262158 BFV262158 BPR262158 BZN262158 CJJ262158 CTF262158 DDB262158 DMX262158 DWT262158 EGP262158 EQL262158 FAH262158 FKD262158 FTZ262158 GDV262158 GNR262158 GXN262158 HHJ262158 HRF262158 IBB262158 IKX262158 IUT262158 JEP262158 JOL262158 JYH262158 KID262158 KRZ262158 LBV262158 LLR262158 LVN262158 MFJ262158 MPF262158 MZB262158 NIX262158 NST262158 OCP262158 OML262158 OWH262158 PGD262158 PPZ262158 PZV262158 QJR262158 QTN262158 RDJ262158 RNF262158 RXB262158 SGX262158 SQT262158 TAP262158 TKL262158 TUH262158 UED262158 UNZ262158 UXV262158 VHR262158 VRN262158 WBJ262158 WLF262158 WVB262158 IP327694 SL327694 ACH327694 AMD327694 AVZ327694 BFV327694 BPR327694 BZN327694 CJJ327694 CTF327694 DDB327694 DMX327694 DWT327694 EGP327694 EQL327694 FAH327694 FKD327694 FTZ327694 GDV327694 GNR327694 GXN327694 HHJ327694 HRF327694 IBB327694 IKX327694 IUT327694 JEP327694 JOL327694 JYH327694 KID327694 KRZ327694 LBV327694 LLR327694 LVN327694 MFJ327694 MPF327694 MZB327694 NIX327694 NST327694 OCP327694 OML327694 OWH327694 PGD327694 PPZ327694 PZV327694 QJR327694 QTN327694 RDJ327694 RNF327694 RXB327694 SGX327694 SQT327694 TAP327694 TKL327694 TUH327694 UED327694 UNZ327694 UXV327694 VHR327694 VRN327694 WBJ327694 WLF327694 WVB327694 IP393230 SL393230 ACH393230 AMD393230 AVZ393230 BFV393230 BPR393230 BZN393230 CJJ393230 CTF393230 DDB393230 DMX393230 DWT393230 EGP393230 EQL393230 FAH393230 FKD393230 FTZ393230 GDV393230 GNR393230 GXN393230 HHJ393230 HRF393230 IBB393230 IKX393230 IUT393230 JEP393230 JOL393230 JYH393230 KID393230 KRZ393230 LBV393230 LLR393230 LVN393230 MFJ393230 MPF393230 MZB393230 NIX393230 NST393230 OCP393230 OML393230 OWH393230 PGD393230 PPZ393230 PZV393230 QJR393230 QTN393230 RDJ393230 RNF393230 RXB393230 SGX393230 SQT393230 TAP393230 TKL393230 TUH393230 UED393230 UNZ393230 UXV393230 VHR393230 VRN393230 WBJ393230 WLF393230 WVB393230 IP458766 SL458766 ACH458766 AMD458766 AVZ458766 BFV458766 BPR458766 BZN458766 CJJ458766 CTF458766 DDB458766 DMX458766 DWT458766 EGP458766 EQL458766 FAH458766 FKD458766 FTZ458766 GDV458766 GNR458766 GXN458766 HHJ458766 HRF458766 IBB458766 IKX458766 IUT458766 JEP458766 JOL458766 JYH458766 KID458766 KRZ458766 LBV458766 LLR458766 LVN458766 MFJ458766 MPF458766 MZB458766 NIX458766 NST458766 OCP458766 OML458766 OWH458766 PGD458766 PPZ458766 PZV458766 QJR458766 QTN458766 RDJ458766 RNF458766 RXB458766 SGX458766 SQT458766 TAP458766 TKL458766 TUH458766 UED458766 UNZ458766 UXV458766 VHR458766 VRN458766 WBJ458766 WLF458766 WVB458766 IP524302 SL524302 ACH524302 AMD524302 AVZ524302 BFV524302 BPR524302 BZN524302 CJJ524302 CTF524302 DDB524302 DMX524302 DWT524302 EGP524302 EQL524302 FAH524302 FKD524302 FTZ524302 GDV524302 GNR524302 GXN524302 HHJ524302 HRF524302 IBB524302 IKX524302 IUT524302 JEP524302 JOL524302 JYH524302 KID524302 KRZ524302 LBV524302 LLR524302 LVN524302 MFJ524302 MPF524302 MZB524302 NIX524302 NST524302 OCP524302 OML524302 OWH524302 PGD524302 PPZ524302 PZV524302 QJR524302 QTN524302 RDJ524302 RNF524302 RXB524302 SGX524302 SQT524302 TAP524302 TKL524302 TUH524302 UED524302 UNZ524302 UXV524302 VHR524302 VRN524302 WBJ524302 WLF524302 WVB524302 IP589838 SL589838 ACH589838 AMD589838 AVZ589838 BFV589838 BPR589838 BZN589838 CJJ589838 CTF589838 DDB589838 DMX589838 DWT589838 EGP589838 EQL589838 FAH589838 FKD589838 FTZ589838 GDV589838 GNR589838 GXN589838 HHJ589838 HRF589838 IBB589838 IKX589838 IUT589838 JEP589838 JOL589838 JYH589838 KID589838 KRZ589838 LBV589838 LLR589838 LVN589838 MFJ589838 MPF589838 MZB589838 NIX589838 NST589838 OCP589838 OML589838 OWH589838 PGD589838 PPZ589838 PZV589838 QJR589838 QTN589838 RDJ589838 RNF589838 RXB589838 SGX589838 SQT589838 TAP589838 TKL589838 TUH589838 UED589838 UNZ589838 UXV589838 VHR589838 VRN589838 WBJ589838 WLF589838 WVB589838 IP655374 SL655374 ACH655374 AMD655374 AVZ655374 BFV655374 BPR655374 BZN655374 CJJ655374 CTF655374 DDB655374 DMX655374 DWT655374 EGP655374 EQL655374 FAH655374 FKD655374 FTZ655374 GDV655374 GNR655374 GXN655374 HHJ655374 HRF655374 IBB655374 IKX655374 IUT655374 JEP655374 JOL655374 JYH655374 KID655374 KRZ655374 LBV655374 LLR655374 LVN655374 MFJ655374 MPF655374 MZB655374 NIX655374 NST655374 OCP655374 OML655374 OWH655374 PGD655374 PPZ655374 PZV655374 QJR655374 QTN655374 RDJ655374 RNF655374 RXB655374 SGX655374 SQT655374 TAP655374 TKL655374 TUH655374 UED655374 UNZ655374 UXV655374 VHR655374 VRN655374 WBJ655374 WLF655374 WVB655374 IP720910 SL720910 ACH720910 AMD720910 AVZ720910 BFV720910 BPR720910 BZN720910 CJJ720910 CTF720910 DDB720910 DMX720910 DWT720910 EGP720910 EQL720910 FAH720910 FKD720910 FTZ720910 GDV720910 GNR720910 GXN720910 HHJ720910 HRF720910 IBB720910 IKX720910 IUT720910 JEP720910 JOL720910 JYH720910 KID720910 KRZ720910 LBV720910 LLR720910 LVN720910 MFJ720910 MPF720910 MZB720910 NIX720910 NST720910 OCP720910 OML720910 OWH720910 PGD720910 PPZ720910 PZV720910 QJR720910 QTN720910 RDJ720910 RNF720910 RXB720910 SGX720910 SQT720910 TAP720910 TKL720910 TUH720910 UED720910 UNZ720910 UXV720910 VHR720910 VRN720910 WBJ720910 WLF720910 WVB720910 IP786446 SL786446 ACH786446 AMD786446 AVZ786446 BFV786446 BPR786446 BZN786446 CJJ786446 CTF786446 DDB786446 DMX786446 DWT786446 EGP786446 EQL786446 FAH786446 FKD786446 FTZ786446 GDV786446 GNR786446 GXN786446 HHJ786446 HRF786446 IBB786446 IKX786446 IUT786446 JEP786446 JOL786446 JYH786446 KID786446 KRZ786446 LBV786446 LLR786446 LVN786446 MFJ786446 MPF786446 MZB786446 NIX786446 NST786446 OCP786446 OML786446 OWH786446 PGD786446 PPZ786446 PZV786446 QJR786446 QTN786446 RDJ786446 RNF786446 RXB786446 SGX786446 SQT786446 TAP786446 TKL786446 TUH786446 UED786446 UNZ786446 UXV786446 VHR786446 VRN786446 WBJ786446 WLF786446 WVB786446 IP851982 SL851982 ACH851982 AMD851982 AVZ851982 BFV851982 BPR851982 BZN851982 CJJ851982 CTF851982 DDB851982 DMX851982 DWT851982 EGP851982 EQL851982 FAH851982 FKD851982 FTZ851982 GDV851982 GNR851982 GXN851982 HHJ851982 HRF851982 IBB851982 IKX851982 IUT851982 JEP851982 JOL851982 JYH851982 KID851982 KRZ851982 LBV851982 LLR851982 LVN851982 MFJ851982 MPF851982 MZB851982 NIX851982 NST851982 OCP851982 OML851982 OWH851982 PGD851982 PPZ851982 PZV851982 QJR851982 QTN851982 RDJ851982 RNF851982 RXB851982 SGX851982 SQT851982 TAP851982 TKL851982 TUH851982 UED851982 UNZ851982 UXV851982 VHR851982 VRN851982 WBJ851982 WLF851982 WVB851982 IP917518 SL917518 ACH917518 AMD917518 AVZ917518 BFV917518 BPR917518 BZN917518 CJJ917518 CTF917518 DDB917518 DMX917518 DWT917518 EGP917518 EQL917518 FAH917518 FKD917518 FTZ917518 GDV917518 GNR917518 GXN917518 HHJ917518 HRF917518 IBB917518 IKX917518 IUT917518 JEP917518 JOL917518 JYH917518 KID917518 KRZ917518 LBV917518 LLR917518 LVN917518 MFJ917518 MPF917518 MZB917518 NIX917518 NST917518 OCP917518 OML917518 OWH917518 PGD917518 PPZ917518 PZV917518 QJR917518 QTN917518 RDJ917518 RNF917518 RXB917518 SGX917518 SQT917518 TAP917518 TKL917518 TUH917518 UED917518 UNZ917518 UXV917518 VHR917518 VRN917518 WBJ917518 WLF917518 WVB917518 IP983054 SL983054 ACH983054 AMD983054 AVZ983054 BFV983054 BPR983054 BZN983054 CJJ983054 CTF983054 DDB983054 DMX983054 DWT983054 EGP983054 EQL983054 FAH983054 FKD983054 FTZ983054 GDV983054 GNR983054 GXN983054 HHJ983054 HRF983054 IBB983054 IKX983054 IUT983054 JEP983054 JOL983054 JYH983054 KID983054 KRZ983054 LBV983054 LLR983054 LVN983054 MFJ983054 MPF983054 MZB983054 NIX983054 NST983054 OCP983054 OML983054 OWH983054 PGD983054 PPZ983054 PZV983054 QJR983054 QTN983054 RDJ983054 RNF983054 RXB983054 SGX983054 SQT983054 TAP983054 TKL983054 TUH983054 UED983054 UNZ983054 UXV983054 VHR983054 VRN983054 WBJ983054 WLF983054 WVB983054 R131094:R131097 IL65558:IL65561 SH65558:SH65561 ACD65558:ACD65561 ALZ65558:ALZ65561 AVV65558:AVV65561 BFR65558:BFR65561 BPN65558:BPN65561 BZJ65558:BZJ65561 CJF65558:CJF65561 CTB65558:CTB65561 DCX65558:DCX65561 DMT65558:DMT65561 DWP65558:DWP65561 EGL65558:EGL65561 EQH65558:EQH65561 FAD65558:FAD65561 FJZ65558:FJZ65561 FTV65558:FTV65561 GDR65558:GDR65561 GNN65558:GNN65561 GXJ65558:GXJ65561 HHF65558:HHF65561 HRB65558:HRB65561 IAX65558:IAX65561 IKT65558:IKT65561 IUP65558:IUP65561 JEL65558:JEL65561 JOH65558:JOH65561 JYD65558:JYD65561 KHZ65558:KHZ65561 KRV65558:KRV65561 LBR65558:LBR65561 LLN65558:LLN65561 LVJ65558:LVJ65561 MFF65558:MFF65561 MPB65558:MPB65561 MYX65558:MYX65561 NIT65558:NIT65561 NSP65558:NSP65561 OCL65558:OCL65561 OMH65558:OMH65561 OWD65558:OWD65561 PFZ65558:PFZ65561 PPV65558:PPV65561 PZR65558:PZR65561 QJN65558:QJN65561 QTJ65558:QTJ65561 RDF65558:RDF65561 RNB65558:RNB65561 RWX65558:RWX65561 SGT65558:SGT65561 SQP65558:SQP65561 TAL65558:TAL65561 TKH65558:TKH65561 TUD65558:TUD65561 UDZ65558:UDZ65561 UNV65558:UNV65561 UXR65558:UXR65561 VHN65558:VHN65561 VRJ65558:VRJ65561 WBF65558:WBF65561 WLB65558:WLB65561 WUX65558:WUX65561 R196630:R196633 IL131094:IL131097 SH131094:SH131097 ACD131094:ACD131097 ALZ131094:ALZ131097 AVV131094:AVV131097 BFR131094:BFR131097 BPN131094:BPN131097 BZJ131094:BZJ131097 CJF131094:CJF131097 CTB131094:CTB131097 DCX131094:DCX131097 DMT131094:DMT131097 DWP131094:DWP131097 EGL131094:EGL131097 EQH131094:EQH131097 FAD131094:FAD131097 FJZ131094:FJZ131097 FTV131094:FTV131097 GDR131094:GDR131097 GNN131094:GNN131097 GXJ131094:GXJ131097 HHF131094:HHF131097 HRB131094:HRB131097 IAX131094:IAX131097 IKT131094:IKT131097 IUP131094:IUP131097 JEL131094:JEL131097 JOH131094:JOH131097 JYD131094:JYD131097 KHZ131094:KHZ131097 KRV131094:KRV131097 LBR131094:LBR131097 LLN131094:LLN131097 LVJ131094:LVJ131097 MFF131094:MFF131097 MPB131094:MPB131097 MYX131094:MYX131097 NIT131094:NIT131097 NSP131094:NSP131097 OCL131094:OCL131097 OMH131094:OMH131097 OWD131094:OWD131097 PFZ131094:PFZ131097 PPV131094:PPV131097 PZR131094:PZR131097 QJN131094:QJN131097 QTJ131094:QTJ131097 RDF131094:RDF131097 RNB131094:RNB131097 RWX131094:RWX131097 SGT131094:SGT131097 SQP131094:SQP131097 TAL131094:TAL131097 TKH131094:TKH131097 TUD131094:TUD131097 UDZ131094:UDZ131097 UNV131094:UNV131097 UXR131094:UXR131097 VHN131094:VHN131097 VRJ131094:VRJ131097 WBF131094:WBF131097 WLB131094:WLB131097 WUX131094:WUX131097 R262166:R262169 IL196630:IL196633 SH196630:SH196633 ACD196630:ACD196633 ALZ196630:ALZ196633 AVV196630:AVV196633 BFR196630:BFR196633 BPN196630:BPN196633 BZJ196630:BZJ196633 CJF196630:CJF196633 CTB196630:CTB196633 DCX196630:DCX196633 DMT196630:DMT196633 DWP196630:DWP196633 EGL196630:EGL196633 EQH196630:EQH196633 FAD196630:FAD196633 FJZ196630:FJZ196633 FTV196630:FTV196633 GDR196630:GDR196633 GNN196630:GNN196633 GXJ196630:GXJ196633 HHF196630:HHF196633 HRB196630:HRB196633 IAX196630:IAX196633 IKT196630:IKT196633 IUP196630:IUP196633 JEL196630:JEL196633 JOH196630:JOH196633 JYD196630:JYD196633 KHZ196630:KHZ196633 KRV196630:KRV196633 LBR196630:LBR196633 LLN196630:LLN196633 LVJ196630:LVJ196633 MFF196630:MFF196633 MPB196630:MPB196633 MYX196630:MYX196633 NIT196630:NIT196633 NSP196630:NSP196633 OCL196630:OCL196633 OMH196630:OMH196633 OWD196630:OWD196633 PFZ196630:PFZ196633 PPV196630:PPV196633 PZR196630:PZR196633 QJN196630:QJN196633 QTJ196630:QTJ196633 RDF196630:RDF196633 RNB196630:RNB196633 RWX196630:RWX196633 SGT196630:SGT196633 SQP196630:SQP196633 TAL196630:TAL196633 TKH196630:TKH196633 TUD196630:TUD196633 UDZ196630:UDZ196633 UNV196630:UNV196633 UXR196630:UXR196633 VHN196630:VHN196633 VRJ196630:VRJ196633 WBF196630:WBF196633 WLB196630:WLB196633 WUX196630:WUX196633 R327702:R327705 IL262166:IL262169 SH262166:SH262169 ACD262166:ACD262169 ALZ262166:ALZ262169 AVV262166:AVV262169 BFR262166:BFR262169 BPN262166:BPN262169 BZJ262166:BZJ262169 CJF262166:CJF262169 CTB262166:CTB262169 DCX262166:DCX262169 DMT262166:DMT262169 DWP262166:DWP262169 EGL262166:EGL262169 EQH262166:EQH262169 FAD262166:FAD262169 FJZ262166:FJZ262169 FTV262166:FTV262169 GDR262166:GDR262169 GNN262166:GNN262169 GXJ262166:GXJ262169 HHF262166:HHF262169 HRB262166:HRB262169 IAX262166:IAX262169 IKT262166:IKT262169 IUP262166:IUP262169 JEL262166:JEL262169 JOH262166:JOH262169 JYD262166:JYD262169 KHZ262166:KHZ262169 KRV262166:KRV262169 LBR262166:LBR262169 LLN262166:LLN262169 LVJ262166:LVJ262169 MFF262166:MFF262169 MPB262166:MPB262169 MYX262166:MYX262169 NIT262166:NIT262169 NSP262166:NSP262169 OCL262166:OCL262169 OMH262166:OMH262169 OWD262166:OWD262169 PFZ262166:PFZ262169 PPV262166:PPV262169 PZR262166:PZR262169 QJN262166:QJN262169 QTJ262166:QTJ262169 RDF262166:RDF262169 RNB262166:RNB262169 RWX262166:RWX262169 SGT262166:SGT262169 SQP262166:SQP262169 TAL262166:TAL262169 TKH262166:TKH262169 TUD262166:TUD262169 UDZ262166:UDZ262169 UNV262166:UNV262169 UXR262166:UXR262169 VHN262166:VHN262169 VRJ262166:VRJ262169 WBF262166:WBF262169 WLB262166:WLB262169 WUX262166:WUX262169 R393238:R393241 IL327702:IL327705 SH327702:SH327705 ACD327702:ACD327705 ALZ327702:ALZ327705 AVV327702:AVV327705 BFR327702:BFR327705 BPN327702:BPN327705 BZJ327702:BZJ327705 CJF327702:CJF327705 CTB327702:CTB327705 DCX327702:DCX327705 DMT327702:DMT327705 DWP327702:DWP327705 EGL327702:EGL327705 EQH327702:EQH327705 FAD327702:FAD327705 FJZ327702:FJZ327705 FTV327702:FTV327705 GDR327702:GDR327705 GNN327702:GNN327705 GXJ327702:GXJ327705 HHF327702:HHF327705 HRB327702:HRB327705 IAX327702:IAX327705 IKT327702:IKT327705 IUP327702:IUP327705 JEL327702:JEL327705 JOH327702:JOH327705 JYD327702:JYD327705 KHZ327702:KHZ327705 KRV327702:KRV327705 LBR327702:LBR327705 LLN327702:LLN327705 LVJ327702:LVJ327705 MFF327702:MFF327705 MPB327702:MPB327705 MYX327702:MYX327705 NIT327702:NIT327705 NSP327702:NSP327705 OCL327702:OCL327705 OMH327702:OMH327705 OWD327702:OWD327705 PFZ327702:PFZ327705 PPV327702:PPV327705 PZR327702:PZR327705 QJN327702:QJN327705 QTJ327702:QTJ327705 RDF327702:RDF327705 RNB327702:RNB327705 RWX327702:RWX327705 SGT327702:SGT327705 SQP327702:SQP327705 TAL327702:TAL327705 TKH327702:TKH327705 TUD327702:TUD327705 UDZ327702:UDZ327705 UNV327702:UNV327705 UXR327702:UXR327705 VHN327702:VHN327705 VRJ327702:VRJ327705 WBF327702:WBF327705 WLB327702:WLB327705 WUX327702:WUX327705 R458774:R458777 IL393238:IL393241 SH393238:SH393241 ACD393238:ACD393241 ALZ393238:ALZ393241 AVV393238:AVV393241 BFR393238:BFR393241 BPN393238:BPN393241 BZJ393238:BZJ393241 CJF393238:CJF393241 CTB393238:CTB393241 DCX393238:DCX393241 DMT393238:DMT393241 DWP393238:DWP393241 EGL393238:EGL393241 EQH393238:EQH393241 FAD393238:FAD393241 FJZ393238:FJZ393241 FTV393238:FTV393241 GDR393238:GDR393241 GNN393238:GNN393241 GXJ393238:GXJ393241 HHF393238:HHF393241 HRB393238:HRB393241 IAX393238:IAX393241 IKT393238:IKT393241 IUP393238:IUP393241 JEL393238:JEL393241 JOH393238:JOH393241 JYD393238:JYD393241 KHZ393238:KHZ393241 KRV393238:KRV393241 LBR393238:LBR393241 LLN393238:LLN393241 LVJ393238:LVJ393241 MFF393238:MFF393241 MPB393238:MPB393241 MYX393238:MYX393241 NIT393238:NIT393241 NSP393238:NSP393241 OCL393238:OCL393241 OMH393238:OMH393241 OWD393238:OWD393241 PFZ393238:PFZ393241 PPV393238:PPV393241 PZR393238:PZR393241 QJN393238:QJN393241 QTJ393238:QTJ393241 RDF393238:RDF393241 RNB393238:RNB393241 RWX393238:RWX393241 SGT393238:SGT393241 SQP393238:SQP393241 TAL393238:TAL393241 TKH393238:TKH393241 TUD393238:TUD393241 UDZ393238:UDZ393241 UNV393238:UNV393241 UXR393238:UXR393241 VHN393238:VHN393241 VRJ393238:VRJ393241 WBF393238:WBF393241 WLB393238:WLB393241 WUX393238:WUX393241 R524310:R524313 IL458774:IL458777 SH458774:SH458777 ACD458774:ACD458777 ALZ458774:ALZ458777 AVV458774:AVV458777 BFR458774:BFR458777 BPN458774:BPN458777 BZJ458774:BZJ458777 CJF458774:CJF458777 CTB458774:CTB458777 DCX458774:DCX458777 DMT458774:DMT458777 DWP458774:DWP458777 EGL458774:EGL458777 EQH458774:EQH458777 FAD458774:FAD458777 FJZ458774:FJZ458777 FTV458774:FTV458777 GDR458774:GDR458777 GNN458774:GNN458777 GXJ458774:GXJ458777 HHF458774:HHF458777 HRB458774:HRB458777 IAX458774:IAX458777 IKT458774:IKT458777 IUP458774:IUP458777 JEL458774:JEL458777 JOH458774:JOH458777 JYD458774:JYD458777 KHZ458774:KHZ458777 KRV458774:KRV458777 LBR458774:LBR458777 LLN458774:LLN458777 LVJ458774:LVJ458777 MFF458774:MFF458777 MPB458774:MPB458777 MYX458774:MYX458777 NIT458774:NIT458777 NSP458774:NSP458777 OCL458774:OCL458777 OMH458774:OMH458777 OWD458774:OWD458777 PFZ458774:PFZ458777 PPV458774:PPV458777 PZR458774:PZR458777 QJN458774:QJN458777 QTJ458774:QTJ458777 RDF458774:RDF458777 RNB458774:RNB458777 RWX458774:RWX458777 SGT458774:SGT458777 SQP458774:SQP458777 TAL458774:TAL458777 TKH458774:TKH458777 TUD458774:TUD458777 UDZ458774:UDZ458777 UNV458774:UNV458777 UXR458774:UXR458777 VHN458774:VHN458777 VRJ458774:VRJ458777 WBF458774:WBF458777 WLB458774:WLB458777 WUX458774:WUX458777 R589846:R589849 IL524310:IL524313 SH524310:SH524313 ACD524310:ACD524313 ALZ524310:ALZ524313 AVV524310:AVV524313 BFR524310:BFR524313 BPN524310:BPN524313 BZJ524310:BZJ524313 CJF524310:CJF524313 CTB524310:CTB524313 DCX524310:DCX524313 DMT524310:DMT524313 DWP524310:DWP524313 EGL524310:EGL524313 EQH524310:EQH524313 FAD524310:FAD524313 FJZ524310:FJZ524313 FTV524310:FTV524313 GDR524310:GDR524313 GNN524310:GNN524313 GXJ524310:GXJ524313 HHF524310:HHF524313 HRB524310:HRB524313 IAX524310:IAX524313 IKT524310:IKT524313 IUP524310:IUP524313 JEL524310:JEL524313 JOH524310:JOH524313 JYD524310:JYD524313 KHZ524310:KHZ524313 KRV524310:KRV524313 LBR524310:LBR524313 LLN524310:LLN524313 LVJ524310:LVJ524313 MFF524310:MFF524313 MPB524310:MPB524313 MYX524310:MYX524313 NIT524310:NIT524313 NSP524310:NSP524313 OCL524310:OCL524313 OMH524310:OMH524313 OWD524310:OWD524313 PFZ524310:PFZ524313 PPV524310:PPV524313 PZR524310:PZR524313 QJN524310:QJN524313 QTJ524310:QTJ524313 RDF524310:RDF524313 RNB524310:RNB524313 RWX524310:RWX524313 SGT524310:SGT524313 SQP524310:SQP524313 TAL524310:TAL524313 TKH524310:TKH524313 TUD524310:TUD524313 UDZ524310:UDZ524313 UNV524310:UNV524313 UXR524310:UXR524313 VHN524310:VHN524313 VRJ524310:VRJ524313 WBF524310:WBF524313 WLB524310:WLB524313 WUX524310:WUX524313 R655382:R655385 IL589846:IL589849 SH589846:SH589849 ACD589846:ACD589849 ALZ589846:ALZ589849 AVV589846:AVV589849 BFR589846:BFR589849 BPN589846:BPN589849 BZJ589846:BZJ589849 CJF589846:CJF589849 CTB589846:CTB589849 DCX589846:DCX589849 DMT589846:DMT589849 DWP589846:DWP589849 EGL589846:EGL589849 EQH589846:EQH589849 FAD589846:FAD589849 FJZ589846:FJZ589849 FTV589846:FTV589849 GDR589846:GDR589849 GNN589846:GNN589849 GXJ589846:GXJ589849 HHF589846:HHF589849 HRB589846:HRB589849 IAX589846:IAX589849 IKT589846:IKT589849 IUP589846:IUP589849 JEL589846:JEL589849 JOH589846:JOH589849 JYD589846:JYD589849 KHZ589846:KHZ589849 KRV589846:KRV589849 LBR589846:LBR589849 LLN589846:LLN589849 LVJ589846:LVJ589849 MFF589846:MFF589849 MPB589846:MPB589849 MYX589846:MYX589849 NIT589846:NIT589849 NSP589846:NSP589849 OCL589846:OCL589849 OMH589846:OMH589849 OWD589846:OWD589849 PFZ589846:PFZ589849 PPV589846:PPV589849 PZR589846:PZR589849 QJN589846:QJN589849 QTJ589846:QTJ589849 RDF589846:RDF589849 RNB589846:RNB589849 RWX589846:RWX589849 SGT589846:SGT589849 SQP589846:SQP589849 TAL589846:TAL589849 TKH589846:TKH589849 TUD589846:TUD589849 UDZ589846:UDZ589849 UNV589846:UNV589849 UXR589846:UXR589849 VHN589846:VHN589849 VRJ589846:VRJ589849 WBF589846:WBF589849 WLB589846:WLB589849 WUX589846:WUX589849 R720918:R720921 IL655382:IL655385 SH655382:SH655385 ACD655382:ACD655385 ALZ655382:ALZ655385 AVV655382:AVV655385 BFR655382:BFR655385 BPN655382:BPN655385 BZJ655382:BZJ655385 CJF655382:CJF655385 CTB655382:CTB655385 DCX655382:DCX655385 DMT655382:DMT655385 DWP655382:DWP655385 EGL655382:EGL655385 EQH655382:EQH655385 FAD655382:FAD655385 FJZ655382:FJZ655385 FTV655382:FTV655385 GDR655382:GDR655385 GNN655382:GNN655385 GXJ655382:GXJ655385 HHF655382:HHF655385 HRB655382:HRB655385 IAX655382:IAX655385 IKT655382:IKT655385 IUP655382:IUP655385 JEL655382:JEL655385 JOH655382:JOH655385 JYD655382:JYD655385 KHZ655382:KHZ655385 KRV655382:KRV655385 LBR655382:LBR655385 LLN655382:LLN655385 LVJ655382:LVJ655385 MFF655382:MFF655385 MPB655382:MPB655385 MYX655382:MYX655385 NIT655382:NIT655385 NSP655382:NSP655385 OCL655382:OCL655385 OMH655382:OMH655385 OWD655382:OWD655385 PFZ655382:PFZ655385 PPV655382:PPV655385 PZR655382:PZR655385 QJN655382:QJN655385 QTJ655382:QTJ655385 RDF655382:RDF655385 RNB655382:RNB655385 RWX655382:RWX655385 SGT655382:SGT655385 SQP655382:SQP655385 TAL655382:TAL655385 TKH655382:TKH655385 TUD655382:TUD655385 UDZ655382:UDZ655385 UNV655382:UNV655385 UXR655382:UXR655385 VHN655382:VHN655385 VRJ655382:VRJ655385 WBF655382:WBF655385 WLB655382:WLB655385 WUX655382:WUX655385 R786454:R786457 IL720918:IL720921 SH720918:SH720921 ACD720918:ACD720921 ALZ720918:ALZ720921 AVV720918:AVV720921 BFR720918:BFR720921 BPN720918:BPN720921 BZJ720918:BZJ720921 CJF720918:CJF720921 CTB720918:CTB720921 DCX720918:DCX720921 DMT720918:DMT720921 DWP720918:DWP720921 EGL720918:EGL720921 EQH720918:EQH720921 FAD720918:FAD720921 FJZ720918:FJZ720921 FTV720918:FTV720921 GDR720918:GDR720921 GNN720918:GNN720921 GXJ720918:GXJ720921 HHF720918:HHF720921 HRB720918:HRB720921 IAX720918:IAX720921 IKT720918:IKT720921 IUP720918:IUP720921 JEL720918:JEL720921 JOH720918:JOH720921 JYD720918:JYD720921 KHZ720918:KHZ720921 KRV720918:KRV720921 LBR720918:LBR720921 LLN720918:LLN720921 LVJ720918:LVJ720921 MFF720918:MFF720921 MPB720918:MPB720921 MYX720918:MYX720921 NIT720918:NIT720921 NSP720918:NSP720921 OCL720918:OCL720921 OMH720918:OMH720921 OWD720918:OWD720921 PFZ720918:PFZ720921 PPV720918:PPV720921 PZR720918:PZR720921 QJN720918:QJN720921 QTJ720918:QTJ720921 RDF720918:RDF720921 RNB720918:RNB720921 RWX720918:RWX720921 SGT720918:SGT720921 SQP720918:SQP720921 TAL720918:TAL720921 TKH720918:TKH720921 TUD720918:TUD720921 UDZ720918:UDZ720921 UNV720918:UNV720921 UXR720918:UXR720921 VHN720918:VHN720921 VRJ720918:VRJ720921 WBF720918:WBF720921 WLB720918:WLB720921 WUX720918:WUX720921 R851990:R851993 IL786454:IL786457 SH786454:SH786457 ACD786454:ACD786457 ALZ786454:ALZ786457 AVV786454:AVV786457 BFR786454:BFR786457 BPN786454:BPN786457 BZJ786454:BZJ786457 CJF786454:CJF786457 CTB786454:CTB786457 DCX786454:DCX786457 DMT786454:DMT786457 DWP786454:DWP786457 EGL786454:EGL786457 EQH786454:EQH786457 FAD786454:FAD786457 FJZ786454:FJZ786457 FTV786454:FTV786457 GDR786454:GDR786457 GNN786454:GNN786457 GXJ786454:GXJ786457 HHF786454:HHF786457 HRB786454:HRB786457 IAX786454:IAX786457 IKT786454:IKT786457 IUP786454:IUP786457 JEL786454:JEL786457 JOH786454:JOH786457 JYD786454:JYD786457 KHZ786454:KHZ786457 KRV786454:KRV786457 LBR786454:LBR786457 LLN786454:LLN786457 LVJ786454:LVJ786457 MFF786454:MFF786457 MPB786454:MPB786457 MYX786454:MYX786457 NIT786454:NIT786457 NSP786454:NSP786457 OCL786454:OCL786457 OMH786454:OMH786457 OWD786454:OWD786457 PFZ786454:PFZ786457 PPV786454:PPV786457 PZR786454:PZR786457 QJN786454:QJN786457 QTJ786454:QTJ786457 RDF786454:RDF786457 RNB786454:RNB786457 RWX786454:RWX786457 SGT786454:SGT786457 SQP786454:SQP786457 TAL786454:TAL786457 TKH786454:TKH786457 TUD786454:TUD786457 UDZ786454:UDZ786457 UNV786454:UNV786457 UXR786454:UXR786457 VHN786454:VHN786457 VRJ786454:VRJ786457 WBF786454:WBF786457 WLB786454:WLB786457 WUX786454:WUX786457 R917526:R917529 IL851990:IL851993 SH851990:SH851993 ACD851990:ACD851993 ALZ851990:ALZ851993 AVV851990:AVV851993 BFR851990:BFR851993 BPN851990:BPN851993 BZJ851990:BZJ851993 CJF851990:CJF851993 CTB851990:CTB851993 DCX851990:DCX851993 DMT851990:DMT851993 DWP851990:DWP851993 EGL851990:EGL851993 EQH851990:EQH851993 FAD851990:FAD851993 FJZ851990:FJZ851993 FTV851990:FTV851993 GDR851990:GDR851993 GNN851990:GNN851993 GXJ851990:GXJ851993 HHF851990:HHF851993 HRB851990:HRB851993 IAX851990:IAX851993 IKT851990:IKT851993 IUP851990:IUP851993 JEL851990:JEL851993 JOH851990:JOH851993 JYD851990:JYD851993 KHZ851990:KHZ851993 KRV851990:KRV851993 LBR851990:LBR851993 LLN851990:LLN851993 LVJ851990:LVJ851993 MFF851990:MFF851993 MPB851990:MPB851993 MYX851990:MYX851993 NIT851990:NIT851993 NSP851990:NSP851993 OCL851990:OCL851993 OMH851990:OMH851993 OWD851990:OWD851993 PFZ851990:PFZ851993 PPV851990:PPV851993 PZR851990:PZR851993 QJN851990:QJN851993 QTJ851990:QTJ851993 RDF851990:RDF851993 RNB851990:RNB851993 RWX851990:RWX851993 SGT851990:SGT851993 SQP851990:SQP851993 TAL851990:TAL851993 TKH851990:TKH851993 TUD851990:TUD851993 UDZ851990:UDZ851993 UNV851990:UNV851993 UXR851990:UXR851993 VHN851990:VHN851993 VRJ851990:VRJ851993 WBF851990:WBF851993 WLB851990:WLB851993 WUX851990:WUX851993 R983062:R983065 IL917526:IL917529 SH917526:SH917529 ACD917526:ACD917529 ALZ917526:ALZ917529 AVV917526:AVV917529 BFR917526:BFR917529 BPN917526:BPN917529 BZJ917526:BZJ917529 CJF917526:CJF917529 CTB917526:CTB917529 DCX917526:DCX917529 DMT917526:DMT917529 DWP917526:DWP917529 EGL917526:EGL917529 EQH917526:EQH917529 FAD917526:FAD917529 FJZ917526:FJZ917529 FTV917526:FTV917529 GDR917526:GDR917529 GNN917526:GNN917529 GXJ917526:GXJ917529 HHF917526:HHF917529 HRB917526:HRB917529 IAX917526:IAX917529 IKT917526:IKT917529 IUP917526:IUP917529 JEL917526:JEL917529 JOH917526:JOH917529 JYD917526:JYD917529 KHZ917526:KHZ917529 KRV917526:KRV917529 LBR917526:LBR917529 LLN917526:LLN917529 LVJ917526:LVJ917529 MFF917526:MFF917529 MPB917526:MPB917529 MYX917526:MYX917529 NIT917526:NIT917529 NSP917526:NSP917529 OCL917526:OCL917529 OMH917526:OMH917529 OWD917526:OWD917529 PFZ917526:PFZ917529 PPV917526:PPV917529 PZR917526:PZR917529 QJN917526:QJN917529 QTJ917526:QTJ917529 RDF917526:RDF917529 RNB917526:RNB917529 RWX917526:RWX917529 SGT917526:SGT917529 SQP917526:SQP917529 TAL917526:TAL917529 TKH917526:TKH917529 TUD917526:TUD917529 UDZ917526:UDZ917529 UNV917526:UNV917529 UXR917526:UXR917529 VHN917526:VHN917529 VRJ917526:VRJ917529 WBF917526:WBF917529 WLB917526:WLB917529 WUX917526:WUX917529 R13:R15 IL983062:IL983065 SH983062:SH983065 ACD983062:ACD983065 ALZ983062:ALZ983065 AVV983062:AVV983065 BFR983062:BFR983065 BPN983062:BPN983065 BZJ983062:BZJ983065 CJF983062:CJF983065 CTB983062:CTB983065 DCX983062:DCX983065 DMT983062:DMT983065 DWP983062:DWP983065 EGL983062:EGL983065 EQH983062:EQH983065 FAD983062:FAD983065 FJZ983062:FJZ983065 FTV983062:FTV983065 GDR983062:GDR983065 GNN983062:GNN983065 GXJ983062:GXJ983065 HHF983062:HHF983065 HRB983062:HRB983065 IAX983062:IAX983065 IKT983062:IKT983065 IUP983062:IUP983065 JEL983062:JEL983065 JOH983062:JOH983065 JYD983062:JYD983065 KHZ983062:KHZ983065 KRV983062:KRV983065 LBR983062:LBR983065 LLN983062:LLN983065 LVJ983062:LVJ983065 MFF983062:MFF983065 MPB983062:MPB983065 MYX983062:MYX983065 NIT983062:NIT983065 NSP983062:NSP983065 OCL983062:OCL983065 OMH983062:OMH983065 OWD983062:OWD983065 PFZ983062:PFZ983065 PPV983062:PPV983065 PZR983062:PZR983065 QJN983062:QJN983065 QTJ983062:QTJ983065 RDF983062:RDF983065 RNB983062:RNB983065 RWX983062:RWX983065 SGT983062:SGT983065 SQP983062:SQP983065 TAL983062:TAL983065 TKH983062:TKH983065 TUD983062:TUD983065 UDZ983062:UDZ983065 UNV983062:UNV983065 UXR983062:UXR983065 VHN983062:VHN983065 VRJ983062:VRJ983065 WBF983062:WBF983065 WLB983062:WLB983065 WUX983062:WUX983065 R65556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R131092 IL65556 SH65556 ACD65556 ALZ65556 AVV65556 BFR65556 BPN65556 BZJ65556 CJF65556 CTB65556 DCX65556 DMT65556 DWP65556 EGL65556 EQH65556 FAD65556 FJZ65556 FTV65556 GDR65556 GNN65556 GXJ65556 HHF65556 HRB65556 IAX65556 IKT65556 IUP65556 JEL65556 JOH65556 JYD65556 KHZ65556 KRV65556 LBR65556 LLN65556 LVJ65556 MFF65556 MPB65556 MYX65556 NIT65556 NSP65556 OCL65556 OMH65556 OWD65556 PFZ65556 PPV65556 PZR65556 QJN65556 QTJ65556 RDF65556 RNB65556 RWX65556 SGT65556 SQP65556 TAL65556 TKH65556 TUD65556 UDZ65556 UNV65556 UXR65556 VHN65556 VRJ65556 WBF65556 WLB65556 WUX65556 R196628 IL131092 SH131092 ACD131092 ALZ131092 AVV131092 BFR131092 BPN131092 BZJ131092 CJF131092 CTB131092 DCX131092 DMT131092 DWP131092 EGL131092 EQH131092 FAD131092 FJZ131092 FTV131092 GDR131092 GNN131092 GXJ131092 HHF131092 HRB131092 IAX131092 IKT131092 IUP131092 JEL131092 JOH131092 JYD131092 KHZ131092 KRV131092 LBR131092 LLN131092 LVJ131092 MFF131092 MPB131092 MYX131092 NIT131092 NSP131092 OCL131092 OMH131092 OWD131092 PFZ131092 PPV131092 PZR131092 QJN131092 QTJ131092 RDF131092 RNB131092 RWX131092 SGT131092 SQP131092 TAL131092 TKH131092 TUD131092 UDZ131092 UNV131092 UXR131092 VHN131092 VRJ131092 WBF131092 WLB131092 WUX131092 R262164 IL196628 SH196628 ACD196628 ALZ196628 AVV196628 BFR196628 BPN196628 BZJ196628 CJF196628 CTB196628 DCX196628 DMT196628 DWP196628 EGL196628 EQH196628 FAD196628 FJZ196628 FTV196628 GDR196628 GNN196628 GXJ196628 HHF196628 HRB196628 IAX196628 IKT196628 IUP196628 JEL196628 JOH196628 JYD196628 KHZ196628 KRV196628 LBR196628 LLN196628 LVJ196628 MFF196628 MPB196628 MYX196628 NIT196628 NSP196628 OCL196628 OMH196628 OWD196628 PFZ196628 PPV196628 PZR196628 QJN196628 QTJ196628 RDF196628 RNB196628 RWX196628 SGT196628 SQP196628 TAL196628 TKH196628 TUD196628 UDZ196628 UNV196628 UXR196628 VHN196628 VRJ196628 WBF196628 WLB196628 WUX196628 R327700 IL262164 SH262164 ACD262164 ALZ262164 AVV262164 BFR262164 BPN262164 BZJ262164 CJF262164 CTB262164 DCX262164 DMT262164 DWP262164 EGL262164 EQH262164 FAD262164 FJZ262164 FTV262164 GDR262164 GNN262164 GXJ262164 HHF262164 HRB262164 IAX262164 IKT262164 IUP262164 JEL262164 JOH262164 JYD262164 KHZ262164 KRV262164 LBR262164 LLN262164 LVJ262164 MFF262164 MPB262164 MYX262164 NIT262164 NSP262164 OCL262164 OMH262164 OWD262164 PFZ262164 PPV262164 PZR262164 QJN262164 QTJ262164 RDF262164 RNB262164 RWX262164 SGT262164 SQP262164 TAL262164 TKH262164 TUD262164 UDZ262164 UNV262164 UXR262164 VHN262164 VRJ262164 WBF262164 WLB262164 WUX262164 R393236 IL327700 SH327700 ACD327700 ALZ327700 AVV327700 BFR327700 BPN327700 BZJ327700 CJF327700 CTB327700 DCX327700 DMT327700 DWP327700 EGL327700 EQH327700 FAD327700 FJZ327700 FTV327700 GDR327700 GNN327700 GXJ327700 HHF327700 HRB327700 IAX327700 IKT327700 IUP327700 JEL327700 JOH327700 JYD327700 KHZ327700 KRV327700 LBR327700 LLN327700 LVJ327700 MFF327700 MPB327700 MYX327700 NIT327700 NSP327700 OCL327700 OMH327700 OWD327700 PFZ327700 PPV327700 PZR327700 QJN327700 QTJ327700 RDF327700 RNB327700 RWX327700 SGT327700 SQP327700 TAL327700 TKH327700 TUD327700 UDZ327700 UNV327700 UXR327700 VHN327700 VRJ327700 WBF327700 WLB327700 WUX327700 R458772 IL393236 SH393236 ACD393236 ALZ393236 AVV393236 BFR393236 BPN393236 BZJ393236 CJF393236 CTB393236 DCX393236 DMT393236 DWP393236 EGL393236 EQH393236 FAD393236 FJZ393236 FTV393236 GDR393236 GNN393236 GXJ393236 HHF393236 HRB393236 IAX393236 IKT393236 IUP393236 JEL393236 JOH393236 JYD393236 KHZ393236 KRV393236 LBR393236 LLN393236 LVJ393236 MFF393236 MPB393236 MYX393236 NIT393236 NSP393236 OCL393236 OMH393236 OWD393236 PFZ393236 PPV393236 PZR393236 QJN393236 QTJ393236 RDF393236 RNB393236 RWX393236 SGT393236 SQP393236 TAL393236 TKH393236 TUD393236 UDZ393236 UNV393236 UXR393236 VHN393236 VRJ393236 WBF393236 WLB393236 WUX393236 R524308 IL458772 SH458772 ACD458772 ALZ458772 AVV458772 BFR458772 BPN458772 BZJ458772 CJF458772 CTB458772 DCX458772 DMT458772 DWP458772 EGL458772 EQH458772 FAD458772 FJZ458772 FTV458772 GDR458772 GNN458772 GXJ458772 HHF458772 HRB458772 IAX458772 IKT458772 IUP458772 JEL458772 JOH458772 JYD458772 KHZ458772 KRV458772 LBR458772 LLN458772 LVJ458772 MFF458772 MPB458772 MYX458772 NIT458772 NSP458772 OCL458772 OMH458772 OWD458772 PFZ458772 PPV458772 PZR458772 QJN458772 QTJ458772 RDF458772 RNB458772 RWX458772 SGT458772 SQP458772 TAL458772 TKH458772 TUD458772 UDZ458772 UNV458772 UXR458772 VHN458772 VRJ458772 WBF458772 WLB458772 WUX458772 R589844 IL524308 SH524308 ACD524308 ALZ524308 AVV524308 BFR524308 BPN524308 BZJ524308 CJF524308 CTB524308 DCX524308 DMT524308 DWP524308 EGL524308 EQH524308 FAD524308 FJZ524308 FTV524308 GDR524308 GNN524308 GXJ524308 HHF524308 HRB524308 IAX524308 IKT524308 IUP524308 JEL524308 JOH524308 JYD524308 KHZ524308 KRV524308 LBR524308 LLN524308 LVJ524308 MFF524308 MPB524308 MYX524308 NIT524308 NSP524308 OCL524308 OMH524308 OWD524308 PFZ524308 PPV524308 PZR524308 QJN524308 QTJ524308 RDF524308 RNB524308 RWX524308 SGT524308 SQP524308 TAL524308 TKH524308 TUD524308 UDZ524308 UNV524308 UXR524308 VHN524308 VRJ524308 WBF524308 WLB524308 WUX524308 R655380 IL589844 SH589844 ACD589844 ALZ589844 AVV589844 BFR589844 BPN589844 BZJ589844 CJF589844 CTB589844 DCX589844 DMT589844 DWP589844 EGL589844 EQH589844 FAD589844 FJZ589844 FTV589844 GDR589844 GNN589844 GXJ589844 HHF589844 HRB589844 IAX589844 IKT589844 IUP589844 JEL589844 JOH589844 JYD589844 KHZ589844 KRV589844 LBR589844 LLN589844 LVJ589844 MFF589844 MPB589844 MYX589844 NIT589844 NSP589844 OCL589844 OMH589844 OWD589844 PFZ589844 PPV589844 PZR589844 QJN589844 QTJ589844 RDF589844 RNB589844 RWX589844 SGT589844 SQP589844 TAL589844 TKH589844 TUD589844 UDZ589844 UNV589844 UXR589844 VHN589844 VRJ589844 WBF589844 WLB589844 WUX589844 R720916 IL655380 SH655380 ACD655380 ALZ655380 AVV655380 BFR655380 BPN655380 BZJ655380 CJF655380 CTB655380 DCX655380 DMT655380 DWP655380 EGL655380 EQH655380 FAD655380 FJZ655380 FTV655380 GDR655380 GNN655380 GXJ655380 HHF655380 HRB655380 IAX655380 IKT655380 IUP655380 JEL655380 JOH655380 JYD655380 KHZ655380 KRV655380 LBR655380 LLN655380 LVJ655380 MFF655380 MPB655380 MYX655380 NIT655380 NSP655380 OCL655380 OMH655380 OWD655380 PFZ655380 PPV655380 PZR655380 QJN655380 QTJ655380 RDF655380 RNB655380 RWX655380 SGT655380 SQP655380 TAL655380 TKH655380 TUD655380 UDZ655380 UNV655380 UXR655380 VHN655380 VRJ655380 WBF655380 WLB655380 WUX655380 R786452 IL720916 SH720916 ACD720916 ALZ720916 AVV720916 BFR720916 BPN720916 BZJ720916 CJF720916 CTB720916 DCX720916 DMT720916 DWP720916 EGL720916 EQH720916 FAD720916 FJZ720916 FTV720916 GDR720916 GNN720916 GXJ720916 HHF720916 HRB720916 IAX720916 IKT720916 IUP720916 JEL720916 JOH720916 JYD720916 KHZ720916 KRV720916 LBR720916 LLN720916 LVJ720916 MFF720916 MPB720916 MYX720916 NIT720916 NSP720916 OCL720916 OMH720916 OWD720916 PFZ720916 PPV720916 PZR720916 QJN720916 QTJ720916 RDF720916 RNB720916 RWX720916 SGT720916 SQP720916 TAL720916 TKH720916 TUD720916 UDZ720916 UNV720916 UXR720916 VHN720916 VRJ720916 WBF720916 WLB720916 WUX720916 R851988 IL786452 SH786452 ACD786452 ALZ786452 AVV786452 BFR786452 BPN786452 BZJ786452 CJF786452 CTB786452 DCX786452 DMT786452 DWP786452 EGL786452 EQH786452 FAD786452 FJZ786452 FTV786452 GDR786452 GNN786452 GXJ786452 HHF786452 HRB786452 IAX786452 IKT786452 IUP786452 JEL786452 JOH786452 JYD786452 KHZ786452 KRV786452 LBR786452 LLN786452 LVJ786452 MFF786452 MPB786452 MYX786452 NIT786452 NSP786452 OCL786452 OMH786452 OWD786452 PFZ786452 PPV786452 PZR786452 QJN786452 QTJ786452 RDF786452 RNB786452 RWX786452 SGT786452 SQP786452 TAL786452 TKH786452 TUD786452 UDZ786452 UNV786452 UXR786452 VHN786452 VRJ786452 WBF786452 WLB786452 WUX786452 R917524 IL851988 SH851988 ACD851988 ALZ851988 AVV851988 BFR851988 BPN851988 BZJ851988 CJF851988 CTB851988 DCX851988 DMT851988 DWP851988 EGL851988 EQH851988 FAD851988 FJZ851988 FTV851988 GDR851988 GNN851988 GXJ851988 HHF851988 HRB851988 IAX851988 IKT851988 IUP851988 JEL851988 JOH851988 JYD851988 KHZ851988 KRV851988 LBR851988 LLN851988 LVJ851988 MFF851988 MPB851988 MYX851988 NIT851988 NSP851988 OCL851988 OMH851988 OWD851988 PFZ851988 PPV851988 PZR851988 QJN851988 QTJ851988 RDF851988 RNB851988 RWX851988 SGT851988 SQP851988 TAL851988 TKH851988 TUD851988 UDZ851988 UNV851988 UXR851988 VHN851988 VRJ851988 WBF851988 WLB851988 WUX851988 R983060 IL917524 SH917524 ACD917524 ALZ917524 AVV917524 BFR917524 BPN917524 BZJ917524 CJF917524 CTB917524 DCX917524 DMT917524 DWP917524 EGL917524 EQH917524 FAD917524 FJZ917524 FTV917524 GDR917524 GNN917524 GXJ917524 HHF917524 HRB917524 IAX917524 IKT917524 IUP917524 JEL917524 JOH917524 JYD917524 KHZ917524 KRV917524 LBR917524 LLN917524 LVJ917524 MFF917524 MPB917524 MYX917524 NIT917524 NSP917524 OCL917524 OMH917524 OWD917524 PFZ917524 PPV917524 PZR917524 QJN917524 QTJ917524 RDF917524 RNB917524 RWX917524 SGT917524 SQP917524 TAL917524 TKH917524 TUD917524 UDZ917524 UNV917524 UXR917524 VHN917524 VRJ917524 WBF917524 WLB917524 WUX917524 R65554 IL983060 SH983060 ACD983060 ALZ983060 AVV983060 BFR983060 BPN983060 BZJ983060 CJF983060 CTB983060 DCX983060 DMT983060 DWP983060 EGL983060 EQH983060 FAD983060 FJZ983060 FTV983060 GDR983060 GNN983060 GXJ983060 HHF983060 HRB983060 IAX983060 IKT983060 IUP983060 JEL983060 JOH983060 JYD983060 KHZ983060 KRV983060 LBR983060 LLN983060 LVJ983060 MFF983060 MPB983060 MYX983060 NIT983060 NSP983060 OCL983060 OMH983060 OWD983060 PFZ983060 PPV983060 PZR983060 QJN983060 QTJ983060 RDF983060 RNB983060 RWX983060 SGT983060 SQP983060 TAL983060 TKH983060 TUD983060 UDZ983060 UNV983060 UXR983060 VHN983060 VRJ983060 WBF983060 WLB983060 WUX983060 R131090 IL65554 SH65554 ACD65554 ALZ65554 AVV65554 BFR65554 BPN65554 BZJ65554 CJF65554 CTB65554 DCX65554 DMT65554 DWP65554 EGL65554 EQH65554 FAD65554 FJZ65554 FTV65554 GDR65554 GNN65554 GXJ65554 HHF65554 HRB65554 IAX65554 IKT65554 IUP65554 JEL65554 JOH65554 JYD65554 KHZ65554 KRV65554 LBR65554 LLN65554 LVJ65554 MFF65554 MPB65554 MYX65554 NIT65554 NSP65554 OCL65554 OMH65554 OWD65554 PFZ65554 PPV65554 PZR65554 QJN65554 QTJ65554 RDF65554 RNB65554 RWX65554 SGT65554 SQP65554 TAL65554 TKH65554 TUD65554 UDZ65554 UNV65554 UXR65554 VHN65554 VRJ65554 WBF65554 WLB65554 WUX65554 R196626 IL131090 SH131090 ACD131090 ALZ131090 AVV131090 BFR131090 BPN131090 BZJ131090 CJF131090 CTB131090 DCX131090 DMT131090 DWP131090 EGL131090 EQH131090 FAD131090 FJZ131090 FTV131090 GDR131090 GNN131090 GXJ131090 HHF131090 HRB131090 IAX131090 IKT131090 IUP131090 JEL131090 JOH131090 JYD131090 KHZ131090 KRV131090 LBR131090 LLN131090 LVJ131090 MFF131090 MPB131090 MYX131090 NIT131090 NSP131090 OCL131090 OMH131090 OWD131090 PFZ131090 PPV131090 PZR131090 QJN131090 QTJ131090 RDF131090 RNB131090 RWX131090 SGT131090 SQP131090 TAL131090 TKH131090 TUD131090 UDZ131090 UNV131090 UXR131090 VHN131090 VRJ131090 WBF131090 WLB131090 WUX131090 R262162 IL196626 SH196626 ACD196626 ALZ196626 AVV196626 BFR196626 BPN196626 BZJ196626 CJF196626 CTB196626 DCX196626 DMT196626 DWP196626 EGL196626 EQH196626 FAD196626 FJZ196626 FTV196626 GDR196626 GNN196626 GXJ196626 HHF196626 HRB196626 IAX196626 IKT196626 IUP196626 JEL196626 JOH196626 JYD196626 KHZ196626 KRV196626 LBR196626 LLN196626 LVJ196626 MFF196626 MPB196626 MYX196626 NIT196626 NSP196626 OCL196626 OMH196626 OWD196626 PFZ196626 PPV196626 PZR196626 QJN196626 QTJ196626 RDF196626 RNB196626 RWX196626 SGT196626 SQP196626 TAL196626 TKH196626 TUD196626 UDZ196626 UNV196626 UXR196626 VHN196626 VRJ196626 WBF196626 WLB196626 WUX196626 R327698 IL262162 SH262162 ACD262162 ALZ262162 AVV262162 BFR262162 BPN262162 BZJ262162 CJF262162 CTB262162 DCX262162 DMT262162 DWP262162 EGL262162 EQH262162 FAD262162 FJZ262162 FTV262162 GDR262162 GNN262162 GXJ262162 HHF262162 HRB262162 IAX262162 IKT262162 IUP262162 JEL262162 JOH262162 JYD262162 KHZ262162 KRV262162 LBR262162 LLN262162 LVJ262162 MFF262162 MPB262162 MYX262162 NIT262162 NSP262162 OCL262162 OMH262162 OWD262162 PFZ262162 PPV262162 PZR262162 QJN262162 QTJ262162 RDF262162 RNB262162 RWX262162 SGT262162 SQP262162 TAL262162 TKH262162 TUD262162 UDZ262162 UNV262162 UXR262162 VHN262162 VRJ262162 WBF262162 WLB262162 WUX262162 R393234 IL327698 SH327698 ACD327698 ALZ327698 AVV327698 BFR327698 BPN327698 BZJ327698 CJF327698 CTB327698 DCX327698 DMT327698 DWP327698 EGL327698 EQH327698 FAD327698 FJZ327698 FTV327698 GDR327698 GNN327698 GXJ327698 HHF327698 HRB327698 IAX327698 IKT327698 IUP327698 JEL327698 JOH327698 JYD327698 KHZ327698 KRV327698 LBR327698 LLN327698 LVJ327698 MFF327698 MPB327698 MYX327698 NIT327698 NSP327698 OCL327698 OMH327698 OWD327698 PFZ327698 PPV327698 PZR327698 QJN327698 QTJ327698 RDF327698 RNB327698 RWX327698 SGT327698 SQP327698 TAL327698 TKH327698 TUD327698 UDZ327698 UNV327698 UXR327698 VHN327698 VRJ327698 WBF327698 WLB327698 WUX327698 R458770 IL393234 SH393234 ACD393234 ALZ393234 AVV393234 BFR393234 BPN393234 BZJ393234 CJF393234 CTB393234 DCX393234 DMT393234 DWP393234 EGL393234 EQH393234 FAD393234 FJZ393234 FTV393234 GDR393234 GNN393234 GXJ393234 HHF393234 HRB393234 IAX393234 IKT393234 IUP393234 JEL393234 JOH393234 JYD393234 KHZ393234 KRV393234 LBR393234 LLN393234 LVJ393234 MFF393234 MPB393234 MYX393234 NIT393234 NSP393234 OCL393234 OMH393234 OWD393234 PFZ393234 PPV393234 PZR393234 QJN393234 QTJ393234 RDF393234 RNB393234 RWX393234 SGT393234 SQP393234 TAL393234 TKH393234 TUD393234 UDZ393234 UNV393234 UXR393234 VHN393234 VRJ393234 WBF393234 WLB393234 WUX393234 R524306 IL458770 SH458770 ACD458770 ALZ458770 AVV458770 BFR458770 BPN458770 BZJ458770 CJF458770 CTB458770 DCX458770 DMT458770 DWP458770 EGL458770 EQH458770 FAD458770 FJZ458770 FTV458770 GDR458770 GNN458770 GXJ458770 HHF458770 HRB458770 IAX458770 IKT458770 IUP458770 JEL458770 JOH458770 JYD458770 KHZ458770 KRV458770 LBR458770 LLN458770 LVJ458770 MFF458770 MPB458770 MYX458770 NIT458770 NSP458770 OCL458770 OMH458770 OWD458770 PFZ458770 PPV458770 PZR458770 QJN458770 QTJ458770 RDF458770 RNB458770 RWX458770 SGT458770 SQP458770 TAL458770 TKH458770 TUD458770 UDZ458770 UNV458770 UXR458770 VHN458770 VRJ458770 WBF458770 WLB458770 WUX458770 R589842 IL524306 SH524306 ACD524306 ALZ524306 AVV524306 BFR524306 BPN524306 BZJ524306 CJF524306 CTB524306 DCX524306 DMT524306 DWP524306 EGL524306 EQH524306 FAD524306 FJZ524306 FTV524306 GDR524306 GNN524306 GXJ524306 HHF524306 HRB524306 IAX524306 IKT524306 IUP524306 JEL524306 JOH524306 JYD524306 KHZ524306 KRV524306 LBR524306 LLN524306 LVJ524306 MFF524306 MPB524306 MYX524306 NIT524306 NSP524306 OCL524306 OMH524306 OWD524306 PFZ524306 PPV524306 PZR524306 QJN524306 QTJ524306 RDF524306 RNB524306 RWX524306 SGT524306 SQP524306 TAL524306 TKH524306 TUD524306 UDZ524306 UNV524306 UXR524306 VHN524306 VRJ524306 WBF524306 WLB524306 WUX524306 R655378 IL589842 SH589842 ACD589842 ALZ589842 AVV589842 BFR589842 BPN589842 BZJ589842 CJF589842 CTB589842 DCX589842 DMT589842 DWP589842 EGL589842 EQH589842 FAD589842 FJZ589842 FTV589842 GDR589842 GNN589842 GXJ589842 HHF589842 HRB589842 IAX589842 IKT589842 IUP589842 JEL589842 JOH589842 JYD589842 KHZ589842 KRV589842 LBR589842 LLN589842 LVJ589842 MFF589842 MPB589842 MYX589842 NIT589842 NSP589842 OCL589842 OMH589842 OWD589842 PFZ589842 PPV589842 PZR589842 QJN589842 QTJ589842 RDF589842 RNB589842 RWX589842 SGT589842 SQP589842 TAL589842 TKH589842 TUD589842 UDZ589842 UNV589842 UXR589842 VHN589842 VRJ589842 WBF589842 WLB589842 WUX589842 R720914 IL655378 SH655378 ACD655378 ALZ655378 AVV655378 BFR655378 BPN655378 BZJ655378 CJF655378 CTB655378 DCX655378 DMT655378 DWP655378 EGL655378 EQH655378 FAD655378 FJZ655378 FTV655378 GDR655378 GNN655378 GXJ655378 HHF655378 HRB655378 IAX655378 IKT655378 IUP655378 JEL655378 JOH655378 JYD655378 KHZ655378 KRV655378 LBR655378 LLN655378 LVJ655378 MFF655378 MPB655378 MYX655378 NIT655378 NSP655378 OCL655378 OMH655378 OWD655378 PFZ655378 PPV655378 PZR655378 QJN655378 QTJ655378 RDF655378 RNB655378 RWX655378 SGT655378 SQP655378 TAL655378 TKH655378 TUD655378 UDZ655378 UNV655378 UXR655378 VHN655378 VRJ655378 WBF655378 WLB655378 WUX655378 R786450 IL720914 SH720914 ACD720914 ALZ720914 AVV720914 BFR720914 BPN720914 BZJ720914 CJF720914 CTB720914 DCX720914 DMT720914 DWP720914 EGL720914 EQH720914 FAD720914 FJZ720914 FTV720914 GDR720914 GNN720914 GXJ720914 HHF720914 HRB720914 IAX720914 IKT720914 IUP720914 JEL720914 JOH720914 JYD720914 KHZ720914 KRV720914 LBR720914 LLN720914 LVJ720914 MFF720914 MPB720914 MYX720914 NIT720914 NSP720914 OCL720914 OMH720914 OWD720914 PFZ720914 PPV720914 PZR720914 QJN720914 QTJ720914 RDF720914 RNB720914 RWX720914 SGT720914 SQP720914 TAL720914 TKH720914 TUD720914 UDZ720914 UNV720914 UXR720914 VHN720914 VRJ720914 WBF720914 WLB720914 WUX720914 R851986 IL786450 SH786450 ACD786450 ALZ786450 AVV786450 BFR786450 BPN786450 BZJ786450 CJF786450 CTB786450 DCX786450 DMT786450 DWP786450 EGL786450 EQH786450 FAD786450 FJZ786450 FTV786450 GDR786450 GNN786450 GXJ786450 HHF786450 HRB786450 IAX786450 IKT786450 IUP786450 JEL786450 JOH786450 JYD786450 KHZ786450 KRV786450 LBR786450 LLN786450 LVJ786450 MFF786450 MPB786450 MYX786450 NIT786450 NSP786450 OCL786450 OMH786450 OWD786450 PFZ786450 PPV786450 PZR786450 QJN786450 QTJ786450 RDF786450 RNB786450 RWX786450 SGT786450 SQP786450 TAL786450 TKH786450 TUD786450 UDZ786450 UNV786450 UXR786450 VHN786450 VRJ786450 WBF786450 WLB786450 WUX786450 R917522 IL851986 SH851986 ACD851986 ALZ851986 AVV851986 BFR851986 BPN851986 BZJ851986 CJF851986 CTB851986 DCX851986 DMT851986 DWP851986 EGL851986 EQH851986 FAD851986 FJZ851986 FTV851986 GDR851986 GNN851986 GXJ851986 HHF851986 HRB851986 IAX851986 IKT851986 IUP851986 JEL851986 JOH851986 JYD851986 KHZ851986 KRV851986 LBR851986 LLN851986 LVJ851986 MFF851986 MPB851986 MYX851986 NIT851986 NSP851986 OCL851986 OMH851986 OWD851986 PFZ851986 PPV851986 PZR851986 QJN851986 QTJ851986 RDF851986 RNB851986 RWX851986 SGT851986 SQP851986 TAL851986 TKH851986 TUD851986 UDZ851986 UNV851986 UXR851986 VHN851986 VRJ851986 WBF851986 WLB851986 WUX851986 R983058 IL917522 SH917522 ACD917522 ALZ917522 AVV917522 BFR917522 BPN917522 BZJ917522 CJF917522 CTB917522 DCX917522 DMT917522 DWP917522 EGL917522 EQH917522 FAD917522 FJZ917522 FTV917522 GDR917522 GNN917522 GXJ917522 HHF917522 HRB917522 IAX917522 IKT917522 IUP917522 JEL917522 JOH917522 JYD917522 KHZ917522 KRV917522 LBR917522 LLN917522 LVJ917522 MFF917522 MPB917522 MYX917522 NIT917522 NSP917522 OCL917522 OMH917522 OWD917522 PFZ917522 PPV917522 PZR917522 QJN917522 QTJ917522 RDF917522 RNB917522 RWX917522 SGT917522 SQP917522 TAL917522 TKH917522 TUD917522 UDZ917522 UNV917522 UXR917522 VHN917522 VRJ917522 WBF917522 WLB917522 WUX917522 R10:R11 IL983058 SH983058 ACD983058 ALZ983058 AVV983058 BFR983058 BPN983058 BZJ983058 CJF983058 CTB983058 DCX983058 DMT983058 DWP983058 EGL983058 EQH983058 FAD983058 FJZ983058 FTV983058 GDR983058 GNN983058 GXJ983058 HHF983058 HRB983058 IAX983058 IKT983058 IUP983058 JEL983058 JOH983058 JYD983058 KHZ983058 KRV983058 LBR983058 LLN983058 LVJ983058 MFF983058 MPB983058 MYX983058 NIT983058 NSP983058 OCL983058 OMH983058 OWD983058 PFZ983058 PPV983058 PZR983058 QJN983058 QTJ983058 RDF983058 RNB983058 RWX983058 SGT983058 SQP983058 TAL983058 TKH983058 TUD983058 UDZ983058 UNV983058 UXR983058 VHN983058 VRJ983058 WBF983058 WLB983058 WUX983058 R65552 R131088 IL65552 SH65552 ACD65552 ALZ65552 AVV65552 BFR65552 BPN65552 BZJ65552 CJF65552 CTB65552 DCX65552 DMT65552 DWP65552 EGL65552 EQH65552 FAD65552 FJZ65552 FTV65552 GDR65552 GNN65552 GXJ65552 HHF65552 HRB65552 IAX65552 IKT65552 IUP65552 JEL65552 JOH65552 JYD65552 KHZ65552 KRV65552 LBR65552 LLN65552 LVJ65552 MFF65552 MPB65552 MYX65552 NIT65552 NSP65552 OCL65552 OMH65552 OWD65552 PFZ65552 PPV65552 PZR65552 QJN65552 QTJ65552 RDF65552 RNB65552 RWX65552 SGT65552 SQP65552 TAL65552 TKH65552 TUD65552 UDZ65552 UNV65552 UXR65552 VHN65552 VRJ65552 WBF65552 WLB65552 WUX65552 R196624 IL131088 SH131088 ACD131088 ALZ131088 AVV131088 BFR131088 BPN131088 BZJ131088 CJF131088 CTB131088 DCX131088 DMT131088 DWP131088 EGL131088 EQH131088 FAD131088 FJZ131088 FTV131088 GDR131088 GNN131088 GXJ131088 HHF131088 HRB131088 IAX131088 IKT131088 IUP131088 JEL131088 JOH131088 JYD131088 KHZ131088 KRV131088 LBR131088 LLN131088 LVJ131088 MFF131088 MPB131088 MYX131088 NIT131088 NSP131088 OCL131088 OMH131088 OWD131088 PFZ131088 PPV131088 PZR131088 QJN131088 QTJ131088 RDF131088 RNB131088 RWX131088 SGT131088 SQP131088 TAL131088 TKH131088 TUD131088 UDZ131088 UNV131088 UXR131088 VHN131088 VRJ131088 WBF131088 WLB131088 WUX131088 R262160 IL196624 SH196624 ACD196624 ALZ196624 AVV196624 BFR196624 BPN196624 BZJ196624 CJF196624 CTB196624 DCX196624 DMT196624 DWP196624 EGL196624 EQH196624 FAD196624 FJZ196624 FTV196624 GDR196624 GNN196624 GXJ196624 HHF196624 HRB196624 IAX196624 IKT196624 IUP196624 JEL196624 JOH196624 JYD196624 KHZ196624 KRV196624 LBR196624 LLN196624 LVJ196624 MFF196624 MPB196624 MYX196624 NIT196624 NSP196624 OCL196624 OMH196624 OWD196624 PFZ196624 PPV196624 PZR196624 QJN196624 QTJ196624 RDF196624 RNB196624 RWX196624 SGT196624 SQP196624 TAL196624 TKH196624 TUD196624 UDZ196624 UNV196624 UXR196624 VHN196624 VRJ196624 WBF196624 WLB196624 WUX196624 R327696 IL262160 SH262160 ACD262160 ALZ262160 AVV262160 BFR262160 BPN262160 BZJ262160 CJF262160 CTB262160 DCX262160 DMT262160 DWP262160 EGL262160 EQH262160 FAD262160 FJZ262160 FTV262160 GDR262160 GNN262160 GXJ262160 HHF262160 HRB262160 IAX262160 IKT262160 IUP262160 JEL262160 JOH262160 JYD262160 KHZ262160 KRV262160 LBR262160 LLN262160 LVJ262160 MFF262160 MPB262160 MYX262160 NIT262160 NSP262160 OCL262160 OMH262160 OWD262160 PFZ262160 PPV262160 PZR262160 QJN262160 QTJ262160 RDF262160 RNB262160 RWX262160 SGT262160 SQP262160 TAL262160 TKH262160 TUD262160 UDZ262160 UNV262160 UXR262160 VHN262160 VRJ262160 WBF262160 WLB262160 WUX262160 R393232 IL327696 SH327696 ACD327696 ALZ327696 AVV327696 BFR327696 BPN327696 BZJ327696 CJF327696 CTB327696 DCX327696 DMT327696 DWP327696 EGL327696 EQH327696 FAD327696 FJZ327696 FTV327696 GDR327696 GNN327696 GXJ327696 HHF327696 HRB327696 IAX327696 IKT327696 IUP327696 JEL327696 JOH327696 JYD327696 KHZ327696 KRV327696 LBR327696 LLN327696 LVJ327696 MFF327696 MPB327696 MYX327696 NIT327696 NSP327696 OCL327696 OMH327696 OWD327696 PFZ327696 PPV327696 PZR327696 QJN327696 QTJ327696 RDF327696 RNB327696 RWX327696 SGT327696 SQP327696 TAL327696 TKH327696 TUD327696 UDZ327696 UNV327696 UXR327696 VHN327696 VRJ327696 WBF327696 WLB327696 WUX327696 R458768 IL393232 SH393232 ACD393232 ALZ393232 AVV393232 BFR393232 BPN393232 BZJ393232 CJF393232 CTB393232 DCX393232 DMT393232 DWP393232 EGL393232 EQH393232 FAD393232 FJZ393232 FTV393232 GDR393232 GNN393232 GXJ393232 HHF393232 HRB393232 IAX393232 IKT393232 IUP393232 JEL393232 JOH393232 JYD393232 KHZ393232 KRV393232 LBR393232 LLN393232 LVJ393232 MFF393232 MPB393232 MYX393232 NIT393232 NSP393232 OCL393232 OMH393232 OWD393232 PFZ393232 PPV393232 PZR393232 QJN393232 QTJ393232 RDF393232 RNB393232 RWX393232 SGT393232 SQP393232 TAL393232 TKH393232 TUD393232 UDZ393232 UNV393232 UXR393232 VHN393232 VRJ393232 WBF393232 WLB393232 WUX393232 R524304 IL458768 SH458768 ACD458768 ALZ458768 AVV458768 BFR458768 BPN458768 BZJ458768 CJF458768 CTB458768 DCX458768 DMT458768 DWP458768 EGL458768 EQH458768 FAD458768 FJZ458768 FTV458768 GDR458768 GNN458768 GXJ458768 HHF458768 HRB458768 IAX458768 IKT458768 IUP458768 JEL458768 JOH458768 JYD458768 KHZ458768 KRV458768 LBR458768 LLN458768 LVJ458768 MFF458768 MPB458768 MYX458768 NIT458768 NSP458768 OCL458768 OMH458768 OWD458768 PFZ458768 PPV458768 PZR458768 QJN458768 QTJ458768 RDF458768 RNB458768 RWX458768 SGT458768 SQP458768 TAL458768 TKH458768 TUD458768 UDZ458768 UNV458768 UXR458768 VHN458768 VRJ458768 WBF458768 WLB458768 WUX458768 R589840 IL524304 SH524304 ACD524304 ALZ524304 AVV524304 BFR524304 BPN524304 BZJ524304 CJF524304 CTB524304 DCX524304 DMT524304 DWP524304 EGL524304 EQH524304 FAD524304 FJZ524304 FTV524304 GDR524304 GNN524304 GXJ524304 HHF524304 HRB524304 IAX524304 IKT524304 IUP524304 JEL524304 JOH524304 JYD524304 KHZ524304 KRV524304 LBR524304 LLN524304 LVJ524304 MFF524304 MPB524304 MYX524304 NIT524304 NSP524304 OCL524304 OMH524304 OWD524304 PFZ524304 PPV524304 PZR524304 QJN524304 QTJ524304 RDF524304 RNB524304 RWX524304 SGT524304 SQP524304 TAL524304 TKH524304 TUD524304 UDZ524304 UNV524304 UXR524304 VHN524304 VRJ524304 WBF524304 WLB524304 WUX524304 R655376 IL589840 SH589840 ACD589840 ALZ589840 AVV589840 BFR589840 BPN589840 BZJ589840 CJF589840 CTB589840 DCX589840 DMT589840 DWP589840 EGL589840 EQH589840 FAD589840 FJZ589840 FTV589840 GDR589840 GNN589840 GXJ589840 HHF589840 HRB589840 IAX589840 IKT589840 IUP589840 JEL589840 JOH589840 JYD589840 KHZ589840 KRV589840 LBR589840 LLN589840 LVJ589840 MFF589840 MPB589840 MYX589840 NIT589840 NSP589840 OCL589840 OMH589840 OWD589840 PFZ589840 PPV589840 PZR589840 QJN589840 QTJ589840 RDF589840 RNB589840 RWX589840 SGT589840 SQP589840 TAL589840 TKH589840 TUD589840 UDZ589840 UNV589840 UXR589840 VHN589840 VRJ589840 WBF589840 WLB589840 WUX589840 R720912 IL655376 SH655376 ACD655376 ALZ655376 AVV655376 BFR655376 BPN655376 BZJ655376 CJF655376 CTB655376 DCX655376 DMT655376 DWP655376 EGL655376 EQH655376 FAD655376 FJZ655376 FTV655376 GDR655376 GNN655376 GXJ655376 HHF655376 HRB655376 IAX655376 IKT655376 IUP655376 JEL655376 JOH655376 JYD655376 KHZ655376 KRV655376 LBR655376 LLN655376 LVJ655376 MFF655376 MPB655376 MYX655376 NIT655376 NSP655376 OCL655376 OMH655376 OWD655376 PFZ655376 PPV655376 PZR655376 QJN655376 QTJ655376 RDF655376 RNB655376 RWX655376 SGT655376 SQP655376 TAL655376 TKH655376 TUD655376 UDZ655376 UNV655376 UXR655376 VHN655376 VRJ655376 WBF655376 WLB655376 WUX655376 R786448 IL720912 SH720912 ACD720912 ALZ720912 AVV720912 BFR720912 BPN720912 BZJ720912 CJF720912 CTB720912 DCX720912 DMT720912 DWP720912 EGL720912 EQH720912 FAD720912 FJZ720912 FTV720912 GDR720912 GNN720912 GXJ720912 HHF720912 HRB720912 IAX720912 IKT720912 IUP720912 JEL720912 JOH720912 JYD720912 KHZ720912 KRV720912 LBR720912 LLN720912 LVJ720912 MFF720912 MPB720912 MYX720912 NIT720912 NSP720912 OCL720912 OMH720912 OWD720912 PFZ720912 PPV720912 PZR720912 QJN720912 QTJ720912 RDF720912 RNB720912 RWX720912 SGT720912 SQP720912 TAL720912 TKH720912 TUD720912 UDZ720912 UNV720912 UXR720912 VHN720912 VRJ720912 WBF720912 WLB720912 WUX720912 R851984 IL786448 SH786448 ACD786448 ALZ786448 AVV786448 BFR786448 BPN786448 BZJ786448 CJF786448 CTB786448 DCX786448 DMT786448 DWP786448 EGL786448 EQH786448 FAD786448 FJZ786448 FTV786448 GDR786448 GNN786448 GXJ786448 HHF786448 HRB786448 IAX786448 IKT786448 IUP786448 JEL786448 JOH786448 JYD786448 KHZ786448 KRV786448 LBR786448 LLN786448 LVJ786448 MFF786448 MPB786448 MYX786448 NIT786448 NSP786448 OCL786448 OMH786448 OWD786448 PFZ786448 PPV786448 PZR786448 QJN786448 QTJ786448 RDF786448 RNB786448 RWX786448 SGT786448 SQP786448 TAL786448 TKH786448 TUD786448 UDZ786448 UNV786448 UXR786448 VHN786448 VRJ786448 WBF786448 WLB786448 WUX786448 R917520 IL851984 SH851984 ACD851984 ALZ851984 AVV851984 BFR851984 BPN851984 BZJ851984 CJF851984 CTB851984 DCX851984 DMT851984 DWP851984 EGL851984 EQH851984 FAD851984 FJZ851984 FTV851984 GDR851984 GNN851984 GXJ851984 HHF851984 HRB851984 IAX851984 IKT851984 IUP851984 JEL851984 JOH851984 JYD851984 KHZ851984 KRV851984 LBR851984 LLN851984 LVJ851984 MFF851984 MPB851984 MYX851984 NIT851984 NSP851984 OCL851984 OMH851984 OWD851984 PFZ851984 PPV851984 PZR851984 QJN851984 QTJ851984 RDF851984 RNB851984 RWX851984 SGT851984 SQP851984 TAL851984 TKH851984 TUD851984 UDZ851984 UNV851984 UXR851984 VHN851984 VRJ851984 WBF851984 WLB851984 WUX851984 R983056 IL917520 SH917520 ACD917520 ALZ917520 AVV917520 BFR917520 BPN917520 BZJ917520 CJF917520 CTB917520 DCX917520 DMT917520 DWP917520 EGL917520 EQH917520 FAD917520 FJZ917520 FTV917520 GDR917520 GNN917520 GXJ917520 HHF917520 HRB917520 IAX917520 IKT917520 IUP917520 JEL917520 JOH917520 JYD917520 KHZ917520 KRV917520 LBR917520 LLN917520 LVJ917520 MFF917520 MPB917520 MYX917520 NIT917520 NSP917520 OCL917520 OMH917520 OWD917520 PFZ917520 PPV917520 PZR917520 QJN917520 QTJ917520 RDF917520 RNB917520 RWX917520 SGT917520 SQP917520 TAL917520 TKH917520 TUD917520 UDZ917520 UNV917520 UXR917520 VHN917520 VRJ917520 WBF917520 WLB917520 WUX917520 R65550 IL983056 SH983056 ACD983056 ALZ983056 AVV983056 BFR983056 BPN983056 BZJ983056 CJF983056 CTB983056 DCX983056 DMT983056 DWP983056 EGL983056 EQH983056 FAD983056 FJZ983056 FTV983056 GDR983056 GNN983056 GXJ983056 HHF983056 HRB983056 IAX983056 IKT983056 IUP983056 JEL983056 JOH983056 JYD983056 KHZ983056 KRV983056 LBR983056 LLN983056 LVJ983056 MFF983056 MPB983056 MYX983056 NIT983056 NSP983056 OCL983056 OMH983056 OWD983056 PFZ983056 PPV983056 PZR983056 QJN983056 QTJ983056 RDF983056 RNB983056 RWX983056 SGT983056 SQP983056 TAL983056 TKH983056 TUD983056 UDZ983056 UNV983056 UXR983056 VHN983056 VRJ983056 WBF983056 WLB983056 WUX983056 UML983056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R131086 IL65550 SH65550 ACD65550 ALZ65550 AVV65550 BFR65550 BPN65550 BZJ65550 CJF65550 CTB65550 DCX65550 DMT65550 DWP65550 EGL65550 EQH65550 FAD65550 FJZ65550 FTV65550 GDR65550 GNN65550 GXJ65550 HHF65550 HRB65550 IAX65550 IKT65550 IUP65550 JEL65550 JOH65550 JYD65550 KHZ65550 KRV65550 LBR65550 LLN65550 LVJ65550 MFF65550 MPB65550 MYX65550 NIT65550 NSP65550 OCL65550 OMH65550 OWD65550 PFZ65550 PPV65550 PZR65550 QJN65550 QTJ65550 RDF65550 RNB65550 RWX65550 SGT65550 SQP65550 TAL65550 TKH65550 TUD65550 UDZ65550 UNV65550 UXR65550 VHN65550 VRJ65550 WBF65550 WLB65550 WUX65550 R196622 IL131086 SH131086 ACD131086 ALZ131086 AVV131086 BFR131086 BPN131086 BZJ131086 CJF131086 CTB131086 DCX131086 DMT131086 DWP131086 EGL131086 EQH131086 FAD131086 FJZ131086 FTV131086 GDR131086 GNN131086 GXJ131086 HHF131086 HRB131086 IAX131086 IKT131086 IUP131086 JEL131086 JOH131086 JYD131086 KHZ131086 KRV131086 LBR131086 LLN131086 LVJ131086 MFF131086 MPB131086 MYX131086 NIT131086 NSP131086 OCL131086 OMH131086 OWD131086 PFZ131086 PPV131086 PZR131086 QJN131086 QTJ131086 RDF131086 RNB131086 RWX131086 SGT131086 SQP131086 TAL131086 TKH131086 TUD131086 UDZ131086 UNV131086 UXR131086 VHN131086 VRJ131086 WBF131086 WLB131086 WUX131086 R262158 IL196622 SH196622 ACD196622 ALZ196622 AVV196622 BFR196622 BPN196622 BZJ196622 CJF196622 CTB196622 DCX196622 DMT196622 DWP196622 EGL196622 EQH196622 FAD196622 FJZ196622 FTV196622 GDR196622 GNN196622 GXJ196622 HHF196622 HRB196622 IAX196622 IKT196622 IUP196622 JEL196622 JOH196622 JYD196622 KHZ196622 KRV196622 LBR196622 LLN196622 LVJ196622 MFF196622 MPB196622 MYX196622 NIT196622 NSP196622 OCL196622 OMH196622 OWD196622 PFZ196622 PPV196622 PZR196622 QJN196622 QTJ196622 RDF196622 RNB196622 RWX196622 SGT196622 SQP196622 TAL196622 TKH196622 TUD196622 UDZ196622 UNV196622 UXR196622 VHN196622 VRJ196622 WBF196622 WLB196622 WUX196622 R327694 IL262158 SH262158 ACD262158 ALZ262158 AVV262158 BFR262158 BPN262158 BZJ262158 CJF262158 CTB262158 DCX262158 DMT262158 DWP262158 EGL262158 EQH262158 FAD262158 FJZ262158 FTV262158 GDR262158 GNN262158 GXJ262158 HHF262158 HRB262158 IAX262158 IKT262158 IUP262158 JEL262158 JOH262158 JYD262158 KHZ262158 KRV262158 LBR262158 LLN262158 LVJ262158 MFF262158 MPB262158 MYX262158 NIT262158 NSP262158 OCL262158 OMH262158 OWD262158 PFZ262158 PPV262158 PZR262158 QJN262158 QTJ262158 RDF262158 RNB262158 RWX262158 SGT262158 SQP262158 TAL262158 TKH262158 TUD262158 UDZ262158 UNV262158 UXR262158 VHN262158 VRJ262158 WBF262158 WLB262158 WUX262158 R393230 IL327694 SH327694 ACD327694 ALZ327694 AVV327694 BFR327694 BPN327694 BZJ327694 CJF327694 CTB327694 DCX327694 DMT327694 DWP327694 EGL327694 EQH327694 FAD327694 FJZ327694 FTV327694 GDR327694 GNN327694 GXJ327694 HHF327694 HRB327694 IAX327694 IKT327694 IUP327694 JEL327694 JOH327694 JYD327694 KHZ327694 KRV327694 LBR327694 LLN327694 LVJ327694 MFF327694 MPB327694 MYX327694 NIT327694 NSP327694 OCL327694 OMH327694 OWD327694 PFZ327694 PPV327694 PZR327694 QJN327694 QTJ327694 RDF327694 RNB327694 RWX327694 SGT327694 SQP327694 TAL327694 TKH327694 TUD327694 UDZ327694 UNV327694 UXR327694 VHN327694 VRJ327694 WBF327694 WLB327694 WUX327694 R458766 IL393230 SH393230 ACD393230 ALZ393230 AVV393230 BFR393230 BPN393230 BZJ393230 CJF393230 CTB393230 DCX393230 DMT393230 DWP393230 EGL393230 EQH393230 FAD393230 FJZ393230 FTV393230 GDR393230 GNN393230 GXJ393230 HHF393230 HRB393230 IAX393230 IKT393230 IUP393230 JEL393230 JOH393230 JYD393230 KHZ393230 KRV393230 LBR393230 LLN393230 LVJ393230 MFF393230 MPB393230 MYX393230 NIT393230 NSP393230 OCL393230 OMH393230 OWD393230 PFZ393230 PPV393230 PZR393230 QJN393230 QTJ393230 RDF393230 RNB393230 RWX393230 SGT393230 SQP393230 TAL393230 TKH393230 TUD393230 UDZ393230 UNV393230 UXR393230 VHN393230 VRJ393230 WBF393230 WLB393230 WUX393230 R524302 IL458766 SH458766 ACD458766 ALZ458766 AVV458766 BFR458766 BPN458766 BZJ458766 CJF458766 CTB458766 DCX458766 DMT458766 DWP458766 EGL458766 EQH458766 FAD458766 FJZ458766 FTV458766 GDR458766 GNN458766 GXJ458766 HHF458766 HRB458766 IAX458766 IKT458766 IUP458766 JEL458766 JOH458766 JYD458766 KHZ458766 KRV458766 LBR458766 LLN458766 LVJ458766 MFF458766 MPB458766 MYX458766 NIT458766 NSP458766 OCL458766 OMH458766 OWD458766 PFZ458766 PPV458766 PZR458766 QJN458766 QTJ458766 RDF458766 RNB458766 RWX458766 SGT458766 SQP458766 TAL458766 TKH458766 TUD458766 UDZ458766 UNV458766 UXR458766 VHN458766 VRJ458766 WBF458766 WLB458766 WUX458766 R589838 IL524302 SH524302 ACD524302 ALZ524302 AVV524302 BFR524302 BPN524302 BZJ524302 CJF524302 CTB524302 DCX524302 DMT524302 DWP524302 EGL524302 EQH524302 FAD524302 FJZ524302 FTV524302 GDR524302 GNN524302 GXJ524302 HHF524302 HRB524302 IAX524302 IKT524302 IUP524302 JEL524302 JOH524302 JYD524302 KHZ524302 KRV524302 LBR524302 LLN524302 LVJ524302 MFF524302 MPB524302 MYX524302 NIT524302 NSP524302 OCL524302 OMH524302 OWD524302 PFZ524302 PPV524302 PZR524302 QJN524302 QTJ524302 RDF524302 RNB524302 RWX524302 SGT524302 SQP524302 TAL524302 TKH524302 TUD524302 UDZ524302 UNV524302 UXR524302 VHN524302 VRJ524302 WBF524302 WLB524302 WUX524302 R655374 IL589838 SH589838 ACD589838 ALZ589838 AVV589838 BFR589838 BPN589838 BZJ589838 CJF589838 CTB589838 DCX589838 DMT589838 DWP589838 EGL589838 EQH589838 FAD589838 FJZ589838 FTV589838 GDR589838 GNN589838 GXJ589838 HHF589838 HRB589838 IAX589838 IKT589838 IUP589838 JEL589838 JOH589838 JYD589838 KHZ589838 KRV589838 LBR589838 LLN589838 LVJ589838 MFF589838 MPB589838 MYX589838 NIT589838 NSP589838 OCL589838 OMH589838 OWD589838 PFZ589838 PPV589838 PZR589838 QJN589838 QTJ589838 RDF589838 RNB589838 RWX589838 SGT589838 SQP589838 TAL589838 TKH589838 TUD589838 UDZ589838 UNV589838 UXR589838 VHN589838 VRJ589838 WBF589838 WLB589838 WUX589838 R720910 IL655374 SH655374 ACD655374 ALZ655374 AVV655374 BFR655374 BPN655374 BZJ655374 CJF655374 CTB655374 DCX655374 DMT655374 DWP655374 EGL655374 EQH655374 FAD655374 FJZ655374 FTV655374 GDR655374 GNN655374 GXJ655374 HHF655374 HRB655374 IAX655374 IKT655374 IUP655374 JEL655374 JOH655374 JYD655374 KHZ655374 KRV655374 LBR655374 LLN655374 LVJ655374 MFF655374 MPB655374 MYX655374 NIT655374 NSP655374 OCL655374 OMH655374 OWD655374 PFZ655374 PPV655374 PZR655374 QJN655374 QTJ655374 RDF655374 RNB655374 RWX655374 SGT655374 SQP655374 TAL655374 TKH655374 TUD655374 UDZ655374 UNV655374 UXR655374 VHN655374 VRJ655374 WBF655374 WLB655374 WUX655374 R786446 IL720910 SH720910 ACD720910 ALZ720910 AVV720910 BFR720910 BPN720910 BZJ720910 CJF720910 CTB720910 DCX720910 DMT720910 DWP720910 EGL720910 EQH720910 FAD720910 FJZ720910 FTV720910 GDR720910 GNN720910 GXJ720910 HHF720910 HRB720910 IAX720910 IKT720910 IUP720910 JEL720910 JOH720910 JYD720910 KHZ720910 KRV720910 LBR720910 LLN720910 LVJ720910 MFF720910 MPB720910 MYX720910 NIT720910 NSP720910 OCL720910 OMH720910 OWD720910 PFZ720910 PPV720910 PZR720910 QJN720910 QTJ720910 RDF720910 RNB720910 RWX720910 SGT720910 SQP720910 TAL720910 TKH720910 TUD720910 UDZ720910 UNV720910 UXR720910 VHN720910 VRJ720910 WBF720910 WLB720910 WUX720910 R851982 IL786446 SH786446 ACD786446 ALZ786446 AVV786446 BFR786446 BPN786446 BZJ786446 CJF786446 CTB786446 DCX786446 DMT786446 DWP786446 EGL786446 EQH786446 FAD786446 FJZ786446 FTV786446 GDR786446 GNN786446 GXJ786446 HHF786446 HRB786446 IAX786446 IKT786446 IUP786446 JEL786446 JOH786446 JYD786446 KHZ786446 KRV786446 LBR786446 LLN786446 LVJ786446 MFF786446 MPB786446 MYX786446 NIT786446 NSP786446 OCL786446 OMH786446 OWD786446 PFZ786446 PPV786446 PZR786446 QJN786446 QTJ786446 RDF786446 RNB786446 RWX786446 SGT786446 SQP786446 TAL786446 TKH786446 TUD786446 UDZ786446 UNV786446 UXR786446 VHN786446 VRJ786446 WBF786446 WLB786446 WUX786446 R917518 IL851982 SH851982 ACD851982 ALZ851982 AVV851982 BFR851982 BPN851982 BZJ851982 CJF851982 CTB851982 DCX851982 DMT851982 DWP851982 EGL851982 EQH851982 FAD851982 FJZ851982 FTV851982 GDR851982 GNN851982 GXJ851982 HHF851982 HRB851982 IAX851982 IKT851982 IUP851982 JEL851982 JOH851982 JYD851982 KHZ851982 KRV851982 LBR851982 LLN851982 LVJ851982 MFF851982 MPB851982 MYX851982 NIT851982 NSP851982 OCL851982 OMH851982 OWD851982 PFZ851982 PPV851982 PZR851982 QJN851982 QTJ851982 RDF851982 RNB851982 RWX851982 SGT851982 SQP851982 TAL851982 TKH851982 TUD851982 UDZ851982 UNV851982 UXR851982 VHN851982 VRJ851982 WBF851982 WLB851982 WUX851982 R983054 IL917518 SH917518 ACD917518 ALZ917518 AVV917518 BFR917518 BPN917518 BZJ917518 CJF917518 CTB917518 DCX917518 DMT917518 DWP917518 EGL917518 EQH917518 FAD917518 FJZ917518 FTV917518 GDR917518 GNN917518 GXJ917518 HHF917518 HRB917518 IAX917518 IKT917518 IUP917518 JEL917518 JOH917518 JYD917518 KHZ917518 KRV917518 LBR917518 LLN917518 LVJ917518 MFF917518 MPB917518 MYX917518 NIT917518 NSP917518 OCL917518 OMH917518 OWD917518 PFZ917518 PPV917518 PZR917518 QJN917518 QTJ917518 RDF917518 RNB917518 RWX917518 SGT917518 SQP917518 TAL917518 TKH917518 TUD917518 UDZ917518 UNV917518 UXR917518 VHN917518 VRJ917518 WBF917518 WLB917518 WUX917518 UCP983056 IL983054 SH983054 ACD983054 ALZ983054 AVV983054 BFR983054 BPN983054 BZJ983054 CJF983054 CTB983054 DCX983054 DMT983054 DWP983054 EGL983054 EQH983054 FAD983054 FJZ983054 FTV983054 GDR983054 GNN983054 GXJ983054 HHF983054 HRB983054 IAX983054 IKT983054 IUP983054 JEL983054 JOH983054 JYD983054 KHZ983054 KRV983054 LBR983054 LLN983054 LVJ983054 MFF983054 MPB983054 MYX983054 NIT983054 NSP983054 OCL983054 OMH983054 OWD983054 PFZ983054 PPV983054 PZR983054 QJN983054 QTJ983054 RDF983054 RNB983054 RWX983054 SGT983054 SQP983054 TAL983054 TKH983054 TUD983054 UDZ983054 UNV983054 UXR983054 VHN983054 VRJ983054 WBF983054 WLB983054 WUX983054 L65558:L65561 L131094:L131097 IH65558:IH65561 SD65558:SD65561 ABZ65558:ABZ65561 ALV65558:ALV65561 AVR65558:AVR65561 BFN65558:BFN65561 BPJ65558:BPJ65561 BZF65558:BZF65561 CJB65558:CJB65561 CSX65558:CSX65561 DCT65558:DCT65561 DMP65558:DMP65561 DWL65558:DWL65561 EGH65558:EGH65561 EQD65558:EQD65561 EZZ65558:EZZ65561 FJV65558:FJV65561 FTR65558:FTR65561 GDN65558:GDN65561 GNJ65558:GNJ65561 GXF65558:GXF65561 HHB65558:HHB65561 HQX65558:HQX65561 IAT65558:IAT65561 IKP65558:IKP65561 IUL65558:IUL65561 JEH65558:JEH65561 JOD65558:JOD65561 JXZ65558:JXZ65561 KHV65558:KHV65561 KRR65558:KRR65561 LBN65558:LBN65561 LLJ65558:LLJ65561 LVF65558:LVF65561 MFB65558:MFB65561 MOX65558:MOX65561 MYT65558:MYT65561 NIP65558:NIP65561 NSL65558:NSL65561 OCH65558:OCH65561 OMD65558:OMD65561 OVZ65558:OVZ65561 PFV65558:PFV65561 PPR65558:PPR65561 PZN65558:PZN65561 QJJ65558:QJJ65561 QTF65558:QTF65561 RDB65558:RDB65561 RMX65558:RMX65561 RWT65558:RWT65561 SGP65558:SGP65561 SQL65558:SQL65561 TAH65558:TAH65561 TKD65558:TKD65561 TTZ65558:TTZ65561 UDV65558:UDV65561 UNR65558:UNR65561 UXN65558:UXN65561 VHJ65558:VHJ65561 VRF65558:VRF65561 WBB65558:WBB65561 WKX65558:WKX65561 WUT65558:WUT65561 L196630:L196633 IH131094:IH131097 SD131094:SD131097 ABZ131094:ABZ131097 ALV131094:ALV131097 AVR131094:AVR131097 BFN131094:BFN131097 BPJ131094:BPJ131097 BZF131094:BZF131097 CJB131094:CJB131097 CSX131094:CSX131097 DCT131094:DCT131097 DMP131094:DMP131097 DWL131094:DWL131097 EGH131094:EGH131097 EQD131094:EQD131097 EZZ131094:EZZ131097 FJV131094:FJV131097 FTR131094:FTR131097 GDN131094:GDN131097 GNJ131094:GNJ131097 GXF131094:GXF131097 HHB131094:HHB131097 HQX131094:HQX131097 IAT131094:IAT131097 IKP131094:IKP131097 IUL131094:IUL131097 JEH131094:JEH131097 JOD131094:JOD131097 JXZ131094:JXZ131097 KHV131094:KHV131097 KRR131094:KRR131097 LBN131094:LBN131097 LLJ131094:LLJ131097 LVF131094:LVF131097 MFB131094:MFB131097 MOX131094:MOX131097 MYT131094:MYT131097 NIP131094:NIP131097 NSL131094:NSL131097 OCH131094:OCH131097 OMD131094:OMD131097 OVZ131094:OVZ131097 PFV131094:PFV131097 PPR131094:PPR131097 PZN131094:PZN131097 QJJ131094:QJJ131097 QTF131094:QTF131097 RDB131094:RDB131097 RMX131094:RMX131097 RWT131094:RWT131097 SGP131094:SGP131097 SQL131094:SQL131097 TAH131094:TAH131097 TKD131094:TKD131097 TTZ131094:TTZ131097 UDV131094:UDV131097 UNR131094:UNR131097 UXN131094:UXN131097 VHJ131094:VHJ131097 VRF131094:VRF131097 WBB131094:WBB131097 WKX131094:WKX131097 WUT131094:WUT131097 L262166:L262169 IH196630:IH196633 SD196630:SD196633 ABZ196630:ABZ196633 ALV196630:ALV196633 AVR196630:AVR196633 BFN196630:BFN196633 BPJ196630:BPJ196633 BZF196630:BZF196633 CJB196630:CJB196633 CSX196630:CSX196633 DCT196630:DCT196633 DMP196630:DMP196633 DWL196630:DWL196633 EGH196630:EGH196633 EQD196630:EQD196633 EZZ196630:EZZ196633 FJV196630:FJV196633 FTR196630:FTR196633 GDN196630:GDN196633 GNJ196630:GNJ196633 GXF196630:GXF196633 HHB196630:HHB196633 HQX196630:HQX196633 IAT196630:IAT196633 IKP196630:IKP196633 IUL196630:IUL196633 JEH196630:JEH196633 JOD196630:JOD196633 JXZ196630:JXZ196633 KHV196630:KHV196633 KRR196630:KRR196633 LBN196630:LBN196633 LLJ196630:LLJ196633 LVF196630:LVF196633 MFB196630:MFB196633 MOX196630:MOX196633 MYT196630:MYT196633 NIP196630:NIP196633 NSL196630:NSL196633 OCH196630:OCH196633 OMD196630:OMD196633 OVZ196630:OVZ196633 PFV196630:PFV196633 PPR196630:PPR196633 PZN196630:PZN196633 QJJ196630:QJJ196633 QTF196630:QTF196633 RDB196630:RDB196633 RMX196630:RMX196633 RWT196630:RWT196633 SGP196630:SGP196633 SQL196630:SQL196633 TAH196630:TAH196633 TKD196630:TKD196633 TTZ196630:TTZ196633 UDV196630:UDV196633 UNR196630:UNR196633 UXN196630:UXN196633 VHJ196630:VHJ196633 VRF196630:VRF196633 WBB196630:WBB196633 WKX196630:WKX196633 WUT196630:WUT196633 L327702:L327705 IH262166:IH262169 SD262166:SD262169 ABZ262166:ABZ262169 ALV262166:ALV262169 AVR262166:AVR262169 BFN262166:BFN262169 BPJ262166:BPJ262169 BZF262166:BZF262169 CJB262166:CJB262169 CSX262166:CSX262169 DCT262166:DCT262169 DMP262166:DMP262169 DWL262166:DWL262169 EGH262166:EGH262169 EQD262166:EQD262169 EZZ262166:EZZ262169 FJV262166:FJV262169 FTR262166:FTR262169 GDN262166:GDN262169 GNJ262166:GNJ262169 GXF262166:GXF262169 HHB262166:HHB262169 HQX262166:HQX262169 IAT262166:IAT262169 IKP262166:IKP262169 IUL262166:IUL262169 JEH262166:JEH262169 JOD262166:JOD262169 JXZ262166:JXZ262169 KHV262166:KHV262169 KRR262166:KRR262169 LBN262166:LBN262169 LLJ262166:LLJ262169 LVF262166:LVF262169 MFB262166:MFB262169 MOX262166:MOX262169 MYT262166:MYT262169 NIP262166:NIP262169 NSL262166:NSL262169 OCH262166:OCH262169 OMD262166:OMD262169 OVZ262166:OVZ262169 PFV262166:PFV262169 PPR262166:PPR262169 PZN262166:PZN262169 QJJ262166:QJJ262169 QTF262166:QTF262169 RDB262166:RDB262169 RMX262166:RMX262169 RWT262166:RWT262169 SGP262166:SGP262169 SQL262166:SQL262169 TAH262166:TAH262169 TKD262166:TKD262169 TTZ262166:TTZ262169 UDV262166:UDV262169 UNR262166:UNR262169 UXN262166:UXN262169 VHJ262166:VHJ262169 VRF262166:VRF262169 WBB262166:WBB262169 WKX262166:WKX262169 WUT262166:WUT262169 L393238:L393241 IH327702:IH327705 SD327702:SD327705 ABZ327702:ABZ327705 ALV327702:ALV327705 AVR327702:AVR327705 BFN327702:BFN327705 BPJ327702:BPJ327705 BZF327702:BZF327705 CJB327702:CJB327705 CSX327702:CSX327705 DCT327702:DCT327705 DMP327702:DMP327705 DWL327702:DWL327705 EGH327702:EGH327705 EQD327702:EQD327705 EZZ327702:EZZ327705 FJV327702:FJV327705 FTR327702:FTR327705 GDN327702:GDN327705 GNJ327702:GNJ327705 GXF327702:GXF327705 HHB327702:HHB327705 HQX327702:HQX327705 IAT327702:IAT327705 IKP327702:IKP327705 IUL327702:IUL327705 JEH327702:JEH327705 JOD327702:JOD327705 JXZ327702:JXZ327705 KHV327702:KHV327705 KRR327702:KRR327705 LBN327702:LBN327705 LLJ327702:LLJ327705 LVF327702:LVF327705 MFB327702:MFB327705 MOX327702:MOX327705 MYT327702:MYT327705 NIP327702:NIP327705 NSL327702:NSL327705 OCH327702:OCH327705 OMD327702:OMD327705 OVZ327702:OVZ327705 PFV327702:PFV327705 PPR327702:PPR327705 PZN327702:PZN327705 QJJ327702:QJJ327705 QTF327702:QTF327705 RDB327702:RDB327705 RMX327702:RMX327705 RWT327702:RWT327705 SGP327702:SGP327705 SQL327702:SQL327705 TAH327702:TAH327705 TKD327702:TKD327705 TTZ327702:TTZ327705 UDV327702:UDV327705 UNR327702:UNR327705 UXN327702:UXN327705 VHJ327702:VHJ327705 VRF327702:VRF327705 WBB327702:WBB327705 WKX327702:WKX327705 WUT327702:WUT327705 L458774:L458777 IH393238:IH393241 SD393238:SD393241 ABZ393238:ABZ393241 ALV393238:ALV393241 AVR393238:AVR393241 BFN393238:BFN393241 BPJ393238:BPJ393241 BZF393238:BZF393241 CJB393238:CJB393241 CSX393238:CSX393241 DCT393238:DCT393241 DMP393238:DMP393241 DWL393238:DWL393241 EGH393238:EGH393241 EQD393238:EQD393241 EZZ393238:EZZ393241 FJV393238:FJV393241 FTR393238:FTR393241 GDN393238:GDN393241 GNJ393238:GNJ393241 GXF393238:GXF393241 HHB393238:HHB393241 HQX393238:HQX393241 IAT393238:IAT393241 IKP393238:IKP393241 IUL393238:IUL393241 JEH393238:JEH393241 JOD393238:JOD393241 JXZ393238:JXZ393241 KHV393238:KHV393241 KRR393238:KRR393241 LBN393238:LBN393241 LLJ393238:LLJ393241 LVF393238:LVF393241 MFB393238:MFB393241 MOX393238:MOX393241 MYT393238:MYT393241 NIP393238:NIP393241 NSL393238:NSL393241 OCH393238:OCH393241 OMD393238:OMD393241 OVZ393238:OVZ393241 PFV393238:PFV393241 PPR393238:PPR393241 PZN393238:PZN393241 QJJ393238:QJJ393241 QTF393238:QTF393241 RDB393238:RDB393241 RMX393238:RMX393241 RWT393238:RWT393241 SGP393238:SGP393241 SQL393238:SQL393241 TAH393238:TAH393241 TKD393238:TKD393241 TTZ393238:TTZ393241 UDV393238:UDV393241 UNR393238:UNR393241 UXN393238:UXN393241 VHJ393238:VHJ393241 VRF393238:VRF393241 WBB393238:WBB393241 WKX393238:WKX393241 WUT393238:WUT393241 L524310:L524313 IH458774:IH458777 SD458774:SD458777 ABZ458774:ABZ458777 ALV458774:ALV458777 AVR458774:AVR458777 BFN458774:BFN458777 BPJ458774:BPJ458777 BZF458774:BZF458777 CJB458774:CJB458777 CSX458774:CSX458777 DCT458774:DCT458777 DMP458774:DMP458777 DWL458774:DWL458777 EGH458774:EGH458777 EQD458774:EQD458777 EZZ458774:EZZ458777 FJV458774:FJV458777 FTR458774:FTR458777 GDN458774:GDN458777 GNJ458774:GNJ458777 GXF458774:GXF458777 HHB458774:HHB458777 HQX458774:HQX458777 IAT458774:IAT458777 IKP458774:IKP458777 IUL458774:IUL458777 JEH458774:JEH458777 JOD458774:JOD458777 JXZ458774:JXZ458777 KHV458774:KHV458777 KRR458774:KRR458777 LBN458774:LBN458777 LLJ458774:LLJ458777 LVF458774:LVF458777 MFB458774:MFB458777 MOX458774:MOX458777 MYT458774:MYT458777 NIP458774:NIP458777 NSL458774:NSL458777 OCH458774:OCH458777 OMD458774:OMD458777 OVZ458774:OVZ458777 PFV458774:PFV458777 PPR458774:PPR458777 PZN458774:PZN458777 QJJ458774:QJJ458777 QTF458774:QTF458777 RDB458774:RDB458777 RMX458774:RMX458777 RWT458774:RWT458777 SGP458774:SGP458777 SQL458774:SQL458777 TAH458774:TAH458777 TKD458774:TKD458777 TTZ458774:TTZ458777 UDV458774:UDV458777 UNR458774:UNR458777 UXN458774:UXN458777 VHJ458774:VHJ458777 VRF458774:VRF458777 WBB458774:WBB458777 WKX458774:WKX458777 WUT458774:WUT458777 L589846:L589849 IH524310:IH524313 SD524310:SD524313 ABZ524310:ABZ524313 ALV524310:ALV524313 AVR524310:AVR524313 BFN524310:BFN524313 BPJ524310:BPJ524313 BZF524310:BZF524313 CJB524310:CJB524313 CSX524310:CSX524313 DCT524310:DCT524313 DMP524310:DMP524313 DWL524310:DWL524313 EGH524310:EGH524313 EQD524310:EQD524313 EZZ524310:EZZ524313 FJV524310:FJV524313 FTR524310:FTR524313 GDN524310:GDN524313 GNJ524310:GNJ524313 GXF524310:GXF524313 HHB524310:HHB524313 HQX524310:HQX524313 IAT524310:IAT524313 IKP524310:IKP524313 IUL524310:IUL524313 JEH524310:JEH524313 JOD524310:JOD524313 JXZ524310:JXZ524313 KHV524310:KHV524313 KRR524310:KRR524313 LBN524310:LBN524313 LLJ524310:LLJ524313 LVF524310:LVF524313 MFB524310:MFB524313 MOX524310:MOX524313 MYT524310:MYT524313 NIP524310:NIP524313 NSL524310:NSL524313 OCH524310:OCH524313 OMD524310:OMD524313 OVZ524310:OVZ524313 PFV524310:PFV524313 PPR524310:PPR524313 PZN524310:PZN524313 QJJ524310:QJJ524313 QTF524310:QTF524313 RDB524310:RDB524313 RMX524310:RMX524313 RWT524310:RWT524313 SGP524310:SGP524313 SQL524310:SQL524313 TAH524310:TAH524313 TKD524310:TKD524313 TTZ524310:TTZ524313 UDV524310:UDV524313 UNR524310:UNR524313 UXN524310:UXN524313 VHJ524310:VHJ524313 VRF524310:VRF524313 WBB524310:WBB524313 WKX524310:WKX524313 WUT524310:WUT524313 L655382:L655385 IH589846:IH589849 SD589846:SD589849 ABZ589846:ABZ589849 ALV589846:ALV589849 AVR589846:AVR589849 BFN589846:BFN589849 BPJ589846:BPJ589849 BZF589846:BZF589849 CJB589846:CJB589849 CSX589846:CSX589849 DCT589846:DCT589849 DMP589846:DMP589849 DWL589846:DWL589849 EGH589846:EGH589849 EQD589846:EQD589849 EZZ589846:EZZ589849 FJV589846:FJV589849 FTR589846:FTR589849 GDN589846:GDN589849 GNJ589846:GNJ589849 GXF589846:GXF589849 HHB589846:HHB589849 HQX589846:HQX589849 IAT589846:IAT589849 IKP589846:IKP589849 IUL589846:IUL589849 JEH589846:JEH589849 JOD589846:JOD589849 JXZ589846:JXZ589849 KHV589846:KHV589849 KRR589846:KRR589849 LBN589846:LBN589849 LLJ589846:LLJ589849 LVF589846:LVF589849 MFB589846:MFB589849 MOX589846:MOX589849 MYT589846:MYT589849 NIP589846:NIP589849 NSL589846:NSL589849 OCH589846:OCH589849 OMD589846:OMD589849 OVZ589846:OVZ589849 PFV589846:PFV589849 PPR589846:PPR589849 PZN589846:PZN589849 QJJ589846:QJJ589849 QTF589846:QTF589849 RDB589846:RDB589849 RMX589846:RMX589849 RWT589846:RWT589849 SGP589846:SGP589849 SQL589846:SQL589849 TAH589846:TAH589849 TKD589846:TKD589849 TTZ589846:TTZ589849 UDV589846:UDV589849 UNR589846:UNR589849 UXN589846:UXN589849 VHJ589846:VHJ589849 VRF589846:VRF589849 WBB589846:WBB589849 WKX589846:WKX589849 WUT589846:WUT589849 L720918:L720921 IH655382:IH655385 SD655382:SD655385 ABZ655382:ABZ655385 ALV655382:ALV655385 AVR655382:AVR655385 BFN655382:BFN655385 BPJ655382:BPJ655385 BZF655382:BZF655385 CJB655382:CJB655385 CSX655382:CSX655385 DCT655382:DCT655385 DMP655382:DMP655385 DWL655382:DWL655385 EGH655382:EGH655385 EQD655382:EQD655385 EZZ655382:EZZ655385 FJV655382:FJV655385 FTR655382:FTR655385 GDN655382:GDN655385 GNJ655382:GNJ655385 GXF655382:GXF655385 HHB655382:HHB655385 HQX655382:HQX655385 IAT655382:IAT655385 IKP655382:IKP655385 IUL655382:IUL655385 JEH655382:JEH655385 JOD655382:JOD655385 JXZ655382:JXZ655385 KHV655382:KHV655385 KRR655382:KRR655385 LBN655382:LBN655385 LLJ655382:LLJ655385 LVF655382:LVF655385 MFB655382:MFB655385 MOX655382:MOX655385 MYT655382:MYT655385 NIP655382:NIP655385 NSL655382:NSL655385 OCH655382:OCH655385 OMD655382:OMD655385 OVZ655382:OVZ655385 PFV655382:PFV655385 PPR655382:PPR655385 PZN655382:PZN655385 QJJ655382:QJJ655385 QTF655382:QTF655385 RDB655382:RDB655385 RMX655382:RMX655385 RWT655382:RWT655385 SGP655382:SGP655385 SQL655382:SQL655385 TAH655382:TAH655385 TKD655382:TKD655385 TTZ655382:TTZ655385 UDV655382:UDV655385 UNR655382:UNR655385 UXN655382:UXN655385 VHJ655382:VHJ655385 VRF655382:VRF655385 WBB655382:WBB655385 WKX655382:WKX655385 WUT655382:WUT655385 L786454:L786457 IH720918:IH720921 SD720918:SD720921 ABZ720918:ABZ720921 ALV720918:ALV720921 AVR720918:AVR720921 BFN720918:BFN720921 BPJ720918:BPJ720921 BZF720918:BZF720921 CJB720918:CJB720921 CSX720918:CSX720921 DCT720918:DCT720921 DMP720918:DMP720921 DWL720918:DWL720921 EGH720918:EGH720921 EQD720918:EQD720921 EZZ720918:EZZ720921 FJV720918:FJV720921 FTR720918:FTR720921 GDN720918:GDN720921 GNJ720918:GNJ720921 GXF720918:GXF720921 HHB720918:HHB720921 HQX720918:HQX720921 IAT720918:IAT720921 IKP720918:IKP720921 IUL720918:IUL720921 JEH720918:JEH720921 JOD720918:JOD720921 JXZ720918:JXZ720921 KHV720918:KHV720921 KRR720918:KRR720921 LBN720918:LBN720921 LLJ720918:LLJ720921 LVF720918:LVF720921 MFB720918:MFB720921 MOX720918:MOX720921 MYT720918:MYT720921 NIP720918:NIP720921 NSL720918:NSL720921 OCH720918:OCH720921 OMD720918:OMD720921 OVZ720918:OVZ720921 PFV720918:PFV720921 PPR720918:PPR720921 PZN720918:PZN720921 QJJ720918:QJJ720921 QTF720918:QTF720921 RDB720918:RDB720921 RMX720918:RMX720921 RWT720918:RWT720921 SGP720918:SGP720921 SQL720918:SQL720921 TAH720918:TAH720921 TKD720918:TKD720921 TTZ720918:TTZ720921 UDV720918:UDV720921 UNR720918:UNR720921 UXN720918:UXN720921 VHJ720918:VHJ720921 VRF720918:VRF720921 WBB720918:WBB720921 WKX720918:WKX720921 WUT720918:WUT720921 L851990:L851993 IH786454:IH786457 SD786454:SD786457 ABZ786454:ABZ786457 ALV786454:ALV786457 AVR786454:AVR786457 BFN786454:BFN786457 BPJ786454:BPJ786457 BZF786454:BZF786457 CJB786454:CJB786457 CSX786454:CSX786457 DCT786454:DCT786457 DMP786454:DMP786457 DWL786454:DWL786457 EGH786454:EGH786457 EQD786454:EQD786457 EZZ786454:EZZ786457 FJV786454:FJV786457 FTR786454:FTR786457 GDN786454:GDN786457 GNJ786454:GNJ786457 GXF786454:GXF786457 HHB786454:HHB786457 HQX786454:HQX786457 IAT786454:IAT786457 IKP786454:IKP786457 IUL786454:IUL786457 JEH786454:JEH786457 JOD786454:JOD786457 JXZ786454:JXZ786457 KHV786454:KHV786457 KRR786454:KRR786457 LBN786454:LBN786457 LLJ786454:LLJ786457 LVF786454:LVF786457 MFB786454:MFB786457 MOX786454:MOX786457 MYT786454:MYT786457 NIP786454:NIP786457 NSL786454:NSL786457 OCH786454:OCH786457 OMD786454:OMD786457 OVZ786454:OVZ786457 PFV786454:PFV786457 PPR786454:PPR786457 PZN786454:PZN786457 QJJ786454:QJJ786457 QTF786454:QTF786457 RDB786454:RDB786457 RMX786454:RMX786457 RWT786454:RWT786457 SGP786454:SGP786457 SQL786454:SQL786457 TAH786454:TAH786457 TKD786454:TKD786457 TTZ786454:TTZ786457 UDV786454:UDV786457 UNR786454:UNR786457 UXN786454:UXN786457 VHJ786454:VHJ786457 VRF786454:VRF786457 WBB786454:WBB786457 WKX786454:WKX786457 WUT786454:WUT786457 L917526:L917529 IH851990:IH851993 SD851990:SD851993 ABZ851990:ABZ851993 ALV851990:ALV851993 AVR851990:AVR851993 BFN851990:BFN851993 BPJ851990:BPJ851993 BZF851990:BZF851993 CJB851990:CJB851993 CSX851990:CSX851993 DCT851990:DCT851993 DMP851990:DMP851993 DWL851990:DWL851993 EGH851990:EGH851993 EQD851990:EQD851993 EZZ851990:EZZ851993 FJV851990:FJV851993 FTR851990:FTR851993 GDN851990:GDN851993 GNJ851990:GNJ851993 GXF851990:GXF851993 HHB851990:HHB851993 HQX851990:HQX851993 IAT851990:IAT851993 IKP851990:IKP851993 IUL851990:IUL851993 JEH851990:JEH851993 JOD851990:JOD851993 JXZ851990:JXZ851993 KHV851990:KHV851993 KRR851990:KRR851993 LBN851990:LBN851993 LLJ851990:LLJ851993 LVF851990:LVF851993 MFB851990:MFB851993 MOX851990:MOX851993 MYT851990:MYT851993 NIP851990:NIP851993 NSL851990:NSL851993 OCH851990:OCH851993 OMD851990:OMD851993 OVZ851990:OVZ851993 PFV851990:PFV851993 PPR851990:PPR851993 PZN851990:PZN851993 QJJ851990:QJJ851993 QTF851990:QTF851993 RDB851990:RDB851993 RMX851990:RMX851993 RWT851990:RWT851993 SGP851990:SGP851993 SQL851990:SQL851993 TAH851990:TAH851993 TKD851990:TKD851993 TTZ851990:TTZ851993 UDV851990:UDV851993 UNR851990:UNR851993 UXN851990:UXN851993 VHJ851990:VHJ851993 VRF851990:VRF851993 WBB851990:WBB851993 WKX851990:WKX851993 WUT851990:WUT851993 L983062:L983065 IH917526:IH917529 SD917526:SD917529 ABZ917526:ABZ917529 ALV917526:ALV917529 AVR917526:AVR917529 BFN917526:BFN917529 BPJ917526:BPJ917529 BZF917526:BZF917529 CJB917526:CJB917529 CSX917526:CSX917529 DCT917526:DCT917529 DMP917526:DMP917529 DWL917526:DWL917529 EGH917526:EGH917529 EQD917526:EQD917529 EZZ917526:EZZ917529 FJV917526:FJV917529 FTR917526:FTR917529 GDN917526:GDN917529 GNJ917526:GNJ917529 GXF917526:GXF917529 HHB917526:HHB917529 HQX917526:HQX917529 IAT917526:IAT917529 IKP917526:IKP917529 IUL917526:IUL917529 JEH917526:JEH917529 JOD917526:JOD917529 JXZ917526:JXZ917529 KHV917526:KHV917529 KRR917526:KRR917529 LBN917526:LBN917529 LLJ917526:LLJ917529 LVF917526:LVF917529 MFB917526:MFB917529 MOX917526:MOX917529 MYT917526:MYT917529 NIP917526:NIP917529 NSL917526:NSL917529 OCH917526:OCH917529 OMD917526:OMD917529 OVZ917526:OVZ917529 PFV917526:PFV917529 PPR917526:PPR917529 PZN917526:PZN917529 QJJ917526:QJJ917529 QTF917526:QTF917529 RDB917526:RDB917529 RMX917526:RMX917529 RWT917526:RWT917529 SGP917526:SGP917529 SQL917526:SQL917529 TAH917526:TAH917529 TKD917526:TKD917529 TTZ917526:TTZ917529 UDV917526:UDV917529 UNR917526:UNR917529 UXN917526:UXN917529 VHJ917526:VHJ917529 VRF917526:VRF917529 WBB917526:WBB917529 WKX917526:WKX917529 WUT917526:WUT917529 L13:L15 IH983062:IH983065 SD983062:SD983065 ABZ983062:ABZ983065 ALV983062:ALV983065 AVR983062:AVR983065 BFN983062:BFN983065 BPJ983062:BPJ983065 BZF983062:BZF983065 CJB983062:CJB983065 CSX983062:CSX983065 DCT983062:DCT983065 DMP983062:DMP983065 DWL983062:DWL983065 EGH983062:EGH983065 EQD983062:EQD983065 EZZ983062:EZZ983065 FJV983062:FJV983065 FTR983062:FTR983065 GDN983062:GDN983065 GNJ983062:GNJ983065 GXF983062:GXF983065 HHB983062:HHB983065 HQX983062:HQX983065 IAT983062:IAT983065 IKP983062:IKP983065 IUL983062:IUL983065 JEH983062:JEH983065 JOD983062:JOD983065 JXZ983062:JXZ983065 KHV983062:KHV983065 KRR983062:KRR983065 LBN983062:LBN983065 LLJ983062:LLJ983065 LVF983062:LVF983065 MFB983062:MFB983065 MOX983062:MOX983065 MYT983062:MYT983065 NIP983062:NIP983065 NSL983062:NSL983065 OCH983062:OCH983065 OMD983062:OMD983065 OVZ983062:OVZ983065 PFV983062:PFV983065 PPR983062:PPR983065 PZN983062:PZN983065 QJJ983062:QJJ983065 QTF983062:QTF983065 RDB983062:RDB983065 RMX983062:RMX983065 RWT983062:RWT983065 SGP983062:SGP983065 SQL983062:SQL983065 TAH983062:TAH983065 TKD983062:TKD983065 TTZ983062:TTZ983065 UDV983062:UDV983065 UNR983062:UNR983065 UXN983062:UXN983065 VHJ983062:VHJ983065 VRF983062:VRF983065 WBB983062:WBB983065 WKX983062:WKX983065 WUT983062:WUT983065 L65556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L131092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L196628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L262164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L327700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L393236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L458772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L524308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L589844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L655380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L720916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L786452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L851988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L917524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L983060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L65554 L131090 IH65554 SD65554 ABZ65554 ALV65554 AVR65554 BFN65554 BPJ65554 BZF65554 CJB65554 CSX65554 DCT65554 DMP65554 DWL65554 EGH65554 EQD65554 EZZ65554 FJV65554 FTR65554 GDN65554 GNJ65554 GXF65554 HHB65554 HQX65554 IAT65554 IKP65554 IUL65554 JEH65554 JOD65554 JXZ65554 KHV65554 KRR65554 LBN65554 LLJ65554 LVF65554 MFB65554 MOX65554 MYT65554 NIP65554 NSL65554 OCH65554 OMD65554 OVZ65554 PFV65554 PPR65554 PZN65554 QJJ65554 QTF65554 RDB65554 RMX65554 RWT65554 SGP65554 SQL65554 TAH65554 TKD65554 TTZ65554 UDV65554 UNR65554 UXN65554 VHJ65554 VRF65554 WBB65554 WKX65554 WUT65554 L196626 IH131090 SD131090 ABZ131090 ALV131090 AVR131090 BFN131090 BPJ131090 BZF131090 CJB131090 CSX131090 DCT131090 DMP131090 DWL131090 EGH131090 EQD131090 EZZ131090 FJV131090 FTR131090 GDN131090 GNJ131090 GXF131090 HHB131090 HQX131090 IAT131090 IKP131090 IUL131090 JEH131090 JOD131090 JXZ131090 KHV131090 KRR131090 LBN131090 LLJ131090 LVF131090 MFB131090 MOX131090 MYT131090 NIP131090 NSL131090 OCH131090 OMD131090 OVZ131090 PFV131090 PPR131090 PZN131090 QJJ131090 QTF131090 RDB131090 RMX131090 RWT131090 SGP131090 SQL131090 TAH131090 TKD131090 TTZ131090 UDV131090 UNR131090 UXN131090 VHJ131090 VRF131090 WBB131090 WKX131090 WUT131090 L262162 IH196626 SD196626 ABZ196626 ALV196626 AVR196626 BFN196626 BPJ196626 BZF196626 CJB196626 CSX196626 DCT196626 DMP196626 DWL196626 EGH196626 EQD196626 EZZ196626 FJV196626 FTR196626 GDN196626 GNJ196626 GXF196626 HHB196626 HQX196626 IAT196626 IKP196626 IUL196626 JEH196626 JOD196626 JXZ196626 KHV196626 KRR196626 LBN196626 LLJ196626 LVF196626 MFB196626 MOX196626 MYT196626 NIP196626 NSL196626 OCH196626 OMD196626 OVZ196626 PFV196626 PPR196626 PZN196626 QJJ196626 QTF196626 RDB196626 RMX196626 RWT196626 SGP196626 SQL196626 TAH196626 TKD196626 TTZ196626 UDV196626 UNR196626 UXN196626 VHJ196626 VRF196626 WBB196626 WKX196626 WUT196626 L327698 IH262162 SD262162 ABZ262162 ALV262162 AVR262162 BFN262162 BPJ262162 BZF262162 CJB262162 CSX262162 DCT262162 DMP262162 DWL262162 EGH262162 EQD262162 EZZ262162 FJV262162 FTR262162 GDN262162 GNJ262162 GXF262162 HHB262162 HQX262162 IAT262162 IKP262162 IUL262162 JEH262162 JOD262162 JXZ262162 KHV262162 KRR262162 LBN262162 LLJ262162 LVF262162 MFB262162 MOX262162 MYT262162 NIP262162 NSL262162 OCH262162 OMD262162 OVZ262162 PFV262162 PPR262162 PZN262162 QJJ262162 QTF262162 RDB262162 RMX262162 RWT262162 SGP262162 SQL262162 TAH262162 TKD262162 TTZ262162 UDV262162 UNR262162 UXN262162 VHJ262162 VRF262162 WBB262162 WKX262162 WUT262162 L393234 IH327698 SD327698 ABZ327698 ALV327698 AVR327698 BFN327698 BPJ327698 BZF327698 CJB327698 CSX327698 DCT327698 DMP327698 DWL327698 EGH327698 EQD327698 EZZ327698 FJV327698 FTR327698 GDN327698 GNJ327698 GXF327698 HHB327698 HQX327698 IAT327698 IKP327698 IUL327698 JEH327698 JOD327698 JXZ327698 KHV327698 KRR327698 LBN327698 LLJ327698 LVF327698 MFB327698 MOX327698 MYT327698 NIP327698 NSL327698 OCH327698 OMD327698 OVZ327698 PFV327698 PPR327698 PZN327698 QJJ327698 QTF327698 RDB327698 RMX327698 RWT327698 SGP327698 SQL327698 TAH327698 TKD327698 TTZ327698 UDV327698 UNR327698 UXN327698 VHJ327698 VRF327698 WBB327698 WKX327698 WUT327698 L458770 IH393234 SD393234 ABZ393234 ALV393234 AVR393234 BFN393234 BPJ393234 BZF393234 CJB393234 CSX393234 DCT393234 DMP393234 DWL393234 EGH393234 EQD393234 EZZ393234 FJV393234 FTR393234 GDN393234 GNJ393234 GXF393234 HHB393234 HQX393234 IAT393234 IKP393234 IUL393234 JEH393234 JOD393234 JXZ393234 KHV393234 KRR393234 LBN393234 LLJ393234 LVF393234 MFB393234 MOX393234 MYT393234 NIP393234 NSL393234 OCH393234 OMD393234 OVZ393234 PFV393234 PPR393234 PZN393234 QJJ393234 QTF393234 RDB393234 RMX393234 RWT393234 SGP393234 SQL393234 TAH393234 TKD393234 TTZ393234 UDV393234 UNR393234 UXN393234 VHJ393234 VRF393234 WBB393234 WKX393234 WUT393234 L524306 IH458770 SD458770 ABZ458770 ALV458770 AVR458770 BFN458770 BPJ458770 BZF458770 CJB458770 CSX458770 DCT458770 DMP458770 DWL458770 EGH458770 EQD458770 EZZ458770 FJV458770 FTR458770 GDN458770 GNJ458770 GXF458770 HHB458770 HQX458770 IAT458770 IKP458770 IUL458770 JEH458770 JOD458770 JXZ458770 KHV458770 KRR458770 LBN458770 LLJ458770 LVF458770 MFB458770 MOX458770 MYT458770 NIP458770 NSL458770 OCH458770 OMD458770 OVZ458770 PFV458770 PPR458770 PZN458770 QJJ458770 QTF458770 RDB458770 RMX458770 RWT458770 SGP458770 SQL458770 TAH458770 TKD458770 TTZ458770 UDV458770 UNR458770 UXN458770 VHJ458770 VRF458770 WBB458770 WKX458770 WUT458770 L589842 IH524306 SD524306 ABZ524306 ALV524306 AVR524306 BFN524306 BPJ524306 BZF524306 CJB524306 CSX524306 DCT524306 DMP524306 DWL524306 EGH524306 EQD524306 EZZ524306 FJV524306 FTR524306 GDN524306 GNJ524306 GXF524306 HHB524306 HQX524306 IAT524306 IKP524306 IUL524306 JEH524306 JOD524306 JXZ524306 KHV524306 KRR524306 LBN524306 LLJ524306 LVF524306 MFB524306 MOX524306 MYT524306 NIP524306 NSL524306 OCH524306 OMD524306 OVZ524306 PFV524306 PPR524306 PZN524306 QJJ524306 QTF524306 RDB524306 RMX524306 RWT524306 SGP524306 SQL524306 TAH524306 TKD524306 TTZ524306 UDV524306 UNR524306 UXN524306 VHJ524306 VRF524306 WBB524306 WKX524306 WUT524306 L655378 IH589842 SD589842 ABZ589842 ALV589842 AVR589842 BFN589842 BPJ589842 BZF589842 CJB589842 CSX589842 DCT589842 DMP589842 DWL589842 EGH589842 EQD589842 EZZ589842 FJV589842 FTR589842 GDN589842 GNJ589842 GXF589842 HHB589842 HQX589842 IAT589842 IKP589842 IUL589842 JEH589842 JOD589842 JXZ589842 KHV589842 KRR589842 LBN589842 LLJ589842 LVF589842 MFB589842 MOX589842 MYT589842 NIP589842 NSL589842 OCH589842 OMD589842 OVZ589842 PFV589842 PPR589842 PZN589842 QJJ589842 QTF589842 RDB589842 RMX589842 RWT589842 SGP589842 SQL589842 TAH589842 TKD589842 TTZ589842 UDV589842 UNR589842 UXN589842 VHJ589842 VRF589842 WBB589842 WKX589842 WUT589842 L720914 IH655378 SD655378 ABZ655378 ALV655378 AVR655378 BFN655378 BPJ655378 BZF655378 CJB655378 CSX655378 DCT655378 DMP655378 DWL655378 EGH655378 EQD655378 EZZ655378 FJV655378 FTR655378 GDN655378 GNJ655378 GXF655378 HHB655378 HQX655378 IAT655378 IKP655378 IUL655378 JEH655378 JOD655378 JXZ655378 KHV655378 KRR655378 LBN655378 LLJ655378 LVF655378 MFB655378 MOX655378 MYT655378 NIP655378 NSL655378 OCH655378 OMD655378 OVZ655378 PFV655378 PPR655378 PZN655378 QJJ655378 QTF655378 RDB655378 RMX655378 RWT655378 SGP655378 SQL655378 TAH655378 TKD655378 TTZ655378 UDV655378 UNR655378 UXN655378 VHJ655378 VRF655378 WBB655378 WKX655378 WUT655378 L786450 IH720914 SD720914 ABZ720914 ALV720914 AVR720914 BFN720914 BPJ720914 BZF720914 CJB720914 CSX720914 DCT720914 DMP720914 DWL720914 EGH720914 EQD720914 EZZ720914 FJV720914 FTR720914 GDN720914 GNJ720914 GXF720914 HHB720914 HQX720914 IAT720914 IKP720914 IUL720914 JEH720914 JOD720914 JXZ720914 KHV720914 KRR720914 LBN720914 LLJ720914 LVF720914 MFB720914 MOX720914 MYT720914 NIP720914 NSL720914 OCH720914 OMD720914 OVZ720914 PFV720914 PPR720914 PZN720914 QJJ720914 QTF720914 RDB720914 RMX720914 RWT720914 SGP720914 SQL720914 TAH720914 TKD720914 TTZ720914 UDV720914 UNR720914 UXN720914 VHJ720914 VRF720914 WBB720914 WKX720914 WUT720914 L851986 IH786450 SD786450 ABZ786450 ALV786450 AVR786450 BFN786450 BPJ786450 BZF786450 CJB786450 CSX786450 DCT786450 DMP786450 DWL786450 EGH786450 EQD786450 EZZ786450 FJV786450 FTR786450 GDN786450 GNJ786450 GXF786450 HHB786450 HQX786450 IAT786450 IKP786450 IUL786450 JEH786450 JOD786450 JXZ786450 KHV786450 KRR786450 LBN786450 LLJ786450 LVF786450 MFB786450 MOX786450 MYT786450 NIP786450 NSL786450 OCH786450 OMD786450 OVZ786450 PFV786450 PPR786450 PZN786450 QJJ786450 QTF786450 RDB786450 RMX786450 RWT786450 SGP786450 SQL786450 TAH786450 TKD786450 TTZ786450 UDV786450 UNR786450 UXN786450 VHJ786450 VRF786450 WBB786450 WKX786450 WUT786450 L917522 IH851986 SD851986 ABZ851986 ALV851986 AVR851986 BFN851986 BPJ851986 BZF851986 CJB851986 CSX851986 DCT851986 DMP851986 DWL851986 EGH851986 EQD851986 EZZ851986 FJV851986 FTR851986 GDN851986 GNJ851986 GXF851986 HHB851986 HQX851986 IAT851986 IKP851986 IUL851986 JEH851986 JOD851986 JXZ851986 KHV851986 KRR851986 LBN851986 LLJ851986 LVF851986 MFB851986 MOX851986 MYT851986 NIP851986 NSL851986 OCH851986 OMD851986 OVZ851986 PFV851986 PPR851986 PZN851986 QJJ851986 QTF851986 RDB851986 RMX851986 RWT851986 SGP851986 SQL851986 TAH851986 TKD851986 TTZ851986 UDV851986 UNR851986 UXN851986 VHJ851986 VRF851986 WBB851986 WKX851986 WUT851986 L983058 IH917522 SD917522 ABZ917522 ALV917522 AVR917522 BFN917522 BPJ917522 BZF917522 CJB917522 CSX917522 DCT917522 DMP917522 DWL917522 EGH917522 EQD917522 EZZ917522 FJV917522 FTR917522 GDN917522 GNJ917522 GXF917522 HHB917522 HQX917522 IAT917522 IKP917522 IUL917522 JEH917522 JOD917522 JXZ917522 KHV917522 KRR917522 LBN917522 LLJ917522 LVF917522 MFB917522 MOX917522 MYT917522 NIP917522 NSL917522 OCH917522 OMD917522 OVZ917522 PFV917522 PPR917522 PZN917522 QJJ917522 QTF917522 RDB917522 RMX917522 RWT917522 SGP917522 SQL917522 TAH917522 TKD917522 TTZ917522 UDV917522 UNR917522 UXN917522 VHJ917522 VRF917522 WBB917522 WKX917522 WUT917522 L10:L11 IH983058 SD983058 ABZ983058 ALV983058 AVR983058 BFN983058 BPJ983058 BZF983058 CJB983058 CSX983058 DCT983058 DMP983058 DWL983058 EGH983058 EQD983058 EZZ983058 FJV983058 FTR983058 GDN983058 GNJ983058 GXF983058 HHB983058 HQX983058 IAT983058 IKP983058 IUL983058 JEH983058 JOD983058 JXZ983058 KHV983058 KRR983058 LBN983058 LLJ983058 LVF983058 MFB983058 MOX983058 MYT983058 NIP983058 NSL983058 OCH983058 OMD983058 OVZ983058 PFV983058 PPR983058 PZN983058 QJJ983058 QTF983058 RDB983058 RMX983058 RWT983058 SGP983058 SQL983058 TAH983058 TKD983058 TTZ983058 UDV983058 UNR983058 UXN983058 VHJ983058 VRF983058 WBB983058 WKX983058 WUT983058 L65552 L131088 IH65552 SD65552 ABZ65552 ALV65552 AVR65552 BFN65552 BPJ65552 BZF65552 CJB65552 CSX65552 DCT65552 DMP65552 DWL65552 EGH65552 EQD65552 EZZ65552 FJV65552 FTR65552 GDN65552 GNJ65552 GXF65552 HHB65552 HQX65552 IAT65552 IKP65552 IUL65552 JEH65552 JOD65552 JXZ65552 KHV65552 KRR65552 LBN65552 LLJ65552 LVF65552 MFB65552 MOX65552 MYT65552 NIP65552 NSL65552 OCH65552 OMD65552 OVZ65552 PFV65552 PPR65552 PZN65552 QJJ65552 QTF65552 RDB65552 RMX65552 RWT65552 SGP65552 SQL65552 TAH65552 TKD65552 TTZ65552 UDV65552 UNR65552 UXN65552 VHJ65552 VRF65552 WBB65552 WKX65552 WUT65552 L196624 IH131088 SD131088 ABZ131088 ALV131088 AVR131088 BFN131088 BPJ131088 BZF131088 CJB131088 CSX131088 DCT131088 DMP131088 DWL131088 EGH131088 EQD131088 EZZ131088 FJV131088 FTR131088 GDN131088 GNJ131088 GXF131088 HHB131088 HQX131088 IAT131088 IKP131088 IUL131088 JEH131088 JOD131088 JXZ131088 KHV131088 KRR131088 LBN131088 LLJ131088 LVF131088 MFB131088 MOX131088 MYT131088 NIP131088 NSL131088 OCH131088 OMD131088 OVZ131088 PFV131088 PPR131088 PZN131088 QJJ131088 QTF131088 RDB131088 RMX131088 RWT131088 SGP131088 SQL131088 TAH131088 TKD131088 TTZ131088 UDV131088 UNR131088 UXN131088 VHJ131088 VRF131088 WBB131088 WKX131088 WUT131088 L262160 IH196624 SD196624 ABZ196624 ALV196624 AVR196624 BFN196624 BPJ196624 BZF196624 CJB196624 CSX196624 DCT196624 DMP196624 DWL196624 EGH196624 EQD196624 EZZ196624 FJV196624 FTR196624 GDN196624 GNJ196624 GXF196624 HHB196624 HQX196624 IAT196624 IKP196624 IUL196624 JEH196624 JOD196624 JXZ196624 KHV196624 KRR196624 LBN196624 LLJ196624 LVF196624 MFB196624 MOX196624 MYT196624 NIP196624 NSL196624 OCH196624 OMD196624 OVZ196624 PFV196624 PPR196624 PZN196624 QJJ196624 QTF196624 RDB196624 RMX196624 RWT196624 SGP196624 SQL196624 TAH196624 TKD196624 TTZ196624 UDV196624 UNR196624 UXN196624 VHJ196624 VRF196624 WBB196624 WKX196624 WUT196624 L327696 IH262160 SD262160 ABZ262160 ALV262160 AVR262160 BFN262160 BPJ262160 BZF262160 CJB262160 CSX262160 DCT262160 DMP262160 DWL262160 EGH262160 EQD262160 EZZ262160 FJV262160 FTR262160 GDN262160 GNJ262160 GXF262160 HHB262160 HQX262160 IAT262160 IKP262160 IUL262160 JEH262160 JOD262160 JXZ262160 KHV262160 KRR262160 LBN262160 LLJ262160 LVF262160 MFB262160 MOX262160 MYT262160 NIP262160 NSL262160 OCH262160 OMD262160 OVZ262160 PFV262160 PPR262160 PZN262160 QJJ262160 QTF262160 RDB262160 RMX262160 RWT262160 SGP262160 SQL262160 TAH262160 TKD262160 TTZ262160 UDV262160 UNR262160 UXN262160 VHJ262160 VRF262160 WBB262160 WKX262160 WUT262160 L393232 IH327696 SD327696 ABZ327696 ALV327696 AVR327696 BFN327696 BPJ327696 BZF327696 CJB327696 CSX327696 DCT327696 DMP327696 DWL327696 EGH327696 EQD327696 EZZ327696 FJV327696 FTR327696 GDN327696 GNJ327696 GXF327696 HHB327696 HQX327696 IAT327696 IKP327696 IUL327696 JEH327696 JOD327696 JXZ327696 KHV327696 KRR327696 LBN327696 LLJ327696 LVF327696 MFB327696 MOX327696 MYT327696 NIP327696 NSL327696 OCH327696 OMD327696 OVZ327696 PFV327696 PPR327696 PZN327696 QJJ327696 QTF327696 RDB327696 RMX327696 RWT327696 SGP327696 SQL327696 TAH327696 TKD327696 TTZ327696 UDV327696 UNR327696 UXN327696 VHJ327696 VRF327696 WBB327696 WKX327696 WUT327696 L458768 IH393232 SD393232 ABZ393232 ALV393232 AVR393232 BFN393232 BPJ393232 BZF393232 CJB393232 CSX393232 DCT393232 DMP393232 DWL393232 EGH393232 EQD393232 EZZ393232 FJV393232 FTR393232 GDN393232 GNJ393232 GXF393232 HHB393232 HQX393232 IAT393232 IKP393232 IUL393232 JEH393232 JOD393232 JXZ393232 KHV393232 KRR393232 LBN393232 LLJ393232 LVF393232 MFB393232 MOX393232 MYT393232 NIP393232 NSL393232 OCH393232 OMD393232 OVZ393232 PFV393232 PPR393232 PZN393232 QJJ393232 QTF393232 RDB393232 RMX393232 RWT393232 SGP393232 SQL393232 TAH393232 TKD393232 TTZ393232 UDV393232 UNR393232 UXN393232 VHJ393232 VRF393232 WBB393232 WKX393232 WUT393232 L524304 IH458768 SD458768 ABZ458768 ALV458768 AVR458768 BFN458768 BPJ458768 BZF458768 CJB458768 CSX458768 DCT458768 DMP458768 DWL458768 EGH458768 EQD458768 EZZ458768 FJV458768 FTR458768 GDN458768 GNJ458768 GXF458768 HHB458768 HQX458768 IAT458768 IKP458768 IUL458768 JEH458768 JOD458768 JXZ458768 KHV458768 KRR458768 LBN458768 LLJ458768 LVF458768 MFB458768 MOX458768 MYT458768 NIP458768 NSL458768 OCH458768 OMD458768 OVZ458768 PFV458768 PPR458768 PZN458768 QJJ458768 QTF458768 RDB458768 RMX458768 RWT458768 SGP458768 SQL458768 TAH458768 TKD458768 TTZ458768 UDV458768 UNR458768 UXN458768 VHJ458768 VRF458768 WBB458768 WKX458768 WUT458768 L589840 IH524304 SD524304 ABZ524304 ALV524304 AVR524304 BFN524304 BPJ524304 BZF524304 CJB524304 CSX524304 DCT524304 DMP524304 DWL524304 EGH524304 EQD524304 EZZ524304 FJV524304 FTR524304 GDN524304 GNJ524304 GXF524304 HHB524304 HQX524304 IAT524304 IKP524304 IUL524304 JEH524304 JOD524304 JXZ524304 KHV524304 KRR524304 LBN524304 LLJ524304 LVF524304 MFB524304 MOX524304 MYT524304 NIP524304 NSL524304 OCH524304 OMD524304 OVZ524304 PFV524304 PPR524304 PZN524304 QJJ524304 QTF524304 RDB524304 RMX524304 RWT524304 SGP524304 SQL524304 TAH524304 TKD524304 TTZ524304 UDV524304 UNR524304 UXN524304 VHJ524304 VRF524304 WBB524304 WKX524304 WUT524304 L655376 IH589840 SD589840 ABZ589840 ALV589840 AVR589840 BFN589840 BPJ589840 BZF589840 CJB589840 CSX589840 DCT589840 DMP589840 DWL589840 EGH589840 EQD589840 EZZ589840 FJV589840 FTR589840 GDN589840 GNJ589840 GXF589840 HHB589840 HQX589840 IAT589840 IKP589840 IUL589840 JEH589840 JOD589840 JXZ589840 KHV589840 KRR589840 LBN589840 LLJ589840 LVF589840 MFB589840 MOX589840 MYT589840 NIP589840 NSL589840 OCH589840 OMD589840 OVZ589840 PFV589840 PPR589840 PZN589840 QJJ589840 QTF589840 RDB589840 RMX589840 RWT589840 SGP589840 SQL589840 TAH589840 TKD589840 TTZ589840 UDV589840 UNR589840 UXN589840 VHJ589840 VRF589840 WBB589840 WKX589840 WUT589840 L720912 IH655376 SD655376 ABZ655376 ALV655376 AVR655376 BFN655376 BPJ655376 BZF655376 CJB655376 CSX655376 DCT655376 DMP655376 DWL655376 EGH655376 EQD655376 EZZ655376 FJV655376 FTR655376 GDN655376 GNJ655376 GXF655376 HHB655376 HQX655376 IAT655376 IKP655376 IUL655376 JEH655376 JOD655376 JXZ655376 KHV655376 KRR655376 LBN655376 LLJ655376 LVF655376 MFB655376 MOX655376 MYT655376 NIP655376 NSL655376 OCH655376 OMD655376 OVZ655376 PFV655376 PPR655376 PZN655376 QJJ655376 QTF655376 RDB655376 RMX655376 RWT655376 SGP655376 SQL655376 TAH655376 TKD655376 TTZ655376 UDV655376 UNR655376 UXN655376 VHJ655376 VRF655376 WBB655376 WKX655376 WUT655376 L786448 IH720912 SD720912 ABZ720912 ALV720912 AVR720912 BFN720912 BPJ720912 BZF720912 CJB720912 CSX720912 DCT720912 DMP720912 DWL720912 EGH720912 EQD720912 EZZ720912 FJV720912 FTR720912 GDN720912 GNJ720912 GXF720912 HHB720912 HQX720912 IAT720912 IKP720912 IUL720912 JEH720912 JOD720912 JXZ720912 KHV720912 KRR720912 LBN720912 LLJ720912 LVF720912 MFB720912 MOX720912 MYT720912 NIP720912 NSL720912 OCH720912 OMD720912 OVZ720912 PFV720912 PPR720912 PZN720912 QJJ720912 QTF720912 RDB720912 RMX720912 RWT720912 SGP720912 SQL720912 TAH720912 TKD720912 TTZ720912 UDV720912 UNR720912 UXN720912 VHJ720912 VRF720912 WBB720912 WKX720912 WUT720912 L851984 IH786448 SD786448 ABZ786448 ALV786448 AVR786448 BFN786448 BPJ786448 BZF786448 CJB786448 CSX786448 DCT786448 DMP786448 DWL786448 EGH786448 EQD786448 EZZ786448 FJV786448 FTR786448 GDN786448 GNJ786448 GXF786448 HHB786448 HQX786448 IAT786448 IKP786448 IUL786448 JEH786448 JOD786448 JXZ786448 KHV786448 KRR786448 LBN786448 LLJ786448 LVF786448 MFB786448 MOX786448 MYT786448 NIP786448 NSL786448 OCH786448 OMD786448 OVZ786448 PFV786448 PPR786448 PZN786448 QJJ786448 QTF786448 RDB786448 RMX786448 RWT786448 SGP786448 SQL786448 TAH786448 TKD786448 TTZ786448 UDV786448 UNR786448 UXN786448 VHJ786448 VRF786448 WBB786448 WKX786448 WUT786448 L917520 IH851984 SD851984 ABZ851984 ALV851984 AVR851984 BFN851984 BPJ851984 BZF851984 CJB851984 CSX851984 DCT851984 DMP851984 DWL851984 EGH851984 EQD851984 EZZ851984 FJV851984 FTR851984 GDN851984 GNJ851984 GXF851984 HHB851984 HQX851984 IAT851984 IKP851984 IUL851984 JEH851984 JOD851984 JXZ851984 KHV851984 KRR851984 LBN851984 LLJ851984 LVF851984 MFB851984 MOX851984 MYT851984 NIP851984 NSL851984 OCH851984 OMD851984 OVZ851984 PFV851984 PPR851984 PZN851984 QJJ851984 QTF851984 RDB851984 RMX851984 RWT851984 SGP851984 SQL851984 TAH851984 TKD851984 TTZ851984 UDV851984 UNR851984 UXN851984 VHJ851984 VRF851984 WBB851984 WKX851984 WUT851984 L983056 IH917520 SD917520 ABZ917520 ALV917520 AVR917520 BFN917520 BPJ917520 BZF917520 CJB917520 CSX917520 DCT917520 DMP917520 DWL917520 EGH917520 EQD917520 EZZ917520 FJV917520 FTR917520 GDN917520 GNJ917520 GXF917520 HHB917520 HQX917520 IAT917520 IKP917520 IUL917520 JEH917520 JOD917520 JXZ917520 KHV917520 KRR917520 LBN917520 LLJ917520 LVF917520 MFB917520 MOX917520 MYT917520 NIP917520 NSL917520 OCH917520 OMD917520 OVZ917520 PFV917520 PPR917520 PZN917520 QJJ917520 QTF917520 RDB917520 RMX917520 RWT917520 SGP917520 SQL917520 TAH917520 TKD917520 TTZ917520 UDV917520 UNR917520 UXN917520 VHJ917520 VRF917520 WBB917520 WKX917520 WUT917520 UWH983056 IH983056 SD983056 ABZ983056 ALV983056 AVR983056 BFN983056 BPJ983056 BZF983056 CJB983056 CSX983056 DCT983056 DMP983056 DWL983056 EGH983056 EQD983056 EZZ983056 FJV983056 FTR983056 GDN983056 GNJ983056 GXF983056 HHB983056 HQX983056 IAT983056 IKP983056 IUL983056 JEH983056 JOD983056 JXZ983056 KHV983056 KRR983056 LBN983056 LLJ983056 LVF983056 MFB983056 MOX983056 MYT983056 NIP983056 NSL983056 OCH983056 OMD983056 OVZ983056 PFV983056 PPR983056 PZN983056 QJJ983056 QTF983056 RDB983056 RMX983056 RWT983056 SGP983056 SQL983056 TAH983056 TKD983056 TTZ983056 UDV983056 UNR983056 UXN983056 VHJ983056 VRF983056 WBB983056 WKX983056 WUT983056 L65550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L131086 IH65550 SD65550 ABZ65550 ALV65550 AVR65550 BFN65550 BPJ65550 BZF65550 CJB65550 CSX65550 DCT65550 DMP65550 DWL65550 EGH65550 EQD65550 EZZ65550 FJV65550 FTR65550 GDN65550 GNJ65550 GXF65550 HHB65550 HQX65550 IAT65550 IKP65550 IUL65550 JEH65550 JOD65550 JXZ65550 KHV65550 KRR65550 LBN65550 LLJ65550 LVF65550 MFB65550 MOX65550 MYT65550 NIP65550 NSL65550 OCH65550 OMD65550 OVZ65550 PFV65550 PPR65550 PZN65550 QJJ65550 QTF65550 RDB65550 RMX65550 RWT65550 SGP65550 SQL65550 TAH65550 TKD65550 TTZ65550 UDV65550 UNR65550 UXN65550 VHJ65550 VRF65550 WBB65550 WKX65550 WUT65550 L196622 IH131086 SD131086 ABZ131086 ALV131086 AVR131086 BFN131086 BPJ131086 BZF131086 CJB131086 CSX131086 DCT131086 DMP131086 DWL131086 EGH131086 EQD131086 EZZ131086 FJV131086 FTR131086 GDN131086 GNJ131086 GXF131086 HHB131086 HQX131086 IAT131086 IKP131086 IUL131086 JEH131086 JOD131086 JXZ131086 KHV131086 KRR131086 LBN131086 LLJ131086 LVF131086 MFB131086 MOX131086 MYT131086 NIP131086 NSL131086 OCH131086 OMD131086 OVZ131086 PFV131086 PPR131086 PZN131086 QJJ131086 QTF131086 RDB131086 RMX131086 RWT131086 SGP131086 SQL131086 TAH131086 TKD131086 TTZ131086 UDV131086 UNR131086 UXN131086 VHJ131086 VRF131086 WBB131086 WKX131086 WUT131086 L262158 IH196622 SD196622 ABZ196622 ALV196622 AVR196622 BFN196622 BPJ196622 BZF196622 CJB196622 CSX196622 DCT196622 DMP196622 DWL196622 EGH196622 EQD196622 EZZ196622 FJV196622 FTR196622 GDN196622 GNJ196622 GXF196622 HHB196622 HQX196622 IAT196622 IKP196622 IUL196622 JEH196622 JOD196622 JXZ196622 KHV196622 KRR196622 LBN196622 LLJ196622 LVF196622 MFB196622 MOX196622 MYT196622 NIP196622 NSL196622 OCH196622 OMD196622 OVZ196622 PFV196622 PPR196622 PZN196622 QJJ196622 QTF196622 RDB196622 RMX196622 RWT196622 SGP196622 SQL196622 TAH196622 TKD196622 TTZ196622 UDV196622 UNR196622 UXN196622 VHJ196622 VRF196622 WBB196622 WKX196622 WUT196622 L327694 IH262158 SD262158 ABZ262158 ALV262158 AVR262158 BFN262158 BPJ262158 BZF262158 CJB262158 CSX262158 DCT262158 DMP262158 DWL262158 EGH262158 EQD262158 EZZ262158 FJV262158 FTR262158 GDN262158 GNJ262158 GXF262158 HHB262158 HQX262158 IAT262158 IKP262158 IUL262158 JEH262158 JOD262158 JXZ262158 KHV262158 KRR262158 LBN262158 LLJ262158 LVF262158 MFB262158 MOX262158 MYT262158 NIP262158 NSL262158 OCH262158 OMD262158 OVZ262158 PFV262158 PPR262158 PZN262158 QJJ262158 QTF262158 RDB262158 RMX262158 RWT262158 SGP262158 SQL262158 TAH262158 TKD262158 TTZ262158 UDV262158 UNR262158 UXN262158 VHJ262158 VRF262158 WBB262158 WKX262158 WUT262158 L393230 IH327694 SD327694 ABZ327694 ALV327694 AVR327694 BFN327694 BPJ327694 BZF327694 CJB327694 CSX327694 DCT327694 DMP327694 DWL327694 EGH327694 EQD327694 EZZ327694 FJV327694 FTR327694 GDN327694 GNJ327694 GXF327694 HHB327694 HQX327694 IAT327694 IKP327694 IUL327694 JEH327694 JOD327694 JXZ327694 KHV327694 KRR327694 LBN327694 LLJ327694 LVF327694 MFB327694 MOX327694 MYT327694 NIP327694 NSL327694 OCH327694 OMD327694 OVZ327694 PFV327694 PPR327694 PZN327694 QJJ327694 QTF327694 RDB327694 RMX327694 RWT327694 SGP327694 SQL327694 TAH327694 TKD327694 TTZ327694 UDV327694 UNR327694 UXN327694 VHJ327694 VRF327694 WBB327694 WKX327694 WUT327694 L458766 IH393230 SD393230 ABZ393230 ALV393230 AVR393230 BFN393230 BPJ393230 BZF393230 CJB393230 CSX393230 DCT393230 DMP393230 DWL393230 EGH393230 EQD393230 EZZ393230 FJV393230 FTR393230 GDN393230 GNJ393230 GXF393230 HHB393230 HQX393230 IAT393230 IKP393230 IUL393230 JEH393230 JOD393230 JXZ393230 KHV393230 KRR393230 LBN393230 LLJ393230 LVF393230 MFB393230 MOX393230 MYT393230 NIP393230 NSL393230 OCH393230 OMD393230 OVZ393230 PFV393230 PPR393230 PZN393230 QJJ393230 QTF393230 RDB393230 RMX393230 RWT393230 SGP393230 SQL393230 TAH393230 TKD393230 TTZ393230 UDV393230 UNR393230 UXN393230 VHJ393230 VRF393230 WBB393230 WKX393230 WUT393230 L524302 IH458766 SD458766 ABZ458766 ALV458766 AVR458766 BFN458766 BPJ458766 BZF458766 CJB458766 CSX458766 DCT458766 DMP458766 DWL458766 EGH458766 EQD458766 EZZ458766 FJV458766 FTR458766 GDN458766 GNJ458766 GXF458766 HHB458766 HQX458766 IAT458766 IKP458766 IUL458766 JEH458766 JOD458766 JXZ458766 KHV458766 KRR458766 LBN458766 LLJ458766 LVF458766 MFB458766 MOX458766 MYT458766 NIP458766 NSL458766 OCH458766 OMD458766 OVZ458766 PFV458766 PPR458766 PZN458766 QJJ458766 QTF458766 RDB458766 RMX458766 RWT458766 SGP458766 SQL458766 TAH458766 TKD458766 TTZ458766 UDV458766 UNR458766 UXN458766 VHJ458766 VRF458766 WBB458766 WKX458766 WUT458766 L589838 IH524302 SD524302 ABZ524302 ALV524302 AVR524302 BFN524302 BPJ524302 BZF524302 CJB524302 CSX524302 DCT524302 DMP524302 DWL524302 EGH524302 EQD524302 EZZ524302 FJV524302 FTR524302 GDN524302 GNJ524302 GXF524302 HHB524302 HQX524302 IAT524302 IKP524302 IUL524302 JEH524302 JOD524302 JXZ524302 KHV524302 KRR524302 LBN524302 LLJ524302 LVF524302 MFB524302 MOX524302 MYT524302 NIP524302 NSL524302 OCH524302 OMD524302 OVZ524302 PFV524302 PPR524302 PZN524302 QJJ524302 QTF524302 RDB524302 RMX524302 RWT524302 SGP524302 SQL524302 TAH524302 TKD524302 TTZ524302 UDV524302 UNR524302 UXN524302 VHJ524302 VRF524302 WBB524302 WKX524302 WUT524302 L655374 IH589838 SD589838 ABZ589838 ALV589838 AVR589838 BFN589838 BPJ589838 BZF589838 CJB589838 CSX589838 DCT589838 DMP589838 DWL589838 EGH589838 EQD589838 EZZ589838 FJV589838 FTR589838 GDN589838 GNJ589838 GXF589838 HHB589838 HQX589838 IAT589838 IKP589838 IUL589838 JEH589838 JOD589838 JXZ589838 KHV589838 KRR589838 LBN589838 LLJ589838 LVF589838 MFB589838 MOX589838 MYT589838 NIP589838 NSL589838 OCH589838 OMD589838 OVZ589838 PFV589838 PPR589838 PZN589838 QJJ589838 QTF589838 RDB589838 RMX589838 RWT589838 SGP589838 SQL589838 TAH589838 TKD589838 TTZ589838 UDV589838 UNR589838 UXN589838 VHJ589838 VRF589838 WBB589838 WKX589838 WUT589838 L720910 IH655374 SD655374 ABZ655374 ALV655374 AVR655374 BFN655374 BPJ655374 BZF655374 CJB655374 CSX655374 DCT655374 DMP655374 DWL655374 EGH655374 EQD655374 EZZ655374 FJV655374 FTR655374 GDN655374 GNJ655374 GXF655374 HHB655374 HQX655374 IAT655374 IKP655374 IUL655374 JEH655374 JOD655374 JXZ655374 KHV655374 KRR655374 LBN655374 LLJ655374 LVF655374 MFB655374 MOX655374 MYT655374 NIP655374 NSL655374 OCH655374 OMD655374 OVZ655374 PFV655374 PPR655374 PZN655374 QJJ655374 QTF655374 RDB655374 RMX655374 RWT655374 SGP655374 SQL655374 TAH655374 TKD655374 TTZ655374 UDV655374 UNR655374 UXN655374 VHJ655374 VRF655374 WBB655374 WKX655374 WUT655374 L786446 IH720910 SD720910 ABZ720910 ALV720910 AVR720910 BFN720910 BPJ720910 BZF720910 CJB720910 CSX720910 DCT720910 DMP720910 DWL720910 EGH720910 EQD720910 EZZ720910 FJV720910 FTR720910 GDN720910 GNJ720910 GXF720910 HHB720910 HQX720910 IAT720910 IKP720910 IUL720910 JEH720910 JOD720910 JXZ720910 KHV720910 KRR720910 LBN720910 LLJ720910 LVF720910 MFB720910 MOX720910 MYT720910 NIP720910 NSL720910 OCH720910 OMD720910 OVZ720910 PFV720910 PPR720910 PZN720910 QJJ720910 QTF720910 RDB720910 RMX720910 RWT720910 SGP720910 SQL720910 TAH720910 TKD720910 TTZ720910 UDV720910 UNR720910 UXN720910 VHJ720910 VRF720910 WBB720910 WKX720910 WUT720910 L851982 IH786446 SD786446 ABZ786446 ALV786446 AVR786446 BFN786446 BPJ786446 BZF786446 CJB786446 CSX786446 DCT786446 DMP786446 DWL786446 EGH786446 EQD786446 EZZ786446 FJV786446 FTR786446 GDN786446 GNJ786446 GXF786446 HHB786446 HQX786446 IAT786446 IKP786446 IUL786446 JEH786446 JOD786446 JXZ786446 KHV786446 KRR786446 LBN786446 LLJ786446 LVF786446 MFB786446 MOX786446 MYT786446 NIP786446 NSL786446 OCH786446 OMD786446 OVZ786446 PFV786446 PPR786446 PZN786446 QJJ786446 QTF786446 RDB786446 RMX786446 RWT786446 SGP786446 SQL786446 TAH786446 TKD786446 TTZ786446 UDV786446 UNR786446 UXN786446 VHJ786446 VRF786446 WBB786446 WKX786446 WUT786446 L917518 IH851982 SD851982 ABZ851982 ALV851982 AVR851982 BFN851982 BPJ851982 BZF851982 CJB851982 CSX851982 DCT851982 DMP851982 DWL851982 EGH851982 EQD851982 EZZ851982 FJV851982 FTR851982 GDN851982 GNJ851982 GXF851982 HHB851982 HQX851982 IAT851982 IKP851982 IUL851982 JEH851982 JOD851982 JXZ851982 KHV851982 KRR851982 LBN851982 LLJ851982 LVF851982 MFB851982 MOX851982 MYT851982 NIP851982 NSL851982 OCH851982 OMD851982 OVZ851982 PFV851982 PPR851982 PZN851982 QJJ851982 QTF851982 RDB851982 RMX851982 RWT851982 SGP851982 SQL851982 TAH851982 TKD851982 TTZ851982 UDV851982 UNR851982 UXN851982 VHJ851982 VRF851982 WBB851982 WKX851982 WUT851982 L983054 IH917518 SD917518 ABZ917518 ALV917518 AVR917518 BFN917518 BPJ917518 BZF917518 CJB917518 CSX917518 DCT917518 DMP917518 DWL917518 EGH917518 EQD917518 EZZ917518 FJV917518 FTR917518 GDN917518 GNJ917518 GXF917518 HHB917518 HQX917518 IAT917518 IKP917518 IUL917518 JEH917518 JOD917518 JXZ917518 KHV917518 KRR917518 LBN917518 LLJ917518 LVF917518 MFB917518 MOX917518 MYT917518 NIP917518 NSL917518 OCH917518 OMD917518 OVZ917518 PFV917518 PPR917518 PZN917518 QJJ917518 QTF917518 RDB917518 RMX917518 RWT917518 SGP917518 SQL917518 TAH917518 TKD917518 TTZ917518 UDV917518 UNR917518 UXN917518 VHJ917518 VRF917518 WBB917518 WKX917518 WUT917518 VGD983056 IH983054 SD983054 ABZ983054 ALV983054 AVR983054 BFN983054 BPJ983054 BZF983054 CJB983054 CSX983054 DCT983054 DMP983054 DWL983054 EGH983054 EQD983054 EZZ983054 FJV983054 FTR983054 GDN983054 GNJ983054 GXF983054 HHB983054 HQX983054 IAT983054 IKP983054 IUL983054 JEH983054 JOD983054 JXZ983054 KHV983054 KRR983054 LBN983054 LLJ983054 LVF983054 MFB983054 MOX983054 MYT983054 NIP983054 NSL983054 OCH983054 OMD983054 OVZ983054 PFV983054 PPR983054 PZN983054 QJJ983054 QTF983054 RDB983054 RMX983054 RWT983054 SGP983054 SQL983054 TAH983054 TKD983054 TTZ983054 UDV983054 UNR983054 UXN983054 VHJ983054 VRF983054 WBB983054 WKX983054 WUT983054 ID65558:ID65561 RZ65558:RZ65561 ABV65558:ABV65561 ALR65558:ALR65561 AVN65558:AVN65561 BFJ65558:BFJ65561 BPF65558:BPF65561 BZB65558:BZB65561 CIX65558:CIX65561 CST65558:CST65561 DCP65558:DCP65561 DML65558:DML65561 DWH65558:DWH65561 EGD65558:EGD65561 EPZ65558:EPZ65561 EZV65558:EZV65561 FJR65558:FJR65561 FTN65558:FTN65561 GDJ65558:GDJ65561 GNF65558:GNF65561 GXB65558:GXB65561 HGX65558:HGX65561 HQT65558:HQT65561 IAP65558:IAP65561 IKL65558:IKL65561 IUH65558:IUH65561 JED65558:JED65561 JNZ65558:JNZ65561 JXV65558:JXV65561 KHR65558:KHR65561 KRN65558:KRN65561 LBJ65558:LBJ65561 LLF65558:LLF65561 LVB65558:LVB65561 MEX65558:MEX65561 MOT65558:MOT65561 MYP65558:MYP65561 NIL65558:NIL65561 NSH65558:NSH65561 OCD65558:OCD65561 OLZ65558:OLZ65561 OVV65558:OVV65561 PFR65558:PFR65561 PPN65558:PPN65561 PZJ65558:PZJ65561 QJF65558:QJF65561 QTB65558:QTB65561 RCX65558:RCX65561 RMT65558:RMT65561 RWP65558:RWP65561 SGL65558:SGL65561 SQH65558:SQH65561 TAD65558:TAD65561 TJZ65558:TJZ65561 TTV65558:TTV65561 UDR65558:UDR65561 UNN65558:UNN65561 UXJ65558:UXJ65561 VHF65558:VHF65561 VRB65558:VRB65561 WAX65558:WAX65561 WKT65558:WKT65561 WUP65558:WUP65561 ID131094:ID131097 RZ131094:RZ131097 ABV131094:ABV131097 ALR131094:ALR131097 AVN131094:AVN131097 BFJ131094:BFJ131097 BPF131094:BPF131097 BZB131094:BZB131097 CIX131094:CIX131097 CST131094:CST131097 DCP131094:DCP131097 DML131094:DML131097 DWH131094:DWH131097 EGD131094:EGD131097 EPZ131094:EPZ131097 EZV131094:EZV131097 FJR131094:FJR131097 FTN131094:FTN131097 GDJ131094:GDJ131097 GNF131094:GNF131097 GXB131094:GXB131097 HGX131094:HGX131097 HQT131094:HQT131097 IAP131094:IAP131097 IKL131094:IKL131097 IUH131094:IUH131097 JED131094:JED131097 JNZ131094:JNZ131097 JXV131094:JXV131097 KHR131094:KHR131097 KRN131094:KRN131097 LBJ131094:LBJ131097 LLF131094:LLF131097 LVB131094:LVB131097 MEX131094:MEX131097 MOT131094:MOT131097 MYP131094:MYP131097 NIL131094:NIL131097 NSH131094:NSH131097 OCD131094:OCD131097 OLZ131094:OLZ131097 OVV131094:OVV131097 PFR131094:PFR131097 PPN131094:PPN131097 PZJ131094:PZJ131097 QJF131094:QJF131097 QTB131094:QTB131097 RCX131094:RCX131097 RMT131094:RMT131097 RWP131094:RWP131097 SGL131094:SGL131097 SQH131094:SQH131097 TAD131094:TAD131097 TJZ131094:TJZ131097 TTV131094:TTV131097 UDR131094:UDR131097 UNN131094:UNN131097 UXJ131094:UXJ131097 VHF131094:VHF131097 VRB131094:VRB131097 WAX131094:WAX131097 WKT131094:WKT131097 WUP131094:WUP131097 ID196630:ID196633 RZ196630:RZ196633 ABV196630:ABV196633 ALR196630:ALR196633 AVN196630:AVN196633 BFJ196630:BFJ196633 BPF196630:BPF196633 BZB196630:BZB196633 CIX196630:CIX196633 CST196630:CST196633 DCP196630:DCP196633 DML196630:DML196633 DWH196630:DWH196633 EGD196630:EGD196633 EPZ196630:EPZ196633 EZV196630:EZV196633 FJR196630:FJR196633 FTN196630:FTN196633 GDJ196630:GDJ196633 GNF196630:GNF196633 GXB196630:GXB196633 HGX196630:HGX196633 HQT196630:HQT196633 IAP196630:IAP196633 IKL196630:IKL196633 IUH196630:IUH196633 JED196630:JED196633 JNZ196630:JNZ196633 JXV196630:JXV196633 KHR196630:KHR196633 KRN196630:KRN196633 LBJ196630:LBJ196633 LLF196630:LLF196633 LVB196630:LVB196633 MEX196630:MEX196633 MOT196630:MOT196633 MYP196630:MYP196633 NIL196630:NIL196633 NSH196630:NSH196633 OCD196630:OCD196633 OLZ196630:OLZ196633 OVV196630:OVV196633 PFR196630:PFR196633 PPN196630:PPN196633 PZJ196630:PZJ196633 QJF196630:QJF196633 QTB196630:QTB196633 RCX196630:RCX196633 RMT196630:RMT196633 RWP196630:RWP196633 SGL196630:SGL196633 SQH196630:SQH196633 TAD196630:TAD196633 TJZ196630:TJZ196633 TTV196630:TTV196633 UDR196630:UDR196633 UNN196630:UNN196633 UXJ196630:UXJ196633 VHF196630:VHF196633 VRB196630:VRB196633 WAX196630:WAX196633 WKT196630:WKT196633 WUP196630:WUP196633 ID262166:ID262169 RZ262166:RZ262169 ABV262166:ABV262169 ALR262166:ALR262169 AVN262166:AVN262169 BFJ262166:BFJ262169 BPF262166:BPF262169 BZB262166:BZB262169 CIX262166:CIX262169 CST262166:CST262169 DCP262166:DCP262169 DML262166:DML262169 DWH262166:DWH262169 EGD262166:EGD262169 EPZ262166:EPZ262169 EZV262166:EZV262169 FJR262166:FJR262169 FTN262166:FTN262169 GDJ262166:GDJ262169 GNF262166:GNF262169 GXB262166:GXB262169 HGX262166:HGX262169 HQT262166:HQT262169 IAP262166:IAP262169 IKL262166:IKL262169 IUH262166:IUH262169 JED262166:JED262169 JNZ262166:JNZ262169 JXV262166:JXV262169 KHR262166:KHR262169 KRN262166:KRN262169 LBJ262166:LBJ262169 LLF262166:LLF262169 LVB262166:LVB262169 MEX262166:MEX262169 MOT262166:MOT262169 MYP262166:MYP262169 NIL262166:NIL262169 NSH262166:NSH262169 OCD262166:OCD262169 OLZ262166:OLZ262169 OVV262166:OVV262169 PFR262166:PFR262169 PPN262166:PPN262169 PZJ262166:PZJ262169 QJF262166:QJF262169 QTB262166:QTB262169 RCX262166:RCX262169 RMT262166:RMT262169 RWP262166:RWP262169 SGL262166:SGL262169 SQH262166:SQH262169 TAD262166:TAD262169 TJZ262166:TJZ262169 TTV262166:TTV262169 UDR262166:UDR262169 UNN262166:UNN262169 UXJ262166:UXJ262169 VHF262166:VHF262169 VRB262166:VRB262169 WAX262166:WAX262169 WKT262166:WKT262169 WUP262166:WUP262169 ID327702:ID327705 RZ327702:RZ327705 ABV327702:ABV327705 ALR327702:ALR327705 AVN327702:AVN327705 BFJ327702:BFJ327705 BPF327702:BPF327705 BZB327702:BZB327705 CIX327702:CIX327705 CST327702:CST327705 DCP327702:DCP327705 DML327702:DML327705 DWH327702:DWH327705 EGD327702:EGD327705 EPZ327702:EPZ327705 EZV327702:EZV327705 FJR327702:FJR327705 FTN327702:FTN327705 GDJ327702:GDJ327705 GNF327702:GNF327705 GXB327702:GXB327705 HGX327702:HGX327705 HQT327702:HQT327705 IAP327702:IAP327705 IKL327702:IKL327705 IUH327702:IUH327705 JED327702:JED327705 JNZ327702:JNZ327705 JXV327702:JXV327705 KHR327702:KHR327705 KRN327702:KRN327705 LBJ327702:LBJ327705 LLF327702:LLF327705 LVB327702:LVB327705 MEX327702:MEX327705 MOT327702:MOT327705 MYP327702:MYP327705 NIL327702:NIL327705 NSH327702:NSH327705 OCD327702:OCD327705 OLZ327702:OLZ327705 OVV327702:OVV327705 PFR327702:PFR327705 PPN327702:PPN327705 PZJ327702:PZJ327705 QJF327702:QJF327705 QTB327702:QTB327705 RCX327702:RCX327705 RMT327702:RMT327705 RWP327702:RWP327705 SGL327702:SGL327705 SQH327702:SQH327705 TAD327702:TAD327705 TJZ327702:TJZ327705 TTV327702:TTV327705 UDR327702:UDR327705 UNN327702:UNN327705 UXJ327702:UXJ327705 VHF327702:VHF327705 VRB327702:VRB327705 WAX327702:WAX327705 WKT327702:WKT327705 WUP327702:WUP327705 ID393238:ID393241 RZ393238:RZ393241 ABV393238:ABV393241 ALR393238:ALR393241 AVN393238:AVN393241 BFJ393238:BFJ393241 BPF393238:BPF393241 BZB393238:BZB393241 CIX393238:CIX393241 CST393238:CST393241 DCP393238:DCP393241 DML393238:DML393241 DWH393238:DWH393241 EGD393238:EGD393241 EPZ393238:EPZ393241 EZV393238:EZV393241 FJR393238:FJR393241 FTN393238:FTN393241 GDJ393238:GDJ393241 GNF393238:GNF393241 GXB393238:GXB393241 HGX393238:HGX393241 HQT393238:HQT393241 IAP393238:IAP393241 IKL393238:IKL393241 IUH393238:IUH393241 JED393238:JED393241 JNZ393238:JNZ393241 JXV393238:JXV393241 KHR393238:KHR393241 KRN393238:KRN393241 LBJ393238:LBJ393241 LLF393238:LLF393241 LVB393238:LVB393241 MEX393238:MEX393241 MOT393238:MOT393241 MYP393238:MYP393241 NIL393238:NIL393241 NSH393238:NSH393241 OCD393238:OCD393241 OLZ393238:OLZ393241 OVV393238:OVV393241 PFR393238:PFR393241 PPN393238:PPN393241 PZJ393238:PZJ393241 QJF393238:QJF393241 QTB393238:QTB393241 RCX393238:RCX393241 RMT393238:RMT393241 RWP393238:RWP393241 SGL393238:SGL393241 SQH393238:SQH393241 TAD393238:TAD393241 TJZ393238:TJZ393241 TTV393238:TTV393241 UDR393238:UDR393241 UNN393238:UNN393241 UXJ393238:UXJ393241 VHF393238:VHF393241 VRB393238:VRB393241 WAX393238:WAX393241 WKT393238:WKT393241 WUP393238:WUP393241 ID458774:ID458777 RZ458774:RZ458777 ABV458774:ABV458777 ALR458774:ALR458777 AVN458774:AVN458777 BFJ458774:BFJ458777 BPF458774:BPF458777 BZB458774:BZB458777 CIX458774:CIX458777 CST458774:CST458777 DCP458774:DCP458777 DML458774:DML458777 DWH458774:DWH458777 EGD458774:EGD458777 EPZ458774:EPZ458777 EZV458774:EZV458777 FJR458774:FJR458777 FTN458774:FTN458777 GDJ458774:GDJ458777 GNF458774:GNF458777 GXB458774:GXB458777 HGX458774:HGX458777 HQT458774:HQT458777 IAP458774:IAP458777 IKL458774:IKL458777 IUH458774:IUH458777 JED458774:JED458777 JNZ458774:JNZ458777 JXV458774:JXV458777 KHR458774:KHR458777 KRN458774:KRN458777 LBJ458774:LBJ458777 LLF458774:LLF458777 LVB458774:LVB458777 MEX458774:MEX458777 MOT458774:MOT458777 MYP458774:MYP458777 NIL458774:NIL458777 NSH458774:NSH458777 OCD458774:OCD458777 OLZ458774:OLZ458777 OVV458774:OVV458777 PFR458774:PFR458777 PPN458774:PPN458777 PZJ458774:PZJ458777 QJF458774:QJF458777 QTB458774:QTB458777 RCX458774:RCX458777 RMT458774:RMT458777 RWP458774:RWP458777 SGL458774:SGL458777 SQH458774:SQH458777 TAD458774:TAD458777 TJZ458774:TJZ458777 TTV458774:TTV458777 UDR458774:UDR458777 UNN458774:UNN458777 UXJ458774:UXJ458777 VHF458774:VHF458777 VRB458774:VRB458777 WAX458774:WAX458777 WKT458774:WKT458777 WUP458774:WUP458777 ID524310:ID524313 RZ524310:RZ524313 ABV524310:ABV524313 ALR524310:ALR524313 AVN524310:AVN524313 BFJ524310:BFJ524313 BPF524310:BPF524313 BZB524310:BZB524313 CIX524310:CIX524313 CST524310:CST524313 DCP524310:DCP524313 DML524310:DML524313 DWH524310:DWH524313 EGD524310:EGD524313 EPZ524310:EPZ524313 EZV524310:EZV524313 FJR524310:FJR524313 FTN524310:FTN524313 GDJ524310:GDJ524313 GNF524310:GNF524313 GXB524310:GXB524313 HGX524310:HGX524313 HQT524310:HQT524313 IAP524310:IAP524313 IKL524310:IKL524313 IUH524310:IUH524313 JED524310:JED524313 JNZ524310:JNZ524313 JXV524310:JXV524313 KHR524310:KHR524313 KRN524310:KRN524313 LBJ524310:LBJ524313 LLF524310:LLF524313 LVB524310:LVB524313 MEX524310:MEX524313 MOT524310:MOT524313 MYP524310:MYP524313 NIL524310:NIL524313 NSH524310:NSH524313 OCD524310:OCD524313 OLZ524310:OLZ524313 OVV524310:OVV524313 PFR524310:PFR524313 PPN524310:PPN524313 PZJ524310:PZJ524313 QJF524310:QJF524313 QTB524310:QTB524313 RCX524310:RCX524313 RMT524310:RMT524313 RWP524310:RWP524313 SGL524310:SGL524313 SQH524310:SQH524313 TAD524310:TAD524313 TJZ524310:TJZ524313 TTV524310:TTV524313 UDR524310:UDR524313 UNN524310:UNN524313 UXJ524310:UXJ524313 VHF524310:VHF524313 VRB524310:VRB524313 WAX524310:WAX524313 WKT524310:WKT524313 WUP524310:WUP524313 ID589846:ID589849 RZ589846:RZ589849 ABV589846:ABV589849 ALR589846:ALR589849 AVN589846:AVN589849 BFJ589846:BFJ589849 BPF589846:BPF589849 BZB589846:BZB589849 CIX589846:CIX589849 CST589846:CST589849 DCP589846:DCP589849 DML589846:DML589849 DWH589846:DWH589849 EGD589846:EGD589849 EPZ589846:EPZ589849 EZV589846:EZV589849 FJR589846:FJR589849 FTN589846:FTN589849 GDJ589846:GDJ589849 GNF589846:GNF589849 GXB589846:GXB589849 HGX589846:HGX589849 HQT589846:HQT589849 IAP589846:IAP589849 IKL589846:IKL589849 IUH589846:IUH589849 JED589846:JED589849 JNZ589846:JNZ589849 JXV589846:JXV589849 KHR589846:KHR589849 KRN589846:KRN589849 LBJ589846:LBJ589849 LLF589846:LLF589849 LVB589846:LVB589849 MEX589846:MEX589849 MOT589846:MOT589849 MYP589846:MYP589849 NIL589846:NIL589849 NSH589846:NSH589849 OCD589846:OCD589849 OLZ589846:OLZ589849 OVV589846:OVV589849 PFR589846:PFR589849 PPN589846:PPN589849 PZJ589846:PZJ589849 QJF589846:QJF589849 QTB589846:QTB589849 RCX589846:RCX589849 RMT589846:RMT589849 RWP589846:RWP589849 SGL589846:SGL589849 SQH589846:SQH589849 TAD589846:TAD589849 TJZ589846:TJZ589849 TTV589846:TTV589849 UDR589846:UDR589849 UNN589846:UNN589849 UXJ589846:UXJ589849 VHF589846:VHF589849 VRB589846:VRB589849 WAX589846:WAX589849 WKT589846:WKT589849 WUP589846:WUP589849 ID655382:ID655385 RZ655382:RZ655385 ABV655382:ABV655385 ALR655382:ALR655385 AVN655382:AVN655385 BFJ655382:BFJ655385 BPF655382:BPF655385 BZB655382:BZB655385 CIX655382:CIX655385 CST655382:CST655385 DCP655382:DCP655385 DML655382:DML655385 DWH655382:DWH655385 EGD655382:EGD655385 EPZ655382:EPZ655385 EZV655382:EZV655385 FJR655382:FJR655385 FTN655382:FTN655385 GDJ655382:GDJ655385 GNF655382:GNF655385 GXB655382:GXB655385 HGX655382:HGX655385 HQT655382:HQT655385 IAP655382:IAP655385 IKL655382:IKL655385 IUH655382:IUH655385 JED655382:JED655385 JNZ655382:JNZ655385 JXV655382:JXV655385 KHR655382:KHR655385 KRN655382:KRN655385 LBJ655382:LBJ655385 LLF655382:LLF655385 LVB655382:LVB655385 MEX655382:MEX655385 MOT655382:MOT655385 MYP655382:MYP655385 NIL655382:NIL655385 NSH655382:NSH655385 OCD655382:OCD655385 OLZ655382:OLZ655385 OVV655382:OVV655385 PFR655382:PFR655385 PPN655382:PPN655385 PZJ655382:PZJ655385 QJF655382:QJF655385 QTB655382:QTB655385 RCX655382:RCX655385 RMT655382:RMT655385 RWP655382:RWP655385 SGL655382:SGL655385 SQH655382:SQH655385 TAD655382:TAD655385 TJZ655382:TJZ655385 TTV655382:TTV655385 UDR655382:UDR655385 UNN655382:UNN655385 UXJ655382:UXJ655385 VHF655382:VHF655385 VRB655382:VRB655385 WAX655382:WAX655385 WKT655382:WKT655385 WUP655382:WUP655385 ID720918:ID720921 RZ720918:RZ720921 ABV720918:ABV720921 ALR720918:ALR720921 AVN720918:AVN720921 BFJ720918:BFJ720921 BPF720918:BPF720921 BZB720918:BZB720921 CIX720918:CIX720921 CST720918:CST720921 DCP720918:DCP720921 DML720918:DML720921 DWH720918:DWH720921 EGD720918:EGD720921 EPZ720918:EPZ720921 EZV720918:EZV720921 FJR720918:FJR720921 FTN720918:FTN720921 GDJ720918:GDJ720921 GNF720918:GNF720921 GXB720918:GXB720921 HGX720918:HGX720921 HQT720918:HQT720921 IAP720918:IAP720921 IKL720918:IKL720921 IUH720918:IUH720921 JED720918:JED720921 JNZ720918:JNZ720921 JXV720918:JXV720921 KHR720918:KHR720921 KRN720918:KRN720921 LBJ720918:LBJ720921 LLF720918:LLF720921 LVB720918:LVB720921 MEX720918:MEX720921 MOT720918:MOT720921 MYP720918:MYP720921 NIL720918:NIL720921 NSH720918:NSH720921 OCD720918:OCD720921 OLZ720918:OLZ720921 OVV720918:OVV720921 PFR720918:PFR720921 PPN720918:PPN720921 PZJ720918:PZJ720921 QJF720918:QJF720921 QTB720918:QTB720921 RCX720918:RCX720921 RMT720918:RMT720921 RWP720918:RWP720921 SGL720918:SGL720921 SQH720918:SQH720921 TAD720918:TAD720921 TJZ720918:TJZ720921 TTV720918:TTV720921 UDR720918:UDR720921 UNN720918:UNN720921 UXJ720918:UXJ720921 VHF720918:VHF720921 VRB720918:VRB720921 WAX720918:WAX720921 WKT720918:WKT720921 WUP720918:WUP720921 ID786454:ID786457 RZ786454:RZ786457 ABV786454:ABV786457 ALR786454:ALR786457 AVN786454:AVN786457 BFJ786454:BFJ786457 BPF786454:BPF786457 BZB786454:BZB786457 CIX786454:CIX786457 CST786454:CST786457 DCP786454:DCP786457 DML786454:DML786457 DWH786454:DWH786457 EGD786454:EGD786457 EPZ786454:EPZ786457 EZV786454:EZV786457 FJR786454:FJR786457 FTN786454:FTN786457 GDJ786454:GDJ786457 GNF786454:GNF786457 GXB786454:GXB786457 HGX786454:HGX786457 HQT786454:HQT786457 IAP786454:IAP786457 IKL786454:IKL786457 IUH786454:IUH786457 JED786454:JED786457 JNZ786454:JNZ786457 JXV786454:JXV786457 KHR786454:KHR786457 KRN786454:KRN786457 LBJ786454:LBJ786457 LLF786454:LLF786457 LVB786454:LVB786457 MEX786454:MEX786457 MOT786454:MOT786457 MYP786454:MYP786457 NIL786454:NIL786457 NSH786454:NSH786457 OCD786454:OCD786457 OLZ786454:OLZ786457 OVV786454:OVV786457 PFR786454:PFR786457 PPN786454:PPN786457 PZJ786454:PZJ786457 QJF786454:QJF786457 QTB786454:QTB786457 RCX786454:RCX786457 RMT786454:RMT786457 RWP786454:RWP786457 SGL786454:SGL786457 SQH786454:SQH786457 TAD786454:TAD786457 TJZ786454:TJZ786457 TTV786454:TTV786457 UDR786454:UDR786457 UNN786454:UNN786457 UXJ786454:UXJ786457 VHF786454:VHF786457 VRB786454:VRB786457 WAX786454:WAX786457 WKT786454:WKT786457 WUP786454:WUP786457 ID851990:ID851993 RZ851990:RZ851993 ABV851990:ABV851993 ALR851990:ALR851993 AVN851990:AVN851993 BFJ851990:BFJ851993 BPF851990:BPF851993 BZB851990:BZB851993 CIX851990:CIX851993 CST851990:CST851993 DCP851990:DCP851993 DML851990:DML851993 DWH851990:DWH851993 EGD851990:EGD851993 EPZ851990:EPZ851993 EZV851990:EZV851993 FJR851990:FJR851993 FTN851990:FTN851993 GDJ851990:GDJ851993 GNF851990:GNF851993 GXB851990:GXB851993 HGX851990:HGX851993 HQT851990:HQT851993 IAP851990:IAP851993 IKL851990:IKL851993 IUH851990:IUH851993 JED851990:JED851993 JNZ851990:JNZ851993 JXV851990:JXV851993 KHR851990:KHR851993 KRN851990:KRN851993 LBJ851990:LBJ851993 LLF851990:LLF851993 LVB851990:LVB851993 MEX851990:MEX851993 MOT851990:MOT851993 MYP851990:MYP851993 NIL851990:NIL851993 NSH851990:NSH851993 OCD851990:OCD851993 OLZ851990:OLZ851993 OVV851990:OVV851993 PFR851990:PFR851993 PPN851990:PPN851993 PZJ851990:PZJ851993 QJF851990:QJF851993 QTB851990:QTB851993 RCX851990:RCX851993 RMT851990:RMT851993 RWP851990:RWP851993 SGL851990:SGL851993 SQH851990:SQH851993 TAD851990:TAD851993 TJZ851990:TJZ851993 TTV851990:TTV851993 UDR851990:UDR851993 UNN851990:UNN851993 UXJ851990:UXJ851993 VHF851990:VHF851993 VRB851990:VRB851993 WAX851990:WAX851993 WKT851990:WKT851993 WUP851990:WUP851993 ID917526:ID917529 RZ917526:RZ917529 ABV917526:ABV917529 ALR917526:ALR917529 AVN917526:AVN917529 BFJ917526:BFJ917529 BPF917526:BPF917529 BZB917526:BZB917529 CIX917526:CIX917529 CST917526:CST917529 DCP917526:DCP917529 DML917526:DML917529 DWH917526:DWH917529 EGD917526:EGD917529 EPZ917526:EPZ917529 EZV917526:EZV917529 FJR917526:FJR917529 FTN917526:FTN917529 GDJ917526:GDJ917529 GNF917526:GNF917529 GXB917526:GXB917529 HGX917526:HGX917529 HQT917526:HQT917529 IAP917526:IAP917529 IKL917526:IKL917529 IUH917526:IUH917529 JED917526:JED917529 JNZ917526:JNZ917529 JXV917526:JXV917529 KHR917526:KHR917529 KRN917526:KRN917529 LBJ917526:LBJ917529 LLF917526:LLF917529 LVB917526:LVB917529 MEX917526:MEX917529 MOT917526:MOT917529 MYP917526:MYP917529 NIL917526:NIL917529 NSH917526:NSH917529 OCD917526:OCD917529 OLZ917526:OLZ917529 OVV917526:OVV917529 PFR917526:PFR917529 PPN917526:PPN917529 PZJ917526:PZJ917529 QJF917526:QJF917529 QTB917526:QTB917529 RCX917526:RCX917529 RMT917526:RMT917529 RWP917526:RWP917529 SGL917526:SGL917529 SQH917526:SQH917529 TAD917526:TAD917529 TJZ917526:TJZ917529 TTV917526:TTV917529 UDR917526:UDR917529 UNN917526:UNN917529 UXJ917526:UXJ917529 VHF917526:VHF917529 VRB917526:VRB917529 WAX917526:WAX917529 WKT917526:WKT917529 WUP917526:WUP917529 ID983062:ID983065 RZ983062:RZ983065 ABV983062:ABV983065 ALR983062:ALR983065 AVN983062:AVN983065 BFJ983062:BFJ983065 BPF983062:BPF983065 BZB983062:BZB983065 CIX983062:CIX983065 CST983062:CST983065 DCP983062:DCP983065 DML983062:DML983065 DWH983062:DWH983065 EGD983062:EGD983065 EPZ983062:EPZ983065 EZV983062:EZV983065 FJR983062:FJR983065 FTN983062:FTN983065 GDJ983062:GDJ983065 GNF983062:GNF983065 GXB983062:GXB983065 HGX983062:HGX983065 HQT983062:HQT983065 IAP983062:IAP983065 IKL983062:IKL983065 IUH983062:IUH983065 JED983062:JED983065 JNZ983062:JNZ983065 JXV983062:JXV983065 KHR983062:KHR983065 KRN983062:KRN983065 LBJ983062:LBJ983065 LLF983062:LLF983065 LVB983062:LVB983065 MEX983062:MEX983065 MOT983062:MOT983065 MYP983062:MYP983065 NIL983062:NIL983065 NSH983062:NSH983065 OCD983062:OCD983065 OLZ983062:OLZ983065 OVV983062:OVV983065 PFR983062:PFR983065 PPN983062:PPN983065 PZJ983062:PZJ983065 QJF983062:QJF983065 QTB983062:QTB983065 RCX983062:RCX983065 RMT983062:RMT983065 RWP983062:RWP983065 SGL983062:SGL983065 SQH983062:SQH983065 TAD983062:TAD983065 TJZ983062:TJZ983065 TTV983062:TTV983065 UDR983062:UDR983065 UNN983062:UNN983065 UXJ983062:UXJ983065 VHF983062:VHF983065 VRB983062:VRB983065 WAX983062:WAX983065 WKT983062:WKT983065 WUP983062:WUP983065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ID65556 RZ65556 ABV65556 ALR65556 AVN65556 BFJ65556 BPF65556 BZB65556 CIX65556 CST65556 DCP65556 DML65556 DWH65556 EGD65556 EPZ65556 EZV65556 FJR65556 FTN65556 GDJ65556 GNF65556 GXB65556 HGX65556 HQT65556 IAP65556 IKL65556 IUH65556 JED65556 JNZ65556 JXV65556 KHR65556 KRN65556 LBJ65556 LLF65556 LVB65556 MEX65556 MOT65556 MYP65556 NIL65556 NSH65556 OCD65556 OLZ65556 OVV65556 PFR65556 PPN65556 PZJ65556 QJF65556 QTB65556 RCX65556 RMT65556 RWP65556 SGL65556 SQH65556 TAD65556 TJZ65556 TTV65556 UDR65556 UNN65556 UXJ65556 VHF65556 VRB65556 WAX65556 WKT65556 WUP65556 ID131092 RZ131092 ABV131092 ALR131092 AVN131092 BFJ131092 BPF131092 BZB131092 CIX131092 CST131092 DCP131092 DML131092 DWH131092 EGD131092 EPZ131092 EZV131092 FJR131092 FTN131092 GDJ131092 GNF131092 GXB131092 HGX131092 HQT131092 IAP131092 IKL131092 IUH131092 JED131092 JNZ131092 JXV131092 KHR131092 KRN131092 LBJ131092 LLF131092 LVB131092 MEX131092 MOT131092 MYP131092 NIL131092 NSH131092 OCD131092 OLZ131092 OVV131092 PFR131092 PPN131092 PZJ131092 QJF131092 QTB131092 RCX131092 RMT131092 RWP131092 SGL131092 SQH131092 TAD131092 TJZ131092 TTV131092 UDR131092 UNN131092 UXJ131092 VHF131092 VRB131092 WAX131092 WKT131092 WUP131092 ID196628 RZ196628 ABV196628 ALR196628 AVN196628 BFJ196628 BPF196628 BZB196628 CIX196628 CST196628 DCP196628 DML196628 DWH196628 EGD196628 EPZ196628 EZV196628 FJR196628 FTN196628 GDJ196628 GNF196628 GXB196628 HGX196628 HQT196628 IAP196628 IKL196628 IUH196628 JED196628 JNZ196628 JXV196628 KHR196628 KRN196628 LBJ196628 LLF196628 LVB196628 MEX196628 MOT196628 MYP196628 NIL196628 NSH196628 OCD196628 OLZ196628 OVV196628 PFR196628 PPN196628 PZJ196628 QJF196628 QTB196628 RCX196628 RMT196628 RWP196628 SGL196628 SQH196628 TAD196628 TJZ196628 TTV196628 UDR196628 UNN196628 UXJ196628 VHF196628 VRB196628 WAX196628 WKT196628 WUP196628 ID262164 RZ262164 ABV262164 ALR262164 AVN262164 BFJ262164 BPF262164 BZB262164 CIX262164 CST262164 DCP262164 DML262164 DWH262164 EGD262164 EPZ262164 EZV262164 FJR262164 FTN262164 GDJ262164 GNF262164 GXB262164 HGX262164 HQT262164 IAP262164 IKL262164 IUH262164 JED262164 JNZ262164 JXV262164 KHR262164 KRN262164 LBJ262164 LLF262164 LVB262164 MEX262164 MOT262164 MYP262164 NIL262164 NSH262164 OCD262164 OLZ262164 OVV262164 PFR262164 PPN262164 PZJ262164 QJF262164 QTB262164 RCX262164 RMT262164 RWP262164 SGL262164 SQH262164 TAD262164 TJZ262164 TTV262164 UDR262164 UNN262164 UXJ262164 VHF262164 VRB262164 WAX262164 WKT262164 WUP262164 ID327700 RZ327700 ABV327700 ALR327700 AVN327700 BFJ327700 BPF327700 BZB327700 CIX327700 CST327700 DCP327700 DML327700 DWH327700 EGD327700 EPZ327700 EZV327700 FJR327700 FTN327700 GDJ327700 GNF327700 GXB327700 HGX327700 HQT327700 IAP327700 IKL327700 IUH327700 JED327700 JNZ327700 JXV327700 KHR327700 KRN327700 LBJ327700 LLF327700 LVB327700 MEX327700 MOT327700 MYP327700 NIL327700 NSH327700 OCD327700 OLZ327700 OVV327700 PFR327700 PPN327700 PZJ327700 QJF327700 QTB327700 RCX327700 RMT327700 RWP327700 SGL327700 SQH327700 TAD327700 TJZ327700 TTV327700 UDR327700 UNN327700 UXJ327700 VHF327700 VRB327700 WAX327700 WKT327700 WUP327700 ID393236 RZ393236 ABV393236 ALR393236 AVN393236 BFJ393236 BPF393236 BZB393236 CIX393236 CST393236 DCP393236 DML393236 DWH393236 EGD393236 EPZ393236 EZV393236 FJR393236 FTN393236 GDJ393236 GNF393236 GXB393236 HGX393236 HQT393236 IAP393236 IKL393236 IUH393236 JED393236 JNZ393236 JXV393236 KHR393236 KRN393236 LBJ393236 LLF393236 LVB393236 MEX393236 MOT393236 MYP393236 NIL393236 NSH393236 OCD393236 OLZ393236 OVV393236 PFR393236 PPN393236 PZJ393236 QJF393236 QTB393236 RCX393236 RMT393236 RWP393236 SGL393236 SQH393236 TAD393236 TJZ393236 TTV393236 UDR393236 UNN393236 UXJ393236 VHF393236 VRB393236 WAX393236 WKT393236 WUP393236 ID458772 RZ458772 ABV458772 ALR458772 AVN458772 BFJ458772 BPF458772 BZB458772 CIX458772 CST458772 DCP458772 DML458772 DWH458772 EGD458772 EPZ458772 EZV458772 FJR458772 FTN458772 GDJ458772 GNF458772 GXB458772 HGX458772 HQT458772 IAP458772 IKL458772 IUH458772 JED458772 JNZ458772 JXV458772 KHR458772 KRN458772 LBJ458772 LLF458772 LVB458772 MEX458772 MOT458772 MYP458772 NIL458772 NSH458772 OCD458772 OLZ458772 OVV458772 PFR458772 PPN458772 PZJ458772 QJF458772 QTB458772 RCX458772 RMT458772 RWP458772 SGL458772 SQH458772 TAD458772 TJZ458772 TTV458772 UDR458772 UNN458772 UXJ458772 VHF458772 VRB458772 WAX458772 WKT458772 WUP458772 ID524308 RZ524308 ABV524308 ALR524308 AVN524308 BFJ524308 BPF524308 BZB524308 CIX524308 CST524308 DCP524308 DML524308 DWH524308 EGD524308 EPZ524308 EZV524308 FJR524308 FTN524308 GDJ524308 GNF524308 GXB524308 HGX524308 HQT524308 IAP524308 IKL524308 IUH524308 JED524308 JNZ524308 JXV524308 KHR524308 KRN524308 LBJ524308 LLF524308 LVB524308 MEX524308 MOT524308 MYP524308 NIL524308 NSH524308 OCD524308 OLZ524308 OVV524308 PFR524308 PPN524308 PZJ524308 QJF524308 QTB524308 RCX524308 RMT524308 RWP524308 SGL524308 SQH524308 TAD524308 TJZ524308 TTV524308 UDR524308 UNN524308 UXJ524308 VHF524308 VRB524308 WAX524308 WKT524308 WUP524308 ID589844 RZ589844 ABV589844 ALR589844 AVN589844 BFJ589844 BPF589844 BZB589844 CIX589844 CST589844 DCP589844 DML589844 DWH589844 EGD589844 EPZ589844 EZV589844 FJR589844 FTN589844 GDJ589844 GNF589844 GXB589844 HGX589844 HQT589844 IAP589844 IKL589844 IUH589844 JED589844 JNZ589844 JXV589844 KHR589844 KRN589844 LBJ589844 LLF589844 LVB589844 MEX589844 MOT589844 MYP589844 NIL589844 NSH589844 OCD589844 OLZ589844 OVV589844 PFR589844 PPN589844 PZJ589844 QJF589844 QTB589844 RCX589844 RMT589844 RWP589844 SGL589844 SQH589844 TAD589844 TJZ589844 TTV589844 UDR589844 UNN589844 UXJ589844 VHF589844 VRB589844 WAX589844 WKT589844 WUP589844 ID655380 RZ655380 ABV655380 ALR655380 AVN655380 BFJ655380 BPF655380 BZB655380 CIX655380 CST655380 DCP655380 DML655380 DWH655380 EGD655380 EPZ655380 EZV655380 FJR655380 FTN655380 GDJ655380 GNF655380 GXB655380 HGX655380 HQT655380 IAP655380 IKL655380 IUH655380 JED655380 JNZ655380 JXV655380 KHR655380 KRN655380 LBJ655380 LLF655380 LVB655380 MEX655380 MOT655380 MYP655380 NIL655380 NSH655380 OCD655380 OLZ655380 OVV655380 PFR655380 PPN655380 PZJ655380 QJF655380 QTB655380 RCX655380 RMT655380 RWP655380 SGL655380 SQH655380 TAD655380 TJZ655380 TTV655380 UDR655380 UNN655380 UXJ655380 VHF655380 VRB655380 WAX655380 WKT655380 WUP655380 ID720916 RZ720916 ABV720916 ALR720916 AVN720916 BFJ720916 BPF720916 BZB720916 CIX720916 CST720916 DCP720916 DML720916 DWH720916 EGD720916 EPZ720916 EZV720916 FJR720916 FTN720916 GDJ720916 GNF720916 GXB720916 HGX720916 HQT720916 IAP720916 IKL720916 IUH720916 JED720916 JNZ720916 JXV720916 KHR720916 KRN720916 LBJ720916 LLF720916 LVB720916 MEX720916 MOT720916 MYP720916 NIL720916 NSH720916 OCD720916 OLZ720916 OVV720916 PFR720916 PPN720916 PZJ720916 QJF720916 QTB720916 RCX720916 RMT720916 RWP720916 SGL720916 SQH720916 TAD720916 TJZ720916 TTV720916 UDR720916 UNN720916 UXJ720916 VHF720916 VRB720916 WAX720916 WKT720916 WUP720916 ID786452 RZ786452 ABV786452 ALR786452 AVN786452 BFJ786452 BPF786452 BZB786452 CIX786452 CST786452 DCP786452 DML786452 DWH786452 EGD786452 EPZ786452 EZV786452 FJR786452 FTN786452 GDJ786452 GNF786452 GXB786452 HGX786452 HQT786452 IAP786452 IKL786452 IUH786452 JED786452 JNZ786452 JXV786452 KHR786452 KRN786452 LBJ786452 LLF786452 LVB786452 MEX786452 MOT786452 MYP786452 NIL786452 NSH786452 OCD786452 OLZ786452 OVV786452 PFR786452 PPN786452 PZJ786452 QJF786452 QTB786452 RCX786452 RMT786452 RWP786452 SGL786452 SQH786452 TAD786452 TJZ786452 TTV786452 UDR786452 UNN786452 UXJ786452 VHF786452 VRB786452 WAX786452 WKT786452 WUP786452 ID851988 RZ851988 ABV851988 ALR851988 AVN851988 BFJ851988 BPF851988 BZB851988 CIX851988 CST851988 DCP851988 DML851988 DWH851988 EGD851988 EPZ851988 EZV851988 FJR851988 FTN851988 GDJ851988 GNF851988 GXB851988 HGX851988 HQT851988 IAP851988 IKL851988 IUH851988 JED851988 JNZ851988 JXV851988 KHR851988 KRN851988 LBJ851988 LLF851988 LVB851988 MEX851988 MOT851988 MYP851988 NIL851988 NSH851988 OCD851988 OLZ851988 OVV851988 PFR851988 PPN851988 PZJ851988 QJF851988 QTB851988 RCX851988 RMT851988 RWP851988 SGL851988 SQH851988 TAD851988 TJZ851988 TTV851988 UDR851988 UNN851988 UXJ851988 VHF851988 VRB851988 WAX851988 WKT851988 WUP851988 ID917524 RZ917524 ABV917524 ALR917524 AVN917524 BFJ917524 BPF917524 BZB917524 CIX917524 CST917524 DCP917524 DML917524 DWH917524 EGD917524 EPZ917524 EZV917524 FJR917524 FTN917524 GDJ917524 GNF917524 GXB917524 HGX917524 HQT917524 IAP917524 IKL917524 IUH917524 JED917524 JNZ917524 JXV917524 KHR917524 KRN917524 LBJ917524 LLF917524 LVB917524 MEX917524 MOT917524 MYP917524 NIL917524 NSH917524 OCD917524 OLZ917524 OVV917524 PFR917524 PPN917524 PZJ917524 QJF917524 QTB917524 RCX917524 RMT917524 RWP917524 SGL917524 SQH917524 TAD917524 TJZ917524 TTV917524 UDR917524 UNN917524 UXJ917524 VHF917524 VRB917524 WAX917524 WKT917524 WUP917524 ID983060 RZ983060 ABV983060 ALR983060 AVN983060 BFJ983060 BPF983060 BZB983060 CIX983060 CST983060 DCP983060 DML983060 DWH983060 EGD983060 EPZ983060 EZV983060 FJR983060 FTN983060 GDJ983060 GNF983060 GXB983060 HGX983060 HQT983060 IAP983060 IKL983060 IUH983060 JED983060 JNZ983060 JXV983060 KHR983060 KRN983060 LBJ983060 LLF983060 LVB983060 MEX983060 MOT983060 MYP983060 NIL983060 NSH983060 OCD983060 OLZ983060 OVV983060 PFR983060 PPN983060 PZJ983060 QJF983060 QTB983060 RCX983060 RMT983060 RWP983060 SGL983060 SQH983060 TAD983060 TJZ983060 TTV983060 UDR983060 UNN983060 UXJ983060 VHF983060 VRB983060 WAX983060 WKT983060 WUP983060 ID65554 RZ65554 ABV65554 ALR65554 AVN65554 BFJ65554 BPF65554 BZB65554 CIX65554 CST65554 DCP65554 DML65554 DWH65554 EGD65554 EPZ65554 EZV65554 FJR65554 FTN65554 GDJ65554 GNF65554 GXB65554 HGX65554 HQT65554 IAP65554 IKL65554 IUH65554 JED65554 JNZ65554 JXV65554 KHR65554 KRN65554 LBJ65554 LLF65554 LVB65554 MEX65554 MOT65554 MYP65554 NIL65554 NSH65554 OCD65554 OLZ65554 OVV65554 PFR65554 PPN65554 PZJ65554 QJF65554 QTB65554 RCX65554 RMT65554 RWP65554 SGL65554 SQH65554 TAD65554 TJZ65554 TTV65554 UDR65554 UNN65554 UXJ65554 VHF65554 VRB65554 WAX65554 WKT65554 WUP65554 ID131090 RZ131090 ABV131090 ALR131090 AVN131090 BFJ131090 BPF131090 BZB131090 CIX131090 CST131090 DCP131090 DML131090 DWH131090 EGD131090 EPZ131090 EZV131090 FJR131090 FTN131090 GDJ131090 GNF131090 GXB131090 HGX131090 HQT131090 IAP131090 IKL131090 IUH131090 JED131090 JNZ131090 JXV131090 KHR131090 KRN131090 LBJ131090 LLF131090 LVB131090 MEX131090 MOT131090 MYP131090 NIL131090 NSH131090 OCD131090 OLZ131090 OVV131090 PFR131090 PPN131090 PZJ131090 QJF131090 QTB131090 RCX131090 RMT131090 RWP131090 SGL131090 SQH131090 TAD131090 TJZ131090 TTV131090 UDR131090 UNN131090 UXJ131090 VHF131090 VRB131090 WAX131090 WKT131090 WUP131090 ID196626 RZ196626 ABV196626 ALR196626 AVN196626 BFJ196626 BPF196626 BZB196626 CIX196626 CST196626 DCP196626 DML196626 DWH196626 EGD196626 EPZ196626 EZV196626 FJR196626 FTN196626 GDJ196626 GNF196626 GXB196626 HGX196626 HQT196626 IAP196626 IKL196626 IUH196626 JED196626 JNZ196626 JXV196626 KHR196626 KRN196626 LBJ196626 LLF196626 LVB196626 MEX196626 MOT196626 MYP196626 NIL196626 NSH196626 OCD196626 OLZ196626 OVV196626 PFR196626 PPN196626 PZJ196626 QJF196626 QTB196626 RCX196626 RMT196626 RWP196626 SGL196626 SQH196626 TAD196626 TJZ196626 TTV196626 UDR196626 UNN196626 UXJ196626 VHF196626 VRB196626 WAX196626 WKT196626 WUP196626 ID262162 RZ262162 ABV262162 ALR262162 AVN262162 BFJ262162 BPF262162 BZB262162 CIX262162 CST262162 DCP262162 DML262162 DWH262162 EGD262162 EPZ262162 EZV262162 FJR262162 FTN262162 GDJ262162 GNF262162 GXB262162 HGX262162 HQT262162 IAP262162 IKL262162 IUH262162 JED262162 JNZ262162 JXV262162 KHR262162 KRN262162 LBJ262162 LLF262162 LVB262162 MEX262162 MOT262162 MYP262162 NIL262162 NSH262162 OCD262162 OLZ262162 OVV262162 PFR262162 PPN262162 PZJ262162 QJF262162 QTB262162 RCX262162 RMT262162 RWP262162 SGL262162 SQH262162 TAD262162 TJZ262162 TTV262162 UDR262162 UNN262162 UXJ262162 VHF262162 VRB262162 WAX262162 WKT262162 WUP262162 ID327698 RZ327698 ABV327698 ALR327698 AVN327698 BFJ327698 BPF327698 BZB327698 CIX327698 CST327698 DCP327698 DML327698 DWH327698 EGD327698 EPZ327698 EZV327698 FJR327698 FTN327698 GDJ327698 GNF327698 GXB327698 HGX327698 HQT327698 IAP327698 IKL327698 IUH327698 JED327698 JNZ327698 JXV327698 KHR327698 KRN327698 LBJ327698 LLF327698 LVB327698 MEX327698 MOT327698 MYP327698 NIL327698 NSH327698 OCD327698 OLZ327698 OVV327698 PFR327698 PPN327698 PZJ327698 QJF327698 QTB327698 RCX327698 RMT327698 RWP327698 SGL327698 SQH327698 TAD327698 TJZ327698 TTV327698 UDR327698 UNN327698 UXJ327698 VHF327698 VRB327698 WAX327698 WKT327698 WUP327698 ID393234 RZ393234 ABV393234 ALR393234 AVN393234 BFJ393234 BPF393234 BZB393234 CIX393234 CST393234 DCP393234 DML393234 DWH393234 EGD393234 EPZ393234 EZV393234 FJR393234 FTN393234 GDJ393234 GNF393234 GXB393234 HGX393234 HQT393234 IAP393234 IKL393234 IUH393234 JED393234 JNZ393234 JXV393234 KHR393234 KRN393234 LBJ393234 LLF393234 LVB393234 MEX393234 MOT393234 MYP393234 NIL393234 NSH393234 OCD393234 OLZ393234 OVV393234 PFR393234 PPN393234 PZJ393234 QJF393234 QTB393234 RCX393234 RMT393234 RWP393234 SGL393234 SQH393234 TAD393234 TJZ393234 TTV393234 UDR393234 UNN393234 UXJ393234 VHF393234 VRB393234 WAX393234 WKT393234 WUP393234 ID458770 RZ458770 ABV458770 ALR458770 AVN458770 BFJ458770 BPF458770 BZB458770 CIX458770 CST458770 DCP458770 DML458770 DWH458770 EGD458770 EPZ458770 EZV458770 FJR458770 FTN458770 GDJ458770 GNF458770 GXB458770 HGX458770 HQT458770 IAP458770 IKL458770 IUH458770 JED458770 JNZ458770 JXV458770 KHR458770 KRN458770 LBJ458770 LLF458770 LVB458770 MEX458770 MOT458770 MYP458770 NIL458770 NSH458770 OCD458770 OLZ458770 OVV458770 PFR458770 PPN458770 PZJ458770 QJF458770 QTB458770 RCX458770 RMT458770 RWP458770 SGL458770 SQH458770 TAD458770 TJZ458770 TTV458770 UDR458770 UNN458770 UXJ458770 VHF458770 VRB458770 WAX458770 WKT458770 WUP458770 ID524306 RZ524306 ABV524306 ALR524306 AVN524306 BFJ524306 BPF524306 BZB524306 CIX524306 CST524306 DCP524306 DML524306 DWH524306 EGD524306 EPZ524306 EZV524306 FJR524306 FTN524306 GDJ524306 GNF524306 GXB524306 HGX524306 HQT524306 IAP524306 IKL524306 IUH524306 JED524306 JNZ524306 JXV524306 KHR524306 KRN524306 LBJ524306 LLF524306 LVB524306 MEX524306 MOT524306 MYP524306 NIL524306 NSH524306 OCD524306 OLZ524306 OVV524306 PFR524306 PPN524306 PZJ524306 QJF524306 QTB524306 RCX524306 RMT524306 RWP524306 SGL524306 SQH524306 TAD524306 TJZ524306 TTV524306 UDR524306 UNN524306 UXJ524306 VHF524306 VRB524306 WAX524306 WKT524306 WUP524306 ID589842 RZ589842 ABV589842 ALR589842 AVN589842 BFJ589842 BPF589842 BZB589842 CIX589842 CST589842 DCP589842 DML589842 DWH589842 EGD589842 EPZ589842 EZV589842 FJR589842 FTN589842 GDJ589842 GNF589842 GXB589842 HGX589842 HQT589842 IAP589842 IKL589842 IUH589842 JED589842 JNZ589842 JXV589842 KHR589842 KRN589842 LBJ589842 LLF589842 LVB589842 MEX589842 MOT589842 MYP589842 NIL589842 NSH589842 OCD589842 OLZ589842 OVV589842 PFR589842 PPN589842 PZJ589842 QJF589842 QTB589842 RCX589842 RMT589842 RWP589842 SGL589842 SQH589842 TAD589842 TJZ589842 TTV589842 UDR589842 UNN589842 UXJ589842 VHF589842 VRB589842 WAX589842 WKT589842 WUP589842 ID655378 RZ655378 ABV655378 ALR655378 AVN655378 BFJ655378 BPF655378 BZB655378 CIX655378 CST655378 DCP655378 DML655378 DWH655378 EGD655378 EPZ655378 EZV655378 FJR655378 FTN655378 GDJ655378 GNF655378 GXB655378 HGX655378 HQT655378 IAP655378 IKL655378 IUH655378 JED655378 JNZ655378 JXV655378 KHR655378 KRN655378 LBJ655378 LLF655378 LVB655378 MEX655378 MOT655378 MYP655378 NIL655378 NSH655378 OCD655378 OLZ655378 OVV655378 PFR655378 PPN655378 PZJ655378 QJF655378 QTB655378 RCX655378 RMT655378 RWP655378 SGL655378 SQH655378 TAD655378 TJZ655378 TTV655378 UDR655378 UNN655378 UXJ655378 VHF655378 VRB655378 WAX655378 WKT655378 WUP655378 ID720914 RZ720914 ABV720914 ALR720914 AVN720914 BFJ720914 BPF720914 BZB720914 CIX720914 CST720914 DCP720914 DML720914 DWH720914 EGD720914 EPZ720914 EZV720914 FJR720914 FTN720914 GDJ720914 GNF720914 GXB720914 HGX720914 HQT720914 IAP720914 IKL720914 IUH720914 JED720914 JNZ720914 JXV720914 KHR720914 KRN720914 LBJ720914 LLF720914 LVB720914 MEX720914 MOT720914 MYP720914 NIL720914 NSH720914 OCD720914 OLZ720914 OVV720914 PFR720914 PPN720914 PZJ720914 QJF720914 QTB720914 RCX720914 RMT720914 RWP720914 SGL720914 SQH720914 TAD720914 TJZ720914 TTV720914 UDR720914 UNN720914 UXJ720914 VHF720914 VRB720914 WAX720914 WKT720914 WUP720914 ID786450 RZ786450 ABV786450 ALR786450 AVN786450 BFJ786450 BPF786450 BZB786450 CIX786450 CST786450 DCP786450 DML786450 DWH786450 EGD786450 EPZ786450 EZV786450 FJR786450 FTN786450 GDJ786450 GNF786450 GXB786450 HGX786450 HQT786450 IAP786450 IKL786450 IUH786450 JED786450 JNZ786450 JXV786450 KHR786450 KRN786450 LBJ786450 LLF786450 LVB786450 MEX786450 MOT786450 MYP786450 NIL786450 NSH786450 OCD786450 OLZ786450 OVV786450 PFR786450 PPN786450 PZJ786450 QJF786450 QTB786450 RCX786450 RMT786450 RWP786450 SGL786450 SQH786450 TAD786450 TJZ786450 TTV786450 UDR786450 UNN786450 UXJ786450 VHF786450 VRB786450 WAX786450 WKT786450 WUP786450 ID851986 RZ851986 ABV851986 ALR851986 AVN851986 BFJ851986 BPF851986 BZB851986 CIX851986 CST851986 DCP851986 DML851986 DWH851986 EGD851986 EPZ851986 EZV851986 FJR851986 FTN851986 GDJ851986 GNF851986 GXB851986 HGX851986 HQT851986 IAP851986 IKL851986 IUH851986 JED851986 JNZ851986 JXV851986 KHR851986 KRN851986 LBJ851986 LLF851986 LVB851986 MEX851986 MOT851986 MYP851986 NIL851986 NSH851986 OCD851986 OLZ851986 OVV851986 PFR851986 PPN851986 PZJ851986 QJF851986 QTB851986 RCX851986 RMT851986 RWP851986 SGL851986 SQH851986 TAD851986 TJZ851986 TTV851986 UDR851986 UNN851986 UXJ851986 VHF851986 VRB851986 WAX851986 WKT851986 WUP851986 ID917522 RZ917522 ABV917522 ALR917522 AVN917522 BFJ917522 BPF917522 BZB917522 CIX917522 CST917522 DCP917522 DML917522 DWH917522 EGD917522 EPZ917522 EZV917522 FJR917522 FTN917522 GDJ917522 GNF917522 GXB917522 HGX917522 HQT917522 IAP917522 IKL917522 IUH917522 JED917522 JNZ917522 JXV917522 KHR917522 KRN917522 LBJ917522 LLF917522 LVB917522 MEX917522 MOT917522 MYP917522 NIL917522 NSH917522 OCD917522 OLZ917522 OVV917522 PFR917522 PPN917522 PZJ917522 QJF917522 QTB917522 RCX917522 RMT917522 RWP917522 SGL917522 SQH917522 TAD917522 TJZ917522 TTV917522 UDR917522 UNN917522 UXJ917522 VHF917522 VRB917522 WAX917522 WKT917522 WUP917522 ID983058 RZ983058 ABV983058 ALR983058 AVN983058 BFJ983058 BPF983058 BZB983058 CIX983058 CST983058 DCP983058 DML983058 DWH983058 EGD983058 EPZ983058 EZV983058 FJR983058 FTN983058 GDJ983058 GNF983058 GXB983058 HGX983058 HQT983058 IAP983058 IKL983058 IUH983058 JED983058 JNZ983058 JXV983058 KHR983058 KRN983058 LBJ983058 LLF983058 LVB983058 MEX983058 MOT983058 MYP983058 NIL983058 NSH983058 OCD983058 OLZ983058 OVV983058 PFR983058 PPN983058 PZJ983058 QJF983058 QTB983058 RCX983058 RMT983058 RWP983058 SGL983058 SQH983058 TAD983058 TJZ983058 TTV983058 UDR983058 UNN983058 UXJ983058 VHF983058 VRB983058 WAX983058 WKT983058 WUP983058 ID65552 RZ65552 ABV65552 ALR65552 AVN65552 BFJ65552 BPF65552 BZB65552 CIX65552 CST65552 DCP65552 DML65552 DWH65552 EGD65552 EPZ65552 EZV65552 FJR65552 FTN65552 GDJ65552 GNF65552 GXB65552 HGX65552 HQT65552 IAP65552 IKL65552 IUH65552 JED65552 JNZ65552 JXV65552 KHR65552 KRN65552 LBJ65552 LLF65552 LVB65552 MEX65552 MOT65552 MYP65552 NIL65552 NSH65552 OCD65552 OLZ65552 OVV65552 PFR65552 PPN65552 PZJ65552 QJF65552 QTB65552 RCX65552 RMT65552 RWP65552 SGL65552 SQH65552 TAD65552 TJZ65552 TTV65552 UDR65552 UNN65552 UXJ65552 VHF65552 VRB65552 WAX65552 WKT65552 WUP65552 ID131088 RZ131088 ABV131088 ALR131088 AVN131088 BFJ131088 BPF131088 BZB131088 CIX131088 CST131088 DCP131088 DML131088 DWH131088 EGD131088 EPZ131088 EZV131088 FJR131088 FTN131088 GDJ131088 GNF131088 GXB131088 HGX131088 HQT131088 IAP131088 IKL131088 IUH131088 JED131088 JNZ131088 JXV131088 KHR131088 KRN131088 LBJ131088 LLF131088 LVB131088 MEX131088 MOT131088 MYP131088 NIL131088 NSH131088 OCD131088 OLZ131088 OVV131088 PFR131088 PPN131088 PZJ131088 QJF131088 QTB131088 RCX131088 RMT131088 RWP131088 SGL131088 SQH131088 TAD131088 TJZ131088 TTV131088 UDR131088 UNN131088 UXJ131088 VHF131088 VRB131088 WAX131088 WKT131088 WUP131088 ID196624 RZ196624 ABV196624 ALR196624 AVN196624 BFJ196624 BPF196624 BZB196624 CIX196624 CST196624 DCP196624 DML196624 DWH196624 EGD196624 EPZ196624 EZV196624 FJR196624 FTN196624 GDJ196624 GNF196624 GXB196624 HGX196624 HQT196624 IAP196624 IKL196624 IUH196624 JED196624 JNZ196624 JXV196624 KHR196624 KRN196624 LBJ196624 LLF196624 LVB196624 MEX196624 MOT196624 MYP196624 NIL196624 NSH196624 OCD196624 OLZ196624 OVV196624 PFR196624 PPN196624 PZJ196624 QJF196624 QTB196624 RCX196624 RMT196624 RWP196624 SGL196624 SQH196624 TAD196624 TJZ196624 TTV196624 UDR196624 UNN196624 UXJ196624 VHF196624 VRB196624 WAX196624 WKT196624 WUP196624 ID262160 RZ262160 ABV262160 ALR262160 AVN262160 BFJ262160 BPF262160 BZB262160 CIX262160 CST262160 DCP262160 DML262160 DWH262160 EGD262160 EPZ262160 EZV262160 FJR262160 FTN262160 GDJ262160 GNF262160 GXB262160 HGX262160 HQT262160 IAP262160 IKL262160 IUH262160 JED262160 JNZ262160 JXV262160 KHR262160 KRN262160 LBJ262160 LLF262160 LVB262160 MEX262160 MOT262160 MYP262160 NIL262160 NSH262160 OCD262160 OLZ262160 OVV262160 PFR262160 PPN262160 PZJ262160 QJF262160 QTB262160 RCX262160 RMT262160 RWP262160 SGL262160 SQH262160 TAD262160 TJZ262160 TTV262160 UDR262160 UNN262160 UXJ262160 VHF262160 VRB262160 WAX262160 WKT262160 WUP262160 ID327696 RZ327696 ABV327696 ALR327696 AVN327696 BFJ327696 BPF327696 BZB327696 CIX327696 CST327696 DCP327696 DML327696 DWH327696 EGD327696 EPZ327696 EZV327696 FJR327696 FTN327696 GDJ327696 GNF327696 GXB327696 HGX327696 HQT327696 IAP327696 IKL327696 IUH327696 JED327696 JNZ327696 JXV327696 KHR327696 KRN327696 LBJ327696 LLF327696 LVB327696 MEX327696 MOT327696 MYP327696 NIL327696 NSH327696 OCD327696 OLZ327696 OVV327696 PFR327696 PPN327696 PZJ327696 QJF327696 QTB327696 RCX327696 RMT327696 RWP327696 SGL327696 SQH327696 TAD327696 TJZ327696 TTV327696 UDR327696 UNN327696 UXJ327696 VHF327696 VRB327696 WAX327696 WKT327696 WUP327696 ID393232 RZ393232 ABV393232 ALR393232 AVN393232 BFJ393232 BPF393232 BZB393232 CIX393232 CST393232 DCP393232 DML393232 DWH393232 EGD393232 EPZ393232 EZV393232 FJR393232 FTN393232 GDJ393232 GNF393232 GXB393232 HGX393232 HQT393232 IAP393232 IKL393232 IUH393232 JED393232 JNZ393232 JXV393232 KHR393232 KRN393232 LBJ393232 LLF393232 LVB393232 MEX393232 MOT393232 MYP393232 NIL393232 NSH393232 OCD393232 OLZ393232 OVV393232 PFR393232 PPN393232 PZJ393232 QJF393232 QTB393232 RCX393232 RMT393232 RWP393232 SGL393232 SQH393232 TAD393232 TJZ393232 TTV393232 UDR393232 UNN393232 UXJ393232 VHF393232 VRB393232 WAX393232 WKT393232 WUP393232 ID458768 RZ458768 ABV458768 ALR458768 AVN458768 BFJ458768 BPF458768 BZB458768 CIX458768 CST458768 DCP458768 DML458768 DWH458768 EGD458768 EPZ458768 EZV458768 FJR458768 FTN458768 GDJ458768 GNF458768 GXB458768 HGX458768 HQT458768 IAP458768 IKL458768 IUH458768 JED458768 JNZ458768 JXV458768 KHR458768 KRN458768 LBJ458768 LLF458768 LVB458768 MEX458768 MOT458768 MYP458768 NIL458768 NSH458768 OCD458768 OLZ458768 OVV458768 PFR458768 PPN458768 PZJ458768 QJF458768 QTB458768 RCX458768 RMT458768 RWP458768 SGL458768 SQH458768 TAD458768 TJZ458768 TTV458768 UDR458768 UNN458768 UXJ458768 VHF458768 VRB458768 WAX458768 WKT458768 WUP458768 ID524304 RZ524304 ABV524304 ALR524304 AVN524304 BFJ524304 BPF524304 BZB524304 CIX524304 CST524304 DCP524304 DML524304 DWH524304 EGD524304 EPZ524304 EZV524304 FJR524304 FTN524304 GDJ524304 GNF524304 GXB524304 HGX524304 HQT524304 IAP524304 IKL524304 IUH524304 JED524304 JNZ524304 JXV524304 KHR524304 KRN524304 LBJ524304 LLF524304 LVB524304 MEX524304 MOT524304 MYP524304 NIL524304 NSH524304 OCD524304 OLZ524304 OVV524304 PFR524304 PPN524304 PZJ524304 QJF524304 QTB524304 RCX524304 RMT524304 RWP524304 SGL524304 SQH524304 TAD524304 TJZ524304 TTV524304 UDR524304 UNN524304 UXJ524304 VHF524304 VRB524304 WAX524304 WKT524304 WUP524304 ID589840 RZ589840 ABV589840 ALR589840 AVN589840 BFJ589840 BPF589840 BZB589840 CIX589840 CST589840 DCP589840 DML589840 DWH589840 EGD589840 EPZ589840 EZV589840 FJR589840 FTN589840 GDJ589840 GNF589840 GXB589840 HGX589840 HQT589840 IAP589840 IKL589840 IUH589840 JED589840 JNZ589840 JXV589840 KHR589840 KRN589840 LBJ589840 LLF589840 LVB589840 MEX589840 MOT589840 MYP589840 NIL589840 NSH589840 OCD589840 OLZ589840 OVV589840 PFR589840 PPN589840 PZJ589840 QJF589840 QTB589840 RCX589840 RMT589840 RWP589840 SGL589840 SQH589840 TAD589840 TJZ589840 TTV589840 UDR589840 UNN589840 UXJ589840 VHF589840 VRB589840 WAX589840 WKT589840 WUP589840 ID655376 RZ655376 ABV655376 ALR655376 AVN655376 BFJ655376 BPF655376 BZB655376 CIX655376 CST655376 DCP655376 DML655376 DWH655376 EGD655376 EPZ655376 EZV655376 FJR655376 FTN655376 GDJ655376 GNF655376 GXB655376 HGX655376 HQT655376 IAP655376 IKL655376 IUH655376 JED655376 JNZ655376 JXV655376 KHR655376 KRN655376 LBJ655376 LLF655376 LVB655376 MEX655376 MOT655376 MYP655376 NIL655376 NSH655376 OCD655376 OLZ655376 OVV655376 PFR655376 PPN655376 PZJ655376 QJF655376 QTB655376 RCX655376 RMT655376 RWP655376 SGL655376 SQH655376 TAD655376 TJZ655376 TTV655376 UDR655376 UNN655376 UXJ655376 VHF655376 VRB655376 WAX655376 WKT655376 WUP655376 ID720912 RZ720912 ABV720912 ALR720912 AVN720912 BFJ720912 BPF720912 BZB720912 CIX720912 CST720912 DCP720912 DML720912 DWH720912 EGD720912 EPZ720912 EZV720912 FJR720912 FTN720912 GDJ720912 GNF720912 GXB720912 HGX720912 HQT720912 IAP720912 IKL720912 IUH720912 JED720912 JNZ720912 JXV720912 KHR720912 KRN720912 LBJ720912 LLF720912 LVB720912 MEX720912 MOT720912 MYP720912 NIL720912 NSH720912 OCD720912 OLZ720912 OVV720912 PFR720912 PPN720912 PZJ720912 QJF720912 QTB720912 RCX720912 RMT720912 RWP720912 SGL720912 SQH720912 TAD720912 TJZ720912 TTV720912 UDR720912 UNN720912 UXJ720912 VHF720912 VRB720912 WAX720912 WKT720912 WUP720912 ID786448 RZ786448 ABV786448 ALR786448 AVN786448 BFJ786448 BPF786448 BZB786448 CIX786448 CST786448 DCP786448 DML786448 DWH786448 EGD786448 EPZ786448 EZV786448 FJR786448 FTN786448 GDJ786448 GNF786448 GXB786448 HGX786448 HQT786448 IAP786448 IKL786448 IUH786448 JED786448 JNZ786448 JXV786448 KHR786448 KRN786448 LBJ786448 LLF786448 LVB786448 MEX786448 MOT786448 MYP786448 NIL786448 NSH786448 OCD786448 OLZ786448 OVV786448 PFR786448 PPN786448 PZJ786448 QJF786448 QTB786448 RCX786448 RMT786448 RWP786448 SGL786448 SQH786448 TAD786448 TJZ786448 TTV786448 UDR786448 UNN786448 UXJ786448 VHF786448 VRB786448 WAX786448 WKT786448 WUP786448 ID851984 RZ851984 ABV851984 ALR851984 AVN851984 BFJ851984 BPF851984 BZB851984 CIX851984 CST851984 DCP851984 DML851984 DWH851984 EGD851984 EPZ851984 EZV851984 FJR851984 FTN851984 GDJ851984 GNF851984 GXB851984 HGX851984 HQT851984 IAP851984 IKL851984 IUH851984 JED851984 JNZ851984 JXV851984 KHR851984 KRN851984 LBJ851984 LLF851984 LVB851984 MEX851984 MOT851984 MYP851984 NIL851984 NSH851984 OCD851984 OLZ851984 OVV851984 PFR851984 PPN851984 PZJ851984 QJF851984 QTB851984 RCX851984 RMT851984 RWP851984 SGL851984 SQH851984 TAD851984 TJZ851984 TTV851984 UDR851984 UNN851984 UXJ851984 VHF851984 VRB851984 WAX851984 WKT851984 WUP851984 ID917520 RZ917520 ABV917520 ALR917520 AVN917520 BFJ917520 BPF917520 BZB917520 CIX917520 CST917520 DCP917520 DML917520 DWH917520 EGD917520 EPZ917520 EZV917520 FJR917520 FTN917520 GDJ917520 GNF917520 GXB917520 HGX917520 HQT917520 IAP917520 IKL917520 IUH917520 JED917520 JNZ917520 JXV917520 KHR917520 KRN917520 LBJ917520 LLF917520 LVB917520 MEX917520 MOT917520 MYP917520 NIL917520 NSH917520 OCD917520 OLZ917520 OVV917520 PFR917520 PPN917520 PZJ917520 QJF917520 QTB917520 RCX917520 RMT917520 RWP917520 SGL917520 SQH917520 TAD917520 TJZ917520 TTV917520 UDR917520 UNN917520 UXJ917520 VHF917520 VRB917520 WAX917520 WKT917520 WUP917520 ID983056 RZ983056 ABV983056 ALR983056 AVN983056 BFJ983056 BPF983056 BZB983056 CIX983056 CST983056 DCP983056 DML983056 DWH983056 EGD983056 EPZ983056 EZV983056 FJR983056 FTN983056 GDJ983056 GNF983056 GXB983056 HGX983056 HQT983056 IAP983056 IKL983056 IUH983056 JED983056 JNZ983056 JXV983056 KHR983056 KRN983056 LBJ983056 LLF983056 LVB983056 MEX983056 MOT983056 MYP983056 NIL983056 NSH983056 OCD983056 OLZ983056 OVV983056 PFR983056 PPN983056 PZJ983056 QJF983056 QTB983056 RCX983056 RMT983056 RWP983056 SGL983056 SQH983056 TAD983056 TJZ983056 TTV983056 UDR983056 UNN983056 UXJ983056 VHF983056 VRB983056 WAX983056 WKT983056 WUP983056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ID65550 RZ65550 ABV65550 ALR65550 AVN65550 BFJ65550 BPF65550 BZB65550 CIX65550 CST65550 DCP65550 DML65550 DWH65550 EGD65550 EPZ65550 EZV65550 FJR65550 FTN65550 GDJ65550 GNF65550 GXB65550 HGX65550 HQT65550 IAP65550 IKL65550 IUH65550 JED65550 JNZ65550 JXV65550 KHR65550 KRN65550 LBJ65550 LLF65550 LVB65550 MEX65550 MOT65550 MYP65550 NIL65550 NSH65550 OCD65550 OLZ65550 OVV65550 PFR65550 PPN65550 PZJ65550 QJF65550 QTB65550 RCX65550 RMT65550 RWP65550 SGL65550 SQH65550 TAD65550 TJZ65550 TTV65550 UDR65550 UNN65550 UXJ65550 VHF65550 VRB65550 WAX65550 WKT65550 WUP65550 ID131086 RZ131086 ABV131086 ALR131086 AVN131086 BFJ131086 BPF131086 BZB131086 CIX131086 CST131086 DCP131086 DML131086 DWH131086 EGD131086 EPZ131086 EZV131086 FJR131086 FTN131086 GDJ131086 GNF131086 GXB131086 HGX131086 HQT131086 IAP131086 IKL131086 IUH131086 JED131086 JNZ131086 JXV131086 KHR131086 KRN131086 LBJ131086 LLF131086 LVB131086 MEX131086 MOT131086 MYP131086 NIL131086 NSH131086 OCD131086 OLZ131086 OVV131086 PFR131086 PPN131086 PZJ131086 QJF131086 QTB131086 RCX131086 RMT131086 RWP131086 SGL131086 SQH131086 TAD131086 TJZ131086 TTV131086 UDR131086 UNN131086 UXJ131086 VHF131086 VRB131086 WAX131086 WKT131086 WUP131086 ID196622 RZ196622 ABV196622 ALR196622 AVN196622 BFJ196622 BPF196622 BZB196622 CIX196622 CST196622 DCP196622 DML196622 DWH196622 EGD196622 EPZ196622 EZV196622 FJR196622 FTN196622 GDJ196622 GNF196622 GXB196622 HGX196622 HQT196622 IAP196622 IKL196622 IUH196622 JED196622 JNZ196622 JXV196622 KHR196622 KRN196622 LBJ196622 LLF196622 LVB196622 MEX196622 MOT196622 MYP196622 NIL196622 NSH196622 OCD196622 OLZ196622 OVV196622 PFR196622 PPN196622 PZJ196622 QJF196622 QTB196622 RCX196622 RMT196622 RWP196622 SGL196622 SQH196622 TAD196622 TJZ196622 TTV196622 UDR196622 UNN196622 UXJ196622 VHF196622 VRB196622 WAX196622 WKT196622 WUP196622 ID262158 RZ262158 ABV262158 ALR262158 AVN262158 BFJ262158 BPF262158 BZB262158 CIX262158 CST262158 DCP262158 DML262158 DWH262158 EGD262158 EPZ262158 EZV262158 FJR262158 FTN262158 GDJ262158 GNF262158 GXB262158 HGX262158 HQT262158 IAP262158 IKL262158 IUH262158 JED262158 JNZ262158 JXV262158 KHR262158 KRN262158 LBJ262158 LLF262158 LVB262158 MEX262158 MOT262158 MYP262158 NIL262158 NSH262158 OCD262158 OLZ262158 OVV262158 PFR262158 PPN262158 PZJ262158 QJF262158 QTB262158 RCX262158 RMT262158 RWP262158 SGL262158 SQH262158 TAD262158 TJZ262158 TTV262158 UDR262158 UNN262158 UXJ262158 VHF262158 VRB262158 WAX262158 WKT262158 WUP262158 ID327694 RZ327694 ABV327694 ALR327694 AVN327694 BFJ327694 BPF327694 BZB327694 CIX327694 CST327694 DCP327694 DML327694 DWH327694 EGD327694 EPZ327694 EZV327694 FJR327694 FTN327694 GDJ327694 GNF327694 GXB327694 HGX327694 HQT327694 IAP327694 IKL327694 IUH327694 JED327694 JNZ327694 JXV327694 KHR327694 KRN327694 LBJ327694 LLF327694 LVB327694 MEX327694 MOT327694 MYP327694 NIL327694 NSH327694 OCD327694 OLZ327694 OVV327694 PFR327694 PPN327694 PZJ327694 QJF327694 QTB327694 RCX327694 RMT327694 RWP327694 SGL327694 SQH327694 TAD327694 TJZ327694 TTV327694 UDR327694 UNN327694 UXJ327694 VHF327694 VRB327694 WAX327694 WKT327694 WUP327694 ID393230 RZ393230 ABV393230 ALR393230 AVN393230 BFJ393230 BPF393230 BZB393230 CIX393230 CST393230 DCP393230 DML393230 DWH393230 EGD393230 EPZ393230 EZV393230 FJR393230 FTN393230 GDJ393230 GNF393230 GXB393230 HGX393230 HQT393230 IAP393230 IKL393230 IUH393230 JED393230 JNZ393230 JXV393230 KHR393230 KRN393230 LBJ393230 LLF393230 LVB393230 MEX393230 MOT393230 MYP393230 NIL393230 NSH393230 OCD393230 OLZ393230 OVV393230 PFR393230 PPN393230 PZJ393230 QJF393230 QTB393230 RCX393230 RMT393230 RWP393230 SGL393230 SQH393230 TAD393230 TJZ393230 TTV393230 UDR393230 UNN393230 UXJ393230 VHF393230 VRB393230 WAX393230 WKT393230 WUP393230 ID458766 RZ458766 ABV458766 ALR458766 AVN458766 BFJ458766 BPF458766 BZB458766 CIX458766 CST458766 DCP458766 DML458766 DWH458766 EGD458766 EPZ458766 EZV458766 FJR458766 FTN458766 GDJ458766 GNF458766 GXB458766 HGX458766 HQT458766 IAP458766 IKL458766 IUH458766 JED458766 JNZ458766 JXV458766 KHR458766 KRN458766 LBJ458766 LLF458766 LVB458766 MEX458766 MOT458766 MYP458766 NIL458766 NSH458766 OCD458766 OLZ458766 OVV458766 PFR458766 PPN458766 PZJ458766 QJF458766 QTB458766 RCX458766 RMT458766 RWP458766 SGL458766 SQH458766 TAD458766 TJZ458766 TTV458766 UDR458766 UNN458766 UXJ458766 VHF458766 VRB458766 WAX458766 WKT458766 WUP458766 ID524302 RZ524302 ABV524302 ALR524302 AVN524302 BFJ524302 BPF524302 BZB524302 CIX524302 CST524302 DCP524302 DML524302 DWH524302 EGD524302 EPZ524302 EZV524302 FJR524302 FTN524302 GDJ524302 GNF524302 GXB524302 HGX524302 HQT524302 IAP524302 IKL524302 IUH524302 JED524302 JNZ524302 JXV524302 KHR524302 KRN524302 LBJ524302 LLF524302 LVB524302 MEX524302 MOT524302 MYP524302 NIL524302 NSH524302 OCD524302 OLZ524302 OVV524302 PFR524302 PPN524302 PZJ524302 QJF524302 QTB524302 RCX524302 RMT524302 RWP524302 SGL524302 SQH524302 TAD524302 TJZ524302 TTV524302 UDR524302 UNN524302 UXJ524302 VHF524302 VRB524302 WAX524302 WKT524302 WUP524302 ID589838 RZ589838 ABV589838 ALR589838 AVN589838 BFJ589838 BPF589838 BZB589838 CIX589838 CST589838 DCP589838 DML589838 DWH589838 EGD589838 EPZ589838 EZV589838 FJR589838 FTN589838 GDJ589838 GNF589838 GXB589838 HGX589838 HQT589838 IAP589838 IKL589838 IUH589838 JED589838 JNZ589838 JXV589838 KHR589838 KRN589838 LBJ589838 LLF589838 LVB589838 MEX589838 MOT589838 MYP589838 NIL589838 NSH589838 OCD589838 OLZ589838 OVV589838 PFR589838 PPN589838 PZJ589838 QJF589838 QTB589838 RCX589838 RMT589838 RWP589838 SGL589838 SQH589838 TAD589838 TJZ589838 TTV589838 UDR589838 UNN589838 UXJ589838 VHF589838 VRB589838 WAX589838 WKT589838 WUP589838 ID655374 RZ655374 ABV655374 ALR655374 AVN655374 BFJ655374 BPF655374 BZB655374 CIX655374 CST655374 DCP655374 DML655374 DWH655374 EGD655374 EPZ655374 EZV655374 FJR655374 FTN655374 GDJ655374 GNF655374 GXB655374 HGX655374 HQT655374 IAP655374 IKL655374 IUH655374 JED655374 JNZ655374 JXV655374 KHR655374 KRN655374 LBJ655374 LLF655374 LVB655374 MEX655374 MOT655374 MYP655374 NIL655374 NSH655374 OCD655374 OLZ655374 OVV655374 PFR655374 PPN655374 PZJ655374 QJF655374 QTB655374 RCX655374 RMT655374 RWP655374 SGL655374 SQH655374 TAD655374 TJZ655374 TTV655374 UDR655374 UNN655374 UXJ655374 VHF655374 VRB655374 WAX655374 WKT655374 WUP655374 ID720910 RZ720910 ABV720910 ALR720910 AVN720910 BFJ720910 BPF720910 BZB720910 CIX720910 CST720910 DCP720910 DML720910 DWH720910 EGD720910 EPZ720910 EZV720910 FJR720910 FTN720910 GDJ720910 GNF720910 GXB720910 HGX720910 HQT720910 IAP720910 IKL720910 IUH720910 JED720910 JNZ720910 JXV720910 KHR720910 KRN720910 LBJ720910 LLF720910 LVB720910 MEX720910 MOT720910 MYP720910 NIL720910 NSH720910 OCD720910 OLZ720910 OVV720910 PFR720910 PPN720910 PZJ720910 QJF720910 QTB720910 RCX720910 RMT720910 RWP720910 SGL720910 SQH720910 TAD720910 TJZ720910 TTV720910 UDR720910 UNN720910 UXJ720910 VHF720910 VRB720910 WAX720910 WKT720910 WUP720910 ID786446 RZ786446 ABV786446 ALR786446 AVN786446 BFJ786446 BPF786446 BZB786446 CIX786446 CST786446 DCP786446 DML786446 DWH786446 EGD786446 EPZ786446 EZV786446 FJR786446 FTN786446 GDJ786446 GNF786446 GXB786446 HGX786446 HQT786446 IAP786446 IKL786446 IUH786446 JED786446 JNZ786446 JXV786446 KHR786446 KRN786446 LBJ786446 LLF786446 LVB786446 MEX786446 MOT786446 MYP786446 NIL786446 NSH786446 OCD786446 OLZ786446 OVV786446 PFR786446 PPN786446 PZJ786446 QJF786446 QTB786446 RCX786446 RMT786446 RWP786446 SGL786446 SQH786446 TAD786446 TJZ786446 TTV786446 UDR786446 UNN786446 UXJ786446 VHF786446 VRB786446 WAX786446 WKT786446 WUP786446 ID851982 RZ851982 ABV851982 ALR851982 AVN851982 BFJ851982 BPF851982 BZB851982 CIX851982 CST851982 DCP851982 DML851982 DWH851982 EGD851982 EPZ851982 EZV851982 FJR851982 FTN851982 GDJ851982 GNF851982 GXB851982 HGX851982 HQT851982 IAP851982 IKL851982 IUH851982 JED851982 JNZ851982 JXV851982 KHR851982 KRN851982 LBJ851982 LLF851982 LVB851982 MEX851982 MOT851982 MYP851982 NIL851982 NSH851982 OCD851982 OLZ851982 OVV851982 PFR851982 PPN851982 PZJ851982 QJF851982 QTB851982 RCX851982 RMT851982 RWP851982 SGL851982 SQH851982 TAD851982 TJZ851982 TTV851982 UDR851982 UNN851982 UXJ851982 VHF851982 VRB851982 WAX851982 WKT851982 WUP851982 ID917518 RZ917518 ABV917518 ALR917518 AVN917518 BFJ917518 BPF917518 BZB917518 CIX917518 CST917518 DCP917518 DML917518 DWH917518 EGD917518 EPZ917518 EZV917518 FJR917518 FTN917518 GDJ917518 GNF917518 GXB917518 HGX917518 HQT917518 IAP917518 IKL917518 IUH917518 JED917518 JNZ917518 JXV917518 KHR917518 KRN917518 LBJ917518 LLF917518 LVB917518 MEX917518 MOT917518 MYP917518 NIL917518 NSH917518 OCD917518 OLZ917518 OVV917518 PFR917518 PPN917518 PZJ917518 QJF917518 QTB917518 RCX917518 RMT917518 RWP917518 SGL917518 SQH917518 TAD917518 TJZ917518 TTV917518 UDR917518 UNN917518 UXJ917518 VHF917518 VRB917518 WAX917518 WKT917518 WUP917518 ID983054 RZ983054 ABV983054 ALR983054 AVN983054 BFJ983054 BPF983054 BZB983054 CIX983054 CST983054 DCP983054 DML983054 DWH983054 EGD983054 EPZ983054 EZV983054 FJR983054 FTN983054 GDJ983054 GNF983054 GXB983054 HGX983054 HQT983054 IAP983054 IKL983054 IUH983054 JED983054 JNZ983054 JXV983054 KHR983054 KRN983054 LBJ983054 LLF983054 LVB983054 MEX983054 MOT983054 MYP983054 NIL983054 NSH983054 OCD983054 OLZ983054 OVV983054 PFR983054 PPN983054 PZJ983054 QJF983054 QTB983054 RCX983054 RMT983054 RWP983054 SGL983054 SQH983054 TAD983054 TJZ983054 TTV983054 UDR983054 UNN983054 UXJ983054 VHF983054 VRB983054 WAX983054 WKT983054 WUP983054 HZ65558:HZ65561 RV65558:RV65561 ABR65558:ABR65561 ALN65558:ALN65561 AVJ65558:AVJ65561 BFF65558:BFF65561 BPB65558:BPB65561 BYX65558:BYX65561 CIT65558:CIT65561 CSP65558:CSP65561 DCL65558:DCL65561 DMH65558:DMH65561 DWD65558:DWD65561 EFZ65558:EFZ65561 EPV65558:EPV65561 EZR65558:EZR65561 FJN65558:FJN65561 FTJ65558:FTJ65561 GDF65558:GDF65561 GNB65558:GNB65561 GWX65558:GWX65561 HGT65558:HGT65561 HQP65558:HQP65561 IAL65558:IAL65561 IKH65558:IKH65561 IUD65558:IUD65561 JDZ65558:JDZ65561 JNV65558:JNV65561 JXR65558:JXR65561 KHN65558:KHN65561 KRJ65558:KRJ65561 LBF65558:LBF65561 LLB65558:LLB65561 LUX65558:LUX65561 MET65558:MET65561 MOP65558:MOP65561 MYL65558:MYL65561 NIH65558:NIH65561 NSD65558:NSD65561 OBZ65558:OBZ65561 OLV65558:OLV65561 OVR65558:OVR65561 PFN65558:PFN65561 PPJ65558:PPJ65561 PZF65558:PZF65561 QJB65558:QJB65561 QSX65558:QSX65561 RCT65558:RCT65561 RMP65558:RMP65561 RWL65558:RWL65561 SGH65558:SGH65561 SQD65558:SQD65561 SZZ65558:SZZ65561 TJV65558:TJV65561 TTR65558:TTR65561 UDN65558:UDN65561 UNJ65558:UNJ65561 UXF65558:UXF65561 VHB65558:VHB65561 VQX65558:VQX65561 WAT65558:WAT65561 WKP65558:WKP65561 WUL65558:WUL65561 HZ131094:HZ131097 RV131094:RV131097 ABR131094:ABR131097 ALN131094:ALN131097 AVJ131094:AVJ131097 BFF131094:BFF131097 BPB131094:BPB131097 BYX131094:BYX131097 CIT131094:CIT131097 CSP131094:CSP131097 DCL131094:DCL131097 DMH131094:DMH131097 DWD131094:DWD131097 EFZ131094:EFZ131097 EPV131094:EPV131097 EZR131094:EZR131097 FJN131094:FJN131097 FTJ131094:FTJ131097 GDF131094:GDF131097 GNB131094:GNB131097 GWX131094:GWX131097 HGT131094:HGT131097 HQP131094:HQP131097 IAL131094:IAL131097 IKH131094:IKH131097 IUD131094:IUD131097 JDZ131094:JDZ131097 JNV131094:JNV131097 JXR131094:JXR131097 KHN131094:KHN131097 KRJ131094:KRJ131097 LBF131094:LBF131097 LLB131094:LLB131097 LUX131094:LUX131097 MET131094:MET131097 MOP131094:MOP131097 MYL131094:MYL131097 NIH131094:NIH131097 NSD131094:NSD131097 OBZ131094:OBZ131097 OLV131094:OLV131097 OVR131094:OVR131097 PFN131094:PFN131097 PPJ131094:PPJ131097 PZF131094:PZF131097 QJB131094:QJB131097 QSX131094:QSX131097 RCT131094:RCT131097 RMP131094:RMP131097 RWL131094:RWL131097 SGH131094:SGH131097 SQD131094:SQD131097 SZZ131094:SZZ131097 TJV131094:TJV131097 TTR131094:TTR131097 UDN131094:UDN131097 UNJ131094:UNJ131097 UXF131094:UXF131097 VHB131094:VHB131097 VQX131094:VQX131097 WAT131094:WAT131097 WKP131094:WKP131097 WUL131094:WUL131097 HZ196630:HZ196633 RV196630:RV196633 ABR196630:ABR196633 ALN196630:ALN196633 AVJ196630:AVJ196633 BFF196630:BFF196633 BPB196630:BPB196633 BYX196630:BYX196633 CIT196630:CIT196633 CSP196630:CSP196633 DCL196630:DCL196633 DMH196630:DMH196633 DWD196630:DWD196633 EFZ196630:EFZ196633 EPV196630:EPV196633 EZR196630:EZR196633 FJN196630:FJN196633 FTJ196630:FTJ196633 GDF196630:GDF196633 GNB196630:GNB196633 GWX196630:GWX196633 HGT196630:HGT196633 HQP196630:HQP196633 IAL196630:IAL196633 IKH196630:IKH196633 IUD196630:IUD196633 JDZ196630:JDZ196633 JNV196630:JNV196633 JXR196630:JXR196633 KHN196630:KHN196633 KRJ196630:KRJ196633 LBF196630:LBF196633 LLB196630:LLB196633 LUX196630:LUX196633 MET196630:MET196633 MOP196630:MOP196633 MYL196630:MYL196633 NIH196630:NIH196633 NSD196630:NSD196633 OBZ196630:OBZ196633 OLV196630:OLV196633 OVR196630:OVR196633 PFN196630:PFN196633 PPJ196630:PPJ196633 PZF196630:PZF196633 QJB196630:QJB196633 QSX196630:QSX196633 RCT196630:RCT196633 RMP196630:RMP196633 RWL196630:RWL196633 SGH196630:SGH196633 SQD196630:SQD196633 SZZ196630:SZZ196633 TJV196630:TJV196633 TTR196630:TTR196633 UDN196630:UDN196633 UNJ196630:UNJ196633 UXF196630:UXF196633 VHB196630:VHB196633 VQX196630:VQX196633 WAT196630:WAT196633 WKP196630:WKP196633 WUL196630:WUL196633 HZ262166:HZ262169 RV262166:RV262169 ABR262166:ABR262169 ALN262166:ALN262169 AVJ262166:AVJ262169 BFF262166:BFF262169 BPB262166:BPB262169 BYX262166:BYX262169 CIT262166:CIT262169 CSP262166:CSP262169 DCL262166:DCL262169 DMH262166:DMH262169 DWD262166:DWD262169 EFZ262166:EFZ262169 EPV262166:EPV262169 EZR262166:EZR262169 FJN262166:FJN262169 FTJ262166:FTJ262169 GDF262166:GDF262169 GNB262166:GNB262169 GWX262166:GWX262169 HGT262166:HGT262169 HQP262166:HQP262169 IAL262166:IAL262169 IKH262166:IKH262169 IUD262166:IUD262169 JDZ262166:JDZ262169 JNV262166:JNV262169 JXR262166:JXR262169 KHN262166:KHN262169 KRJ262166:KRJ262169 LBF262166:LBF262169 LLB262166:LLB262169 LUX262166:LUX262169 MET262166:MET262169 MOP262166:MOP262169 MYL262166:MYL262169 NIH262166:NIH262169 NSD262166:NSD262169 OBZ262166:OBZ262169 OLV262166:OLV262169 OVR262166:OVR262169 PFN262166:PFN262169 PPJ262166:PPJ262169 PZF262166:PZF262169 QJB262166:QJB262169 QSX262166:QSX262169 RCT262166:RCT262169 RMP262166:RMP262169 RWL262166:RWL262169 SGH262166:SGH262169 SQD262166:SQD262169 SZZ262166:SZZ262169 TJV262166:TJV262169 TTR262166:TTR262169 UDN262166:UDN262169 UNJ262166:UNJ262169 UXF262166:UXF262169 VHB262166:VHB262169 VQX262166:VQX262169 WAT262166:WAT262169 WKP262166:WKP262169 WUL262166:WUL262169 HZ327702:HZ327705 RV327702:RV327705 ABR327702:ABR327705 ALN327702:ALN327705 AVJ327702:AVJ327705 BFF327702:BFF327705 BPB327702:BPB327705 BYX327702:BYX327705 CIT327702:CIT327705 CSP327702:CSP327705 DCL327702:DCL327705 DMH327702:DMH327705 DWD327702:DWD327705 EFZ327702:EFZ327705 EPV327702:EPV327705 EZR327702:EZR327705 FJN327702:FJN327705 FTJ327702:FTJ327705 GDF327702:GDF327705 GNB327702:GNB327705 GWX327702:GWX327705 HGT327702:HGT327705 HQP327702:HQP327705 IAL327702:IAL327705 IKH327702:IKH327705 IUD327702:IUD327705 JDZ327702:JDZ327705 JNV327702:JNV327705 JXR327702:JXR327705 KHN327702:KHN327705 KRJ327702:KRJ327705 LBF327702:LBF327705 LLB327702:LLB327705 LUX327702:LUX327705 MET327702:MET327705 MOP327702:MOP327705 MYL327702:MYL327705 NIH327702:NIH327705 NSD327702:NSD327705 OBZ327702:OBZ327705 OLV327702:OLV327705 OVR327702:OVR327705 PFN327702:PFN327705 PPJ327702:PPJ327705 PZF327702:PZF327705 QJB327702:QJB327705 QSX327702:QSX327705 RCT327702:RCT327705 RMP327702:RMP327705 RWL327702:RWL327705 SGH327702:SGH327705 SQD327702:SQD327705 SZZ327702:SZZ327705 TJV327702:TJV327705 TTR327702:TTR327705 UDN327702:UDN327705 UNJ327702:UNJ327705 UXF327702:UXF327705 VHB327702:VHB327705 VQX327702:VQX327705 WAT327702:WAT327705 WKP327702:WKP327705 WUL327702:WUL327705 HZ393238:HZ393241 RV393238:RV393241 ABR393238:ABR393241 ALN393238:ALN393241 AVJ393238:AVJ393241 BFF393238:BFF393241 BPB393238:BPB393241 BYX393238:BYX393241 CIT393238:CIT393241 CSP393238:CSP393241 DCL393238:DCL393241 DMH393238:DMH393241 DWD393238:DWD393241 EFZ393238:EFZ393241 EPV393238:EPV393241 EZR393238:EZR393241 FJN393238:FJN393241 FTJ393238:FTJ393241 GDF393238:GDF393241 GNB393238:GNB393241 GWX393238:GWX393241 HGT393238:HGT393241 HQP393238:HQP393241 IAL393238:IAL393241 IKH393238:IKH393241 IUD393238:IUD393241 JDZ393238:JDZ393241 JNV393238:JNV393241 JXR393238:JXR393241 KHN393238:KHN393241 KRJ393238:KRJ393241 LBF393238:LBF393241 LLB393238:LLB393241 LUX393238:LUX393241 MET393238:MET393241 MOP393238:MOP393241 MYL393238:MYL393241 NIH393238:NIH393241 NSD393238:NSD393241 OBZ393238:OBZ393241 OLV393238:OLV393241 OVR393238:OVR393241 PFN393238:PFN393241 PPJ393238:PPJ393241 PZF393238:PZF393241 QJB393238:QJB393241 QSX393238:QSX393241 RCT393238:RCT393241 RMP393238:RMP393241 RWL393238:RWL393241 SGH393238:SGH393241 SQD393238:SQD393241 SZZ393238:SZZ393241 TJV393238:TJV393241 TTR393238:TTR393241 UDN393238:UDN393241 UNJ393238:UNJ393241 UXF393238:UXF393241 VHB393238:VHB393241 VQX393238:VQX393241 WAT393238:WAT393241 WKP393238:WKP393241 WUL393238:WUL393241 HZ458774:HZ458777 RV458774:RV458777 ABR458774:ABR458777 ALN458774:ALN458777 AVJ458774:AVJ458777 BFF458774:BFF458777 BPB458774:BPB458777 BYX458774:BYX458777 CIT458774:CIT458777 CSP458774:CSP458777 DCL458774:DCL458777 DMH458774:DMH458777 DWD458774:DWD458777 EFZ458774:EFZ458777 EPV458774:EPV458777 EZR458774:EZR458777 FJN458774:FJN458777 FTJ458774:FTJ458777 GDF458774:GDF458777 GNB458774:GNB458777 GWX458774:GWX458777 HGT458774:HGT458777 HQP458774:HQP458777 IAL458774:IAL458777 IKH458774:IKH458777 IUD458774:IUD458777 JDZ458774:JDZ458777 JNV458774:JNV458777 JXR458774:JXR458777 KHN458774:KHN458777 KRJ458774:KRJ458777 LBF458774:LBF458777 LLB458774:LLB458777 LUX458774:LUX458777 MET458774:MET458777 MOP458774:MOP458777 MYL458774:MYL458777 NIH458774:NIH458777 NSD458774:NSD458777 OBZ458774:OBZ458777 OLV458774:OLV458777 OVR458774:OVR458777 PFN458774:PFN458777 PPJ458774:PPJ458777 PZF458774:PZF458777 QJB458774:QJB458777 QSX458774:QSX458777 RCT458774:RCT458777 RMP458774:RMP458777 RWL458774:RWL458777 SGH458774:SGH458777 SQD458774:SQD458777 SZZ458774:SZZ458777 TJV458774:TJV458777 TTR458774:TTR458777 UDN458774:UDN458777 UNJ458774:UNJ458777 UXF458774:UXF458777 VHB458774:VHB458777 VQX458774:VQX458777 WAT458774:WAT458777 WKP458774:WKP458777 WUL458774:WUL458777 HZ524310:HZ524313 RV524310:RV524313 ABR524310:ABR524313 ALN524310:ALN524313 AVJ524310:AVJ524313 BFF524310:BFF524313 BPB524310:BPB524313 BYX524310:BYX524313 CIT524310:CIT524313 CSP524310:CSP524313 DCL524310:DCL524313 DMH524310:DMH524313 DWD524310:DWD524313 EFZ524310:EFZ524313 EPV524310:EPV524313 EZR524310:EZR524313 FJN524310:FJN524313 FTJ524310:FTJ524313 GDF524310:GDF524313 GNB524310:GNB524313 GWX524310:GWX524313 HGT524310:HGT524313 HQP524310:HQP524313 IAL524310:IAL524313 IKH524310:IKH524313 IUD524310:IUD524313 JDZ524310:JDZ524313 JNV524310:JNV524313 JXR524310:JXR524313 KHN524310:KHN524313 KRJ524310:KRJ524313 LBF524310:LBF524313 LLB524310:LLB524313 LUX524310:LUX524313 MET524310:MET524313 MOP524310:MOP524313 MYL524310:MYL524313 NIH524310:NIH524313 NSD524310:NSD524313 OBZ524310:OBZ524313 OLV524310:OLV524313 OVR524310:OVR524313 PFN524310:PFN524313 PPJ524310:PPJ524313 PZF524310:PZF524313 QJB524310:QJB524313 QSX524310:QSX524313 RCT524310:RCT524313 RMP524310:RMP524313 RWL524310:RWL524313 SGH524310:SGH524313 SQD524310:SQD524313 SZZ524310:SZZ524313 TJV524310:TJV524313 TTR524310:TTR524313 UDN524310:UDN524313 UNJ524310:UNJ524313 UXF524310:UXF524313 VHB524310:VHB524313 VQX524310:VQX524313 WAT524310:WAT524313 WKP524310:WKP524313 WUL524310:WUL524313 HZ589846:HZ589849 RV589846:RV589849 ABR589846:ABR589849 ALN589846:ALN589849 AVJ589846:AVJ589849 BFF589846:BFF589849 BPB589846:BPB589849 BYX589846:BYX589849 CIT589846:CIT589849 CSP589846:CSP589849 DCL589846:DCL589849 DMH589846:DMH589849 DWD589846:DWD589849 EFZ589846:EFZ589849 EPV589846:EPV589849 EZR589846:EZR589849 FJN589846:FJN589849 FTJ589846:FTJ589849 GDF589846:GDF589849 GNB589846:GNB589849 GWX589846:GWX589849 HGT589846:HGT589849 HQP589846:HQP589849 IAL589846:IAL589849 IKH589846:IKH589849 IUD589846:IUD589849 JDZ589846:JDZ589849 JNV589846:JNV589849 JXR589846:JXR589849 KHN589846:KHN589849 KRJ589846:KRJ589849 LBF589846:LBF589849 LLB589846:LLB589849 LUX589846:LUX589849 MET589846:MET589849 MOP589846:MOP589849 MYL589846:MYL589849 NIH589846:NIH589849 NSD589846:NSD589849 OBZ589846:OBZ589849 OLV589846:OLV589849 OVR589846:OVR589849 PFN589846:PFN589849 PPJ589846:PPJ589849 PZF589846:PZF589849 QJB589846:QJB589849 QSX589846:QSX589849 RCT589846:RCT589849 RMP589846:RMP589849 RWL589846:RWL589849 SGH589846:SGH589849 SQD589846:SQD589849 SZZ589846:SZZ589849 TJV589846:TJV589849 TTR589846:TTR589849 UDN589846:UDN589849 UNJ589846:UNJ589849 UXF589846:UXF589849 VHB589846:VHB589849 VQX589846:VQX589849 WAT589846:WAT589849 WKP589846:WKP589849 WUL589846:WUL589849 HZ655382:HZ655385 RV655382:RV655385 ABR655382:ABR655385 ALN655382:ALN655385 AVJ655382:AVJ655385 BFF655382:BFF655385 BPB655382:BPB655385 BYX655382:BYX655385 CIT655382:CIT655385 CSP655382:CSP655385 DCL655382:DCL655385 DMH655382:DMH655385 DWD655382:DWD655385 EFZ655382:EFZ655385 EPV655382:EPV655385 EZR655382:EZR655385 FJN655382:FJN655385 FTJ655382:FTJ655385 GDF655382:GDF655385 GNB655382:GNB655385 GWX655382:GWX655385 HGT655382:HGT655385 HQP655382:HQP655385 IAL655382:IAL655385 IKH655382:IKH655385 IUD655382:IUD655385 JDZ655382:JDZ655385 JNV655382:JNV655385 JXR655382:JXR655385 KHN655382:KHN655385 KRJ655382:KRJ655385 LBF655382:LBF655385 LLB655382:LLB655385 LUX655382:LUX655385 MET655382:MET655385 MOP655382:MOP655385 MYL655382:MYL655385 NIH655382:NIH655385 NSD655382:NSD655385 OBZ655382:OBZ655385 OLV655382:OLV655385 OVR655382:OVR655385 PFN655382:PFN655385 PPJ655382:PPJ655385 PZF655382:PZF655385 QJB655382:QJB655385 QSX655382:QSX655385 RCT655382:RCT655385 RMP655382:RMP655385 RWL655382:RWL655385 SGH655382:SGH655385 SQD655382:SQD655385 SZZ655382:SZZ655385 TJV655382:TJV655385 TTR655382:TTR655385 UDN655382:UDN655385 UNJ655382:UNJ655385 UXF655382:UXF655385 VHB655382:VHB655385 VQX655382:VQX655385 WAT655382:WAT655385 WKP655382:WKP655385 WUL655382:WUL655385 HZ720918:HZ720921 RV720918:RV720921 ABR720918:ABR720921 ALN720918:ALN720921 AVJ720918:AVJ720921 BFF720918:BFF720921 BPB720918:BPB720921 BYX720918:BYX720921 CIT720918:CIT720921 CSP720918:CSP720921 DCL720918:DCL720921 DMH720918:DMH720921 DWD720918:DWD720921 EFZ720918:EFZ720921 EPV720918:EPV720921 EZR720918:EZR720921 FJN720918:FJN720921 FTJ720918:FTJ720921 GDF720918:GDF720921 GNB720918:GNB720921 GWX720918:GWX720921 HGT720918:HGT720921 HQP720918:HQP720921 IAL720918:IAL720921 IKH720918:IKH720921 IUD720918:IUD720921 JDZ720918:JDZ720921 JNV720918:JNV720921 JXR720918:JXR720921 KHN720918:KHN720921 KRJ720918:KRJ720921 LBF720918:LBF720921 LLB720918:LLB720921 LUX720918:LUX720921 MET720918:MET720921 MOP720918:MOP720921 MYL720918:MYL720921 NIH720918:NIH720921 NSD720918:NSD720921 OBZ720918:OBZ720921 OLV720918:OLV720921 OVR720918:OVR720921 PFN720918:PFN720921 PPJ720918:PPJ720921 PZF720918:PZF720921 QJB720918:QJB720921 QSX720918:QSX720921 RCT720918:RCT720921 RMP720918:RMP720921 RWL720918:RWL720921 SGH720918:SGH720921 SQD720918:SQD720921 SZZ720918:SZZ720921 TJV720918:TJV720921 TTR720918:TTR720921 UDN720918:UDN720921 UNJ720918:UNJ720921 UXF720918:UXF720921 VHB720918:VHB720921 VQX720918:VQX720921 WAT720918:WAT720921 WKP720918:WKP720921 WUL720918:WUL720921 HZ786454:HZ786457 RV786454:RV786457 ABR786454:ABR786457 ALN786454:ALN786457 AVJ786454:AVJ786457 BFF786454:BFF786457 BPB786454:BPB786457 BYX786454:BYX786457 CIT786454:CIT786457 CSP786454:CSP786457 DCL786454:DCL786457 DMH786454:DMH786457 DWD786454:DWD786457 EFZ786454:EFZ786457 EPV786454:EPV786457 EZR786454:EZR786457 FJN786454:FJN786457 FTJ786454:FTJ786457 GDF786454:GDF786457 GNB786454:GNB786457 GWX786454:GWX786457 HGT786454:HGT786457 HQP786454:HQP786457 IAL786454:IAL786457 IKH786454:IKH786457 IUD786454:IUD786457 JDZ786454:JDZ786457 JNV786454:JNV786457 JXR786454:JXR786457 KHN786454:KHN786457 KRJ786454:KRJ786457 LBF786454:LBF786457 LLB786454:LLB786457 LUX786454:LUX786457 MET786454:MET786457 MOP786454:MOP786457 MYL786454:MYL786457 NIH786454:NIH786457 NSD786454:NSD786457 OBZ786454:OBZ786457 OLV786454:OLV786457 OVR786454:OVR786457 PFN786454:PFN786457 PPJ786454:PPJ786457 PZF786454:PZF786457 QJB786454:QJB786457 QSX786454:QSX786457 RCT786454:RCT786457 RMP786454:RMP786457 RWL786454:RWL786457 SGH786454:SGH786457 SQD786454:SQD786457 SZZ786454:SZZ786457 TJV786454:TJV786457 TTR786454:TTR786457 UDN786454:UDN786457 UNJ786454:UNJ786457 UXF786454:UXF786457 VHB786454:VHB786457 VQX786454:VQX786457 WAT786454:WAT786457 WKP786454:WKP786457 WUL786454:WUL786457 HZ851990:HZ851993 RV851990:RV851993 ABR851990:ABR851993 ALN851990:ALN851993 AVJ851990:AVJ851993 BFF851990:BFF851993 BPB851990:BPB851993 BYX851990:BYX851993 CIT851990:CIT851993 CSP851990:CSP851993 DCL851990:DCL851993 DMH851990:DMH851993 DWD851990:DWD851993 EFZ851990:EFZ851993 EPV851990:EPV851993 EZR851990:EZR851993 FJN851990:FJN851993 FTJ851990:FTJ851993 GDF851990:GDF851993 GNB851990:GNB851993 GWX851990:GWX851993 HGT851990:HGT851993 HQP851990:HQP851993 IAL851990:IAL851993 IKH851990:IKH851993 IUD851990:IUD851993 JDZ851990:JDZ851993 JNV851990:JNV851993 JXR851990:JXR851993 KHN851990:KHN851993 KRJ851990:KRJ851993 LBF851990:LBF851993 LLB851990:LLB851993 LUX851990:LUX851993 MET851990:MET851993 MOP851990:MOP851993 MYL851990:MYL851993 NIH851990:NIH851993 NSD851990:NSD851993 OBZ851990:OBZ851993 OLV851990:OLV851993 OVR851990:OVR851993 PFN851990:PFN851993 PPJ851990:PPJ851993 PZF851990:PZF851993 QJB851990:QJB851993 QSX851990:QSX851993 RCT851990:RCT851993 RMP851990:RMP851993 RWL851990:RWL851993 SGH851990:SGH851993 SQD851990:SQD851993 SZZ851990:SZZ851993 TJV851990:TJV851993 TTR851990:TTR851993 UDN851990:UDN851993 UNJ851990:UNJ851993 UXF851990:UXF851993 VHB851990:VHB851993 VQX851990:VQX851993 WAT851990:WAT851993 WKP851990:WKP851993 WUL851990:WUL851993 HZ917526:HZ917529 RV917526:RV917529 ABR917526:ABR917529 ALN917526:ALN917529 AVJ917526:AVJ917529 BFF917526:BFF917529 BPB917526:BPB917529 BYX917526:BYX917529 CIT917526:CIT917529 CSP917526:CSP917529 DCL917526:DCL917529 DMH917526:DMH917529 DWD917526:DWD917529 EFZ917526:EFZ917529 EPV917526:EPV917529 EZR917526:EZR917529 FJN917526:FJN917529 FTJ917526:FTJ917529 GDF917526:GDF917529 GNB917526:GNB917529 GWX917526:GWX917529 HGT917526:HGT917529 HQP917526:HQP917529 IAL917526:IAL917529 IKH917526:IKH917529 IUD917526:IUD917529 JDZ917526:JDZ917529 JNV917526:JNV917529 JXR917526:JXR917529 KHN917526:KHN917529 KRJ917526:KRJ917529 LBF917526:LBF917529 LLB917526:LLB917529 LUX917526:LUX917529 MET917526:MET917529 MOP917526:MOP917529 MYL917526:MYL917529 NIH917526:NIH917529 NSD917526:NSD917529 OBZ917526:OBZ917529 OLV917526:OLV917529 OVR917526:OVR917529 PFN917526:PFN917529 PPJ917526:PPJ917529 PZF917526:PZF917529 QJB917526:QJB917529 QSX917526:QSX917529 RCT917526:RCT917529 RMP917526:RMP917529 RWL917526:RWL917529 SGH917526:SGH917529 SQD917526:SQD917529 SZZ917526:SZZ917529 TJV917526:TJV917529 TTR917526:TTR917529 UDN917526:UDN917529 UNJ917526:UNJ917529 UXF917526:UXF917529 VHB917526:VHB917529 VQX917526:VQX917529 WAT917526:WAT917529 WKP917526:WKP917529 WUL917526:WUL917529 HZ983062:HZ983065 RV983062:RV983065 ABR983062:ABR983065 ALN983062:ALN983065 AVJ983062:AVJ983065 BFF983062:BFF983065 BPB983062:BPB983065 BYX983062:BYX983065 CIT983062:CIT983065 CSP983062:CSP983065 DCL983062:DCL983065 DMH983062:DMH983065 DWD983062:DWD983065 EFZ983062:EFZ983065 EPV983062:EPV983065 EZR983062:EZR983065 FJN983062:FJN983065 FTJ983062:FTJ983065 GDF983062:GDF983065 GNB983062:GNB983065 GWX983062:GWX983065 HGT983062:HGT983065 HQP983062:HQP983065 IAL983062:IAL983065 IKH983062:IKH983065 IUD983062:IUD983065 JDZ983062:JDZ983065 JNV983062:JNV983065 JXR983062:JXR983065 KHN983062:KHN983065 KRJ983062:KRJ983065 LBF983062:LBF983065 LLB983062:LLB983065 LUX983062:LUX983065 MET983062:MET983065 MOP983062:MOP983065 MYL983062:MYL983065 NIH983062:NIH983065 NSD983062:NSD983065 OBZ983062:OBZ983065 OLV983062:OLV983065 OVR983062:OVR983065 PFN983062:PFN983065 PPJ983062:PPJ983065 PZF983062:PZF983065 QJB983062:QJB983065 QSX983062:QSX983065 RCT983062:RCT983065 RMP983062:RMP983065 RWL983062:RWL983065 SGH983062:SGH983065 SQD983062:SQD983065 SZZ983062:SZZ983065 TJV983062:TJV983065 TTR983062:TTR983065 UDN983062:UDN983065 UNJ983062:UNJ983065 UXF983062:UXF983065 VHB983062:VHB983065 VQX983062:VQX983065 WAT983062:WAT983065 WKP983062:WKP983065 WUL983062:WUL983065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HZ65556 RV65556 ABR65556 ALN65556 AVJ65556 BFF65556 BPB65556 BYX65556 CIT65556 CSP65556 DCL65556 DMH65556 DWD65556 EFZ65556 EPV65556 EZR65556 FJN65556 FTJ65556 GDF65556 GNB65556 GWX65556 HGT65556 HQP65556 IAL65556 IKH65556 IUD65556 JDZ65556 JNV65556 JXR65556 KHN65556 KRJ65556 LBF65556 LLB65556 LUX65556 MET65556 MOP65556 MYL65556 NIH65556 NSD65556 OBZ65556 OLV65556 OVR65556 PFN65556 PPJ65556 PZF65556 QJB65556 QSX65556 RCT65556 RMP65556 RWL65556 SGH65556 SQD65556 SZZ65556 TJV65556 TTR65556 UDN65556 UNJ65556 UXF65556 VHB65556 VQX65556 WAT65556 WKP65556 WUL65556 HZ131092 RV131092 ABR131092 ALN131092 AVJ131092 BFF131092 BPB131092 BYX131092 CIT131092 CSP131092 DCL131092 DMH131092 DWD131092 EFZ131092 EPV131092 EZR131092 FJN131092 FTJ131092 GDF131092 GNB131092 GWX131092 HGT131092 HQP131092 IAL131092 IKH131092 IUD131092 JDZ131092 JNV131092 JXR131092 KHN131092 KRJ131092 LBF131092 LLB131092 LUX131092 MET131092 MOP131092 MYL131092 NIH131092 NSD131092 OBZ131092 OLV131092 OVR131092 PFN131092 PPJ131092 PZF131092 QJB131092 QSX131092 RCT131092 RMP131092 RWL131092 SGH131092 SQD131092 SZZ131092 TJV131092 TTR131092 UDN131092 UNJ131092 UXF131092 VHB131092 VQX131092 WAT131092 WKP131092 WUL131092 HZ196628 RV196628 ABR196628 ALN196628 AVJ196628 BFF196628 BPB196628 BYX196628 CIT196628 CSP196628 DCL196628 DMH196628 DWD196628 EFZ196628 EPV196628 EZR196628 FJN196628 FTJ196628 GDF196628 GNB196628 GWX196628 HGT196628 HQP196628 IAL196628 IKH196628 IUD196628 JDZ196628 JNV196628 JXR196628 KHN196628 KRJ196628 LBF196628 LLB196628 LUX196628 MET196628 MOP196628 MYL196628 NIH196628 NSD196628 OBZ196628 OLV196628 OVR196628 PFN196628 PPJ196628 PZF196628 QJB196628 QSX196628 RCT196628 RMP196628 RWL196628 SGH196628 SQD196628 SZZ196628 TJV196628 TTR196628 UDN196628 UNJ196628 UXF196628 VHB196628 VQX196628 WAT196628 WKP196628 WUL196628 HZ262164 RV262164 ABR262164 ALN262164 AVJ262164 BFF262164 BPB262164 BYX262164 CIT262164 CSP262164 DCL262164 DMH262164 DWD262164 EFZ262164 EPV262164 EZR262164 FJN262164 FTJ262164 GDF262164 GNB262164 GWX262164 HGT262164 HQP262164 IAL262164 IKH262164 IUD262164 JDZ262164 JNV262164 JXR262164 KHN262164 KRJ262164 LBF262164 LLB262164 LUX262164 MET262164 MOP262164 MYL262164 NIH262164 NSD262164 OBZ262164 OLV262164 OVR262164 PFN262164 PPJ262164 PZF262164 QJB262164 QSX262164 RCT262164 RMP262164 RWL262164 SGH262164 SQD262164 SZZ262164 TJV262164 TTR262164 UDN262164 UNJ262164 UXF262164 VHB262164 VQX262164 WAT262164 WKP262164 WUL262164 HZ327700 RV327700 ABR327700 ALN327700 AVJ327700 BFF327700 BPB327700 BYX327700 CIT327700 CSP327700 DCL327700 DMH327700 DWD327700 EFZ327700 EPV327700 EZR327700 FJN327700 FTJ327700 GDF327700 GNB327700 GWX327700 HGT327700 HQP327700 IAL327700 IKH327700 IUD327700 JDZ327700 JNV327700 JXR327700 KHN327700 KRJ327700 LBF327700 LLB327700 LUX327700 MET327700 MOP327700 MYL327700 NIH327700 NSD327700 OBZ327700 OLV327700 OVR327700 PFN327700 PPJ327700 PZF327700 QJB327700 QSX327700 RCT327700 RMP327700 RWL327700 SGH327700 SQD327700 SZZ327700 TJV327700 TTR327700 UDN327700 UNJ327700 UXF327700 VHB327700 VQX327700 WAT327700 WKP327700 WUL327700 HZ393236 RV393236 ABR393236 ALN393236 AVJ393236 BFF393236 BPB393236 BYX393236 CIT393236 CSP393236 DCL393236 DMH393236 DWD393236 EFZ393236 EPV393236 EZR393236 FJN393236 FTJ393236 GDF393236 GNB393236 GWX393236 HGT393236 HQP393236 IAL393236 IKH393236 IUD393236 JDZ393236 JNV393236 JXR393236 KHN393236 KRJ393236 LBF393236 LLB393236 LUX393236 MET393236 MOP393236 MYL393236 NIH393236 NSD393236 OBZ393236 OLV393236 OVR393236 PFN393236 PPJ393236 PZF393236 QJB393236 QSX393236 RCT393236 RMP393236 RWL393236 SGH393236 SQD393236 SZZ393236 TJV393236 TTR393236 UDN393236 UNJ393236 UXF393236 VHB393236 VQX393236 WAT393236 WKP393236 WUL393236 HZ458772 RV458772 ABR458772 ALN458772 AVJ458772 BFF458772 BPB458772 BYX458772 CIT458772 CSP458772 DCL458772 DMH458772 DWD458772 EFZ458772 EPV458772 EZR458772 FJN458772 FTJ458772 GDF458772 GNB458772 GWX458772 HGT458772 HQP458772 IAL458772 IKH458772 IUD458772 JDZ458772 JNV458772 JXR458772 KHN458772 KRJ458772 LBF458772 LLB458772 LUX458772 MET458772 MOP458772 MYL458772 NIH458772 NSD458772 OBZ458772 OLV458772 OVR458772 PFN458772 PPJ458772 PZF458772 QJB458772 QSX458772 RCT458772 RMP458772 RWL458772 SGH458772 SQD458772 SZZ458772 TJV458772 TTR458772 UDN458772 UNJ458772 UXF458772 VHB458772 VQX458772 WAT458772 WKP458772 WUL458772 HZ524308 RV524308 ABR524308 ALN524308 AVJ524308 BFF524308 BPB524308 BYX524308 CIT524308 CSP524308 DCL524308 DMH524308 DWD524308 EFZ524308 EPV524308 EZR524308 FJN524308 FTJ524308 GDF524308 GNB524308 GWX524308 HGT524308 HQP524308 IAL524308 IKH524308 IUD524308 JDZ524308 JNV524308 JXR524308 KHN524308 KRJ524308 LBF524308 LLB524308 LUX524308 MET524308 MOP524308 MYL524308 NIH524308 NSD524308 OBZ524308 OLV524308 OVR524308 PFN524308 PPJ524308 PZF524308 QJB524308 QSX524308 RCT524308 RMP524308 RWL524308 SGH524308 SQD524308 SZZ524308 TJV524308 TTR524308 UDN524308 UNJ524308 UXF524308 VHB524308 VQX524308 WAT524308 WKP524308 WUL524308 HZ589844 RV589844 ABR589844 ALN589844 AVJ589844 BFF589844 BPB589844 BYX589844 CIT589844 CSP589844 DCL589844 DMH589844 DWD589844 EFZ589844 EPV589844 EZR589844 FJN589844 FTJ589844 GDF589844 GNB589844 GWX589844 HGT589844 HQP589844 IAL589844 IKH589844 IUD589844 JDZ589844 JNV589844 JXR589844 KHN589844 KRJ589844 LBF589844 LLB589844 LUX589844 MET589844 MOP589844 MYL589844 NIH589844 NSD589844 OBZ589844 OLV589844 OVR589844 PFN589844 PPJ589844 PZF589844 QJB589844 QSX589844 RCT589844 RMP589844 RWL589844 SGH589844 SQD589844 SZZ589844 TJV589844 TTR589844 UDN589844 UNJ589844 UXF589844 VHB589844 VQX589844 WAT589844 WKP589844 WUL589844 HZ655380 RV655380 ABR655380 ALN655380 AVJ655380 BFF655380 BPB655380 BYX655380 CIT655380 CSP655380 DCL655380 DMH655380 DWD655380 EFZ655380 EPV655380 EZR655380 FJN655380 FTJ655380 GDF655380 GNB655380 GWX655380 HGT655380 HQP655380 IAL655380 IKH655380 IUD655380 JDZ655380 JNV655380 JXR655380 KHN655380 KRJ655380 LBF655380 LLB655380 LUX655380 MET655380 MOP655380 MYL655380 NIH655380 NSD655380 OBZ655380 OLV655380 OVR655380 PFN655380 PPJ655380 PZF655380 QJB655380 QSX655380 RCT655380 RMP655380 RWL655380 SGH655380 SQD655380 SZZ655380 TJV655380 TTR655380 UDN655380 UNJ655380 UXF655380 VHB655380 VQX655380 WAT655380 WKP655380 WUL655380 HZ720916 RV720916 ABR720916 ALN720916 AVJ720916 BFF720916 BPB720916 BYX720916 CIT720916 CSP720916 DCL720916 DMH720916 DWD720916 EFZ720916 EPV720916 EZR720916 FJN720916 FTJ720916 GDF720916 GNB720916 GWX720916 HGT720916 HQP720916 IAL720916 IKH720916 IUD720916 JDZ720916 JNV720916 JXR720916 KHN720916 KRJ720916 LBF720916 LLB720916 LUX720916 MET720916 MOP720916 MYL720916 NIH720916 NSD720916 OBZ720916 OLV720916 OVR720916 PFN720916 PPJ720916 PZF720916 QJB720916 QSX720916 RCT720916 RMP720916 RWL720916 SGH720916 SQD720916 SZZ720916 TJV720916 TTR720916 UDN720916 UNJ720916 UXF720916 VHB720916 VQX720916 WAT720916 WKP720916 WUL720916 HZ786452 RV786452 ABR786452 ALN786452 AVJ786452 BFF786452 BPB786452 BYX786452 CIT786452 CSP786452 DCL786452 DMH786452 DWD786452 EFZ786452 EPV786452 EZR786452 FJN786452 FTJ786452 GDF786452 GNB786452 GWX786452 HGT786452 HQP786452 IAL786452 IKH786452 IUD786452 JDZ786452 JNV786452 JXR786452 KHN786452 KRJ786452 LBF786452 LLB786452 LUX786452 MET786452 MOP786452 MYL786452 NIH786452 NSD786452 OBZ786452 OLV786452 OVR786452 PFN786452 PPJ786452 PZF786452 QJB786452 QSX786452 RCT786452 RMP786452 RWL786452 SGH786452 SQD786452 SZZ786452 TJV786452 TTR786452 UDN786452 UNJ786452 UXF786452 VHB786452 VQX786452 WAT786452 WKP786452 WUL786452 HZ851988 RV851988 ABR851988 ALN851988 AVJ851988 BFF851988 BPB851988 BYX851988 CIT851988 CSP851988 DCL851988 DMH851988 DWD851988 EFZ851988 EPV851988 EZR851988 FJN851988 FTJ851988 GDF851988 GNB851988 GWX851988 HGT851988 HQP851988 IAL851988 IKH851988 IUD851988 JDZ851988 JNV851988 JXR851988 KHN851988 KRJ851988 LBF851988 LLB851988 LUX851988 MET851988 MOP851988 MYL851988 NIH851988 NSD851988 OBZ851988 OLV851988 OVR851988 PFN851988 PPJ851988 PZF851988 QJB851988 QSX851988 RCT851988 RMP851988 RWL851988 SGH851988 SQD851988 SZZ851988 TJV851988 TTR851988 UDN851988 UNJ851988 UXF851988 VHB851988 VQX851988 WAT851988 WKP851988 WUL851988 HZ917524 RV917524 ABR917524 ALN917524 AVJ917524 BFF917524 BPB917524 BYX917524 CIT917524 CSP917524 DCL917524 DMH917524 DWD917524 EFZ917524 EPV917524 EZR917524 FJN917524 FTJ917524 GDF917524 GNB917524 GWX917524 HGT917524 HQP917524 IAL917524 IKH917524 IUD917524 JDZ917524 JNV917524 JXR917524 KHN917524 KRJ917524 LBF917524 LLB917524 LUX917524 MET917524 MOP917524 MYL917524 NIH917524 NSD917524 OBZ917524 OLV917524 OVR917524 PFN917524 PPJ917524 PZF917524 QJB917524 QSX917524 RCT917524 RMP917524 RWL917524 SGH917524 SQD917524 SZZ917524 TJV917524 TTR917524 UDN917524 UNJ917524 UXF917524 VHB917524 VQX917524 WAT917524 WKP917524 WUL917524 HZ983060 RV983060 ABR983060 ALN983060 AVJ983060 BFF983060 BPB983060 BYX983060 CIT983060 CSP983060 DCL983060 DMH983060 DWD983060 EFZ983060 EPV983060 EZR983060 FJN983060 FTJ983060 GDF983060 GNB983060 GWX983060 HGT983060 HQP983060 IAL983060 IKH983060 IUD983060 JDZ983060 JNV983060 JXR983060 KHN983060 KRJ983060 LBF983060 LLB983060 LUX983060 MET983060 MOP983060 MYL983060 NIH983060 NSD983060 OBZ983060 OLV983060 OVR983060 PFN983060 PPJ983060 PZF983060 QJB983060 QSX983060 RCT983060 RMP983060 RWL983060 SGH983060 SQD983060 SZZ983060 TJV983060 TTR983060 UDN983060 UNJ983060 UXF983060 VHB983060 VQX983060 WAT983060 WKP983060 WUL983060 HZ65554 RV65554 ABR65554 ALN65554 AVJ65554 BFF65554 BPB65554 BYX65554 CIT65554 CSP65554 DCL65554 DMH65554 DWD65554 EFZ65554 EPV65554 EZR65554 FJN65554 FTJ65554 GDF65554 GNB65554 GWX65554 HGT65554 HQP65554 IAL65554 IKH65554 IUD65554 JDZ65554 JNV65554 JXR65554 KHN65554 KRJ65554 LBF65554 LLB65554 LUX65554 MET65554 MOP65554 MYL65554 NIH65554 NSD65554 OBZ65554 OLV65554 OVR65554 PFN65554 PPJ65554 PZF65554 QJB65554 QSX65554 RCT65554 RMP65554 RWL65554 SGH65554 SQD65554 SZZ65554 TJV65554 TTR65554 UDN65554 UNJ65554 UXF65554 VHB65554 VQX65554 WAT65554 WKP65554 WUL65554 HZ131090 RV131090 ABR131090 ALN131090 AVJ131090 BFF131090 BPB131090 BYX131090 CIT131090 CSP131090 DCL131090 DMH131090 DWD131090 EFZ131090 EPV131090 EZR131090 FJN131090 FTJ131090 GDF131090 GNB131090 GWX131090 HGT131090 HQP131090 IAL131090 IKH131090 IUD131090 JDZ131090 JNV131090 JXR131090 KHN131090 KRJ131090 LBF131090 LLB131090 LUX131090 MET131090 MOP131090 MYL131090 NIH131090 NSD131090 OBZ131090 OLV131090 OVR131090 PFN131090 PPJ131090 PZF131090 QJB131090 QSX131090 RCT131090 RMP131090 RWL131090 SGH131090 SQD131090 SZZ131090 TJV131090 TTR131090 UDN131090 UNJ131090 UXF131090 VHB131090 VQX131090 WAT131090 WKP131090 WUL131090 HZ196626 RV196626 ABR196626 ALN196626 AVJ196626 BFF196626 BPB196626 BYX196626 CIT196626 CSP196626 DCL196626 DMH196626 DWD196626 EFZ196626 EPV196626 EZR196626 FJN196626 FTJ196626 GDF196626 GNB196626 GWX196626 HGT196626 HQP196626 IAL196626 IKH196626 IUD196626 JDZ196626 JNV196626 JXR196626 KHN196626 KRJ196626 LBF196626 LLB196626 LUX196626 MET196626 MOP196626 MYL196626 NIH196626 NSD196626 OBZ196626 OLV196626 OVR196626 PFN196626 PPJ196626 PZF196626 QJB196626 QSX196626 RCT196626 RMP196626 RWL196626 SGH196626 SQD196626 SZZ196626 TJV196626 TTR196626 UDN196626 UNJ196626 UXF196626 VHB196626 VQX196626 WAT196626 WKP196626 WUL196626 HZ262162 RV262162 ABR262162 ALN262162 AVJ262162 BFF262162 BPB262162 BYX262162 CIT262162 CSP262162 DCL262162 DMH262162 DWD262162 EFZ262162 EPV262162 EZR262162 FJN262162 FTJ262162 GDF262162 GNB262162 GWX262162 HGT262162 HQP262162 IAL262162 IKH262162 IUD262162 JDZ262162 JNV262162 JXR262162 KHN262162 KRJ262162 LBF262162 LLB262162 LUX262162 MET262162 MOP262162 MYL262162 NIH262162 NSD262162 OBZ262162 OLV262162 OVR262162 PFN262162 PPJ262162 PZF262162 QJB262162 QSX262162 RCT262162 RMP262162 RWL262162 SGH262162 SQD262162 SZZ262162 TJV262162 TTR262162 UDN262162 UNJ262162 UXF262162 VHB262162 VQX262162 WAT262162 WKP262162 WUL262162 HZ327698 RV327698 ABR327698 ALN327698 AVJ327698 BFF327698 BPB327698 BYX327698 CIT327698 CSP327698 DCL327698 DMH327698 DWD327698 EFZ327698 EPV327698 EZR327698 FJN327698 FTJ327698 GDF327698 GNB327698 GWX327698 HGT327698 HQP327698 IAL327698 IKH327698 IUD327698 JDZ327698 JNV327698 JXR327698 KHN327698 KRJ327698 LBF327698 LLB327698 LUX327698 MET327698 MOP327698 MYL327698 NIH327698 NSD327698 OBZ327698 OLV327698 OVR327698 PFN327698 PPJ327698 PZF327698 QJB327698 QSX327698 RCT327698 RMP327698 RWL327698 SGH327698 SQD327698 SZZ327698 TJV327698 TTR327698 UDN327698 UNJ327698 UXF327698 VHB327698 VQX327698 WAT327698 WKP327698 WUL327698 HZ393234 RV393234 ABR393234 ALN393234 AVJ393234 BFF393234 BPB393234 BYX393234 CIT393234 CSP393234 DCL393234 DMH393234 DWD393234 EFZ393234 EPV393234 EZR393234 FJN393234 FTJ393234 GDF393234 GNB393234 GWX393234 HGT393234 HQP393234 IAL393234 IKH393234 IUD393234 JDZ393234 JNV393234 JXR393234 KHN393234 KRJ393234 LBF393234 LLB393234 LUX393234 MET393234 MOP393234 MYL393234 NIH393234 NSD393234 OBZ393234 OLV393234 OVR393234 PFN393234 PPJ393234 PZF393234 QJB393234 QSX393234 RCT393234 RMP393234 RWL393234 SGH393234 SQD393234 SZZ393234 TJV393234 TTR393234 UDN393234 UNJ393234 UXF393234 VHB393234 VQX393234 WAT393234 WKP393234 WUL393234 HZ458770 RV458770 ABR458770 ALN458770 AVJ458770 BFF458770 BPB458770 BYX458770 CIT458770 CSP458770 DCL458770 DMH458770 DWD458770 EFZ458770 EPV458770 EZR458770 FJN458770 FTJ458770 GDF458770 GNB458770 GWX458770 HGT458770 HQP458770 IAL458770 IKH458770 IUD458770 JDZ458770 JNV458770 JXR458770 KHN458770 KRJ458770 LBF458770 LLB458770 LUX458770 MET458770 MOP458770 MYL458770 NIH458770 NSD458770 OBZ458770 OLV458770 OVR458770 PFN458770 PPJ458770 PZF458770 QJB458770 QSX458770 RCT458770 RMP458770 RWL458770 SGH458770 SQD458770 SZZ458770 TJV458770 TTR458770 UDN458770 UNJ458770 UXF458770 VHB458770 VQX458770 WAT458770 WKP458770 WUL458770 HZ524306 RV524306 ABR524306 ALN524306 AVJ524306 BFF524306 BPB524306 BYX524306 CIT524306 CSP524306 DCL524306 DMH524306 DWD524306 EFZ524306 EPV524306 EZR524306 FJN524306 FTJ524306 GDF524306 GNB524306 GWX524306 HGT524306 HQP524306 IAL524306 IKH524306 IUD524306 JDZ524306 JNV524306 JXR524306 KHN524306 KRJ524306 LBF524306 LLB524306 LUX524306 MET524306 MOP524306 MYL524306 NIH524306 NSD524306 OBZ524306 OLV524306 OVR524306 PFN524306 PPJ524306 PZF524306 QJB524306 QSX524306 RCT524306 RMP524306 RWL524306 SGH524306 SQD524306 SZZ524306 TJV524306 TTR524306 UDN524306 UNJ524306 UXF524306 VHB524306 VQX524306 WAT524306 WKP524306 WUL524306 HZ589842 RV589842 ABR589842 ALN589842 AVJ589842 BFF589842 BPB589842 BYX589842 CIT589842 CSP589842 DCL589842 DMH589842 DWD589842 EFZ589842 EPV589842 EZR589842 FJN589842 FTJ589842 GDF589842 GNB589842 GWX589842 HGT589842 HQP589842 IAL589842 IKH589842 IUD589842 JDZ589842 JNV589842 JXR589842 KHN589842 KRJ589842 LBF589842 LLB589842 LUX589842 MET589842 MOP589842 MYL589842 NIH589842 NSD589842 OBZ589842 OLV589842 OVR589842 PFN589842 PPJ589842 PZF589842 QJB589842 QSX589842 RCT589842 RMP589842 RWL589842 SGH589842 SQD589842 SZZ589842 TJV589842 TTR589842 UDN589842 UNJ589842 UXF589842 VHB589842 VQX589842 WAT589842 WKP589842 WUL589842 HZ655378 RV655378 ABR655378 ALN655378 AVJ655378 BFF655378 BPB655378 BYX655378 CIT655378 CSP655378 DCL655378 DMH655378 DWD655378 EFZ655378 EPV655378 EZR655378 FJN655378 FTJ655378 GDF655378 GNB655378 GWX655378 HGT655378 HQP655378 IAL655378 IKH655378 IUD655378 JDZ655378 JNV655378 JXR655378 KHN655378 KRJ655378 LBF655378 LLB655378 LUX655378 MET655378 MOP655378 MYL655378 NIH655378 NSD655378 OBZ655378 OLV655378 OVR655378 PFN655378 PPJ655378 PZF655378 QJB655378 QSX655378 RCT655378 RMP655378 RWL655378 SGH655378 SQD655378 SZZ655378 TJV655378 TTR655378 UDN655378 UNJ655378 UXF655378 VHB655378 VQX655378 WAT655378 WKP655378 WUL655378 HZ720914 RV720914 ABR720914 ALN720914 AVJ720914 BFF720914 BPB720914 BYX720914 CIT720914 CSP720914 DCL720914 DMH720914 DWD720914 EFZ720914 EPV720914 EZR720914 FJN720914 FTJ720914 GDF720914 GNB720914 GWX720914 HGT720914 HQP720914 IAL720914 IKH720914 IUD720914 JDZ720914 JNV720914 JXR720914 KHN720914 KRJ720914 LBF720914 LLB720914 LUX720914 MET720914 MOP720914 MYL720914 NIH720914 NSD720914 OBZ720914 OLV720914 OVR720914 PFN720914 PPJ720914 PZF720914 QJB720914 QSX720914 RCT720914 RMP720914 RWL720914 SGH720914 SQD720914 SZZ720914 TJV720914 TTR720914 UDN720914 UNJ720914 UXF720914 VHB720914 VQX720914 WAT720914 WKP720914 WUL720914 HZ786450 RV786450 ABR786450 ALN786450 AVJ786450 BFF786450 BPB786450 BYX786450 CIT786450 CSP786450 DCL786450 DMH786450 DWD786450 EFZ786450 EPV786450 EZR786450 FJN786450 FTJ786450 GDF786450 GNB786450 GWX786450 HGT786450 HQP786450 IAL786450 IKH786450 IUD786450 JDZ786450 JNV786450 JXR786450 KHN786450 KRJ786450 LBF786450 LLB786450 LUX786450 MET786450 MOP786450 MYL786450 NIH786450 NSD786450 OBZ786450 OLV786450 OVR786450 PFN786450 PPJ786450 PZF786450 QJB786450 QSX786450 RCT786450 RMP786450 RWL786450 SGH786450 SQD786450 SZZ786450 TJV786450 TTR786450 UDN786450 UNJ786450 UXF786450 VHB786450 VQX786450 WAT786450 WKP786450 WUL786450 HZ851986 RV851986 ABR851986 ALN851986 AVJ851986 BFF851986 BPB851986 BYX851986 CIT851986 CSP851986 DCL851986 DMH851986 DWD851986 EFZ851986 EPV851986 EZR851986 FJN851986 FTJ851986 GDF851986 GNB851986 GWX851986 HGT851986 HQP851986 IAL851986 IKH851986 IUD851986 JDZ851986 JNV851986 JXR851986 KHN851986 KRJ851986 LBF851986 LLB851986 LUX851986 MET851986 MOP851986 MYL851986 NIH851986 NSD851986 OBZ851986 OLV851986 OVR851986 PFN851986 PPJ851986 PZF851986 QJB851986 QSX851986 RCT851986 RMP851986 RWL851986 SGH851986 SQD851986 SZZ851986 TJV851986 TTR851986 UDN851986 UNJ851986 UXF851986 VHB851986 VQX851986 WAT851986 WKP851986 WUL851986 HZ917522 RV917522 ABR917522 ALN917522 AVJ917522 BFF917522 BPB917522 BYX917522 CIT917522 CSP917522 DCL917522 DMH917522 DWD917522 EFZ917522 EPV917522 EZR917522 FJN917522 FTJ917522 GDF917522 GNB917522 GWX917522 HGT917522 HQP917522 IAL917522 IKH917522 IUD917522 JDZ917522 JNV917522 JXR917522 KHN917522 KRJ917522 LBF917522 LLB917522 LUX917522 MET917522 MOP917522 MYL917522 NIH917522 NSD917522 OBZ917522 OLV917522 OVR917522 PFN917522 PPJ917522 PZF917522 QJB917522 QSX917522 RCT917522 RMP917522 RWL917522 SGH917522 SQD917522 SZZ917522 TJV917522 TTR917522 UDN917522 UNJ917522 UXF917522 VHB917522 VQX917522 WAT917522 WKP917522 WUL917522 HZ983058 RV983058 ABR983058 ALN983058 AVJ983058 BFF983058 BPB983058 BYX983058 CIT983058 CSP983058 DCL983058 DMH983058 DWD983058 EFZ983058 EPV983058 EZR983058 FJN983058 FTJ983058 GDF983058 GNB983058 GWX983058 HGT983058 HQP983058 IAL983058 IKH983058 IUD983058 JDZ983058 JNV983058 JXR983058 KHN983058 KRJ983058 LBF983058 LLB983058 LUX983058 MET983058 MOP983058 MYL983058 NIH983058 NSD983058 OBZ983058 OLV983058 OVR983058 PFN983058 PPJ983058 PZF983058 QJB983058 QSX983058 RCT983058 RMP983058 RWL983058 SGH983058 SQD983058 SZZ983058 TJV983058 TTR983058 UDN983058 UNJ983058 UXF983058 VHB983058 VQX983058 WAT983058 WKP983058 WUL983058 HZ65552 RV65552 ABR65552 ALN65552 AVJ65552 BFF65552 BPB65552 BYX65552 CIT65552 CSP65552 DCL65552 DMH65552 DWD65552 EFZ65552 EPV65552 EZR65552 FJN65552 FTJ65552 GDF65552 GNB65552 GWX65552 HGT65552 HQP65552 IAL65552 IKH65552 IUD65552 JDZ65552 JNV65552 JXR65552 KHN65552 KRJ65552 LBF65552 LLB65552 LUX65552 MET65552 MOP65552 MYL65552 NIH65552 NSD65552 OBZ65552 OLV65552 OVR65552 PFN65552 PPJ65552 PZF65552 QJB65552 QSX65552 RCT65552 RMP65552 RWL65552 SGH65552 SQD65552 SZZ65552 TJV65552 TTR65552 UDN65552 UNJ65552 UXF65552 VHB65552 VQX65552 WAT65552 WKP65552 WUL65552 HZ131088 RV131088 ABR131088 ALN131088 AVJ131088 BFF131088 BPB131088 BYX131088 CIT131088 CSP131088 DCL131088 DMH131088 DWD131088 EFZ131088 EPV131088 EZR131088 FJN131088 FTJ131088 GDF131088 GNB131088 GWX131088 HGT131088 HQP131088 IAL131088 IKH131088 IUD131088 JDZ131088 JNV131088 JXR131088 KHN131088 KRJ131088 LBF131088 LLB131088 LUX131088 MET131088 MOP131088 MYL131088 NIH131088 NSD131088 OBZ131088 OLV131088 OVR131088 PFN131088 PPJ131088 PZF131088 QJB131088 QSX131088 RCT131088 RMP131088 RWL131088 SGH131088 SQD131088 SZZ131088 TJV131088 TTR131088 UDN131088 UNJ131088 UXF131088 VHB131088 VQX131088 WAT131088 WKP131088 WUL131088 HZ196624 RV196624 ABR196624 ALN196624 AVJ196624 BFF196624 BPB196624 BYX196624 CIT196624 CSP196624 DCL196624 DMH196624 DWD196624 EFZ196624 EPV196624 EZR196624 FJN196624 FTJ196624 GDF196624 GNB196624 GWX196624 HGT196624 HQP196624 IAL196624 IKH196624 IUD196624 JDZ196624 JNV196624 JXR196624 KHN196624 KRJ196624 LBF196624 LLB196624 LUX196624 MET196624 MOP196624 MYL196624 NIH196624 NSD196624 OBZ196624 OLV196624 OVR196624 PFN196624 PPJ196624 PZF196624 QJB196624 QSX196624 RCT196624 RMP196624 RWL196624 SGH196624 SQD196624 SZZ196624 TJV196624 TTR196624 UDN196624 UNJ196624 UXF196624 VHB196624 VQX196624 WAT196624 WKP196624 WUL196624 HZ262160 RV262160 ABR262160 ALN262160 AVJ262160 BFF262160 BPB262160 BYX262160 CIT262160 CSP262160 DCL262160 DMH262160 DWD262160 EFZ262160 EPV262160 EZR262160 FJN262160 FTJ262160 GDF262160 GNB262160 GWX262160 HGT262160 HQP262160 IAL262160 IKH262160 IUD262160 JDZ262160 JNV262160 JXR262160 KHN262160 KRJ262160 LBF262160 LLB262160 LUX262160 MET262160 MOP262160 MYL262160 NIH262160 NSD262160 OBZ262160 OLV262160 OVR262160 PFN262160 PPJ262160 PZF262160 QJB262160 QSX262160 RCT262160 RMP262160 RWL262160 SGH262160 SQD262160 SZZ262160 TJV262160 TTR262160 UDN262160 UNJ262160 UXF262160 VHB262160 VQX262160 WAT262160 WKP262160 WUL262160 HZ327696 RV327696 ABR327696 ALN327696 AVJ327696 BFF327696 BPB327696 BYX327696 CIT327696 CSP327696 DCL327696 DMH327696 DWD327696 EFZ327696 EPV327696 EZR327696 FJN327696 FTJ327696 GDF327696 GNB327696 GWX327696 HGT327696 HQP327696 IAL327696 IKH327696 IUD327696 JDZ327696 JNV327696 JXR327696 KHN327696 KRJ327696 LBF327696 LLB327696 LUX327696 MET327696 MOP327696 MYL327696 NIH327696 NSD327696 OBZ327696 OLV327696 OVR327696 PFN327696 PPJ327696 PZF327696 QJB327696 QSX327696 RCT327696 RMP327696 RWL327696 SGH327696 SQD327696 SZZ327696 TJV327696 TTR327696 UDN327696 UNJ327696 UXF327696 VHB327696 VQX327696 WAT327696 WKP327696 WUL327696 HZ393232 RV393232 ABR393232 ALN393232 AVJ393232 BFF393232 BPB393232 BYX393232 CIT393232 CSP393232 DCL393232 DMH393232 DWD393232 EFZ393232 EPV393232 EZR393232 FJN393232 FTJ393232 GDF393232 GNB393232 GWX393232 HGT393232 HQP393232 IAL393232 IKH393232 IUD393232 JDZ393232 JNV393232 JXR393232 KHN393232 KRJ393232 LBF393232 LLB393232 LUX393232 MET393232 MOP393232 MYL393232 NIH393232 NSD393232 OBZ393232 OLV393232 OVR393232 PFN393232 PPJ393232 PZF393232 QJB393232 QSX393232 RCT393232 RMP393232 RWL393232 SGH393232 SQD393232 SZZ393232 TJV393232 TTR393232 UDN393232 UNJ393232 UXF393232 VHB393232 VQX393232 WAT393232 WKP393232 WUL393232 HZ458768 RV458768 ABR458768 ALN458768 AVJ458768 BFF458768 BPB458768 BYX458768 CIT458768 CSP458768 DCL458768 DMH458768 DWD458768 EFZ458768 EPV458768 EZR458768 FJN458768 FTJ458768 GDF458768 GNB458768 GWX458768 HGT458768 HQP458768 IAL458768 IKH458768 IUD458768 JDZ458768 JNV458768 JXR458768 KHN458768 KRJ458768 LBF458768 LLB458768 LUX458768 MET458768 MOP458768 MYL458768 NIH458768 NSD458768 OBZ458768 OLV458768 OVR458768 PFN458768 PPJ458768 PZF458768 QJB458768 QSX458768 RCT458768 RMP458768 RWL458768 SGH458768 SQD458768 SZZ458768 TJV458768 TTR458768 UDN458768 UNJ458768 UXF458768 VHB458768 VQX458768 WAT458768 WKP458768 WUL458768 HZ524304 RV524304 ABR524304 ALN524304 AVJ524304 BFF524304 BPB524304 BYX524304 CIT524304 CSP524304 DCL524304 DMH524304 DWD524304 EFZ524304 EPV524304 EZR524304 FJN524304 FTJ524304 GDF524304 GNB524304 GWX524304 HGT524304 HQP524304 IAL524304 IKH524304 IUD524304 JDZ524304 JNV524304 JXR524304 KHN524304 KRJ524304 LBF524304 LLB524304 LUX524304 MET524304 MOP524304 MYL524304 NIH524304 NSD524304 OBZ524304 OLV524304 OVR524304 PFN524304 PPJ524304 PZF524304 QJB524304 QSX524304 RCT524304 RMP524304 RWL524304 SGH524304 SQD524304 SZZ524304 TJV524304 TTR524304 UDN524304 UNJ524304 UXF524304 VHB524304 VQX524304 WAT524304 WKP524304 WUL524304 HZ589840 RV589840 ABR589840 ALN589840 AVJ589840 BFF589840 BPB589840 BYX589840 CIT589840 CSP589840 DCL589840 DMH589840 DWD589840 EFZ589840 EPV589840 EZR589840 FJN589840 FTJ589840 GDF589840 GNB589840 GWX589840 HGT589840 HQP589840 IAL589840 IKH589840 IUD589840 JDZ589840 JNV589840 JXR589840 KHN589840 KRJ589840 LBF589840 LLB589840 LUX589840 MET589840 MOP589840 MYL589840 NIH589840 NSD589840 OBZ589840 OLV589840 OVR589840 PFN589840 PPJ589840 PZF589840 QJB589840 QSX589840 RCT589840 RMP589840 RWL589840 SGH589840 SQD589840 SZZ589840 TJV589840 TTR589840 UDN589840 UNJ589840 UXF589840 VHB589840 VQX589840 WAT589840 WKP589840 WUL589840 HZ655376 RV655376 ABR655376 ALN655376 AVJ655376 BFF655376 BPB655376 BYX655376 CIT655376 CSP655376 DCL655376 DMH655376 DWD655376 EFZ655376 EPV655376 EZR655376 FJN655376 FTJ655376 GDF655376 GNB655376 GWX655376 HGT655376 HQP655376 IAL655376 IKH655376 IUD655376 JDZ655376 JNV655376 JXR655376 KHN655376 KRJ655376 LBF655376 LLB655376 LUX655376 MET655376 MOP655376 MYL655376 NIH655376 NSD655376 OBZ655376 OLV655376 OVR655376 PFN655376 PPJ655376 PZF655376 QJB655376 QSX655376 RCT655376 RMP655376 RWL655376 SGH655376 SQD655376 SZZ655376 TJV655376 TTR655376 UDN655376 UNJ655376 UXF655376 VHB655376 VQX655376 WAT655376 WKP655376 WUL655376 HZ720912 RV720912 ABR720912 ALN720912 AVJ720912 BFF720912 BPB720912 BYX720912 CIT720912 CSP720912 DCL720912 DMH720912 DWD720912 EFZ720912 EPV720912 EZR720912 FJN720912 FTJ720912 GDF720912 GNB720912 GWX720912 HGT720912 HQP720912 IAL720912 IKH720912 IUD720912 JDZ720912 JNV720912 JXR720912 KHN720912 KRJ720912 LBF720912 LLB720912 LUX720912 MET720912 MOP720912 MYL720912 NIH720912 NSD720912 OBZ720912 OLV720912 OVR720912 PFN720912 PPJ720912 PZF720912 QJB720912 QSX720912 RCT720912 RMP720912 RWL720912 SGH720912 SQD720912 SZZ720912 TJV720912 TTR720912 UDN720912 UNJ720912 UXF720912 VHB720912 VQX720912 WAT720912 WKP720912 WUL720912 HZ786448 RV786448 ABR786448 ALN786448 AVJ786448 BFF786448 BPB786448 BYX786448 CIT786448 CSP786448 DCL786448 DMH786448 DWD786448 EFZ786448 EPV786448 EZR786448 FJN786448 FTJ786448 GDF786448 GNB786448 GWX786448 HGT786448 HQP786448 IAL786448 IKH786448 IUD786448 JDZ786448 JNV786448 JXR786448 KHN786448 KRJ786448 LBF786448 LLB786448 LUX786448 MET786448 MOP786448 MYL786448 NIH786448 NSD786448 OBZ786448 OLV786448 OVR786448 PFN786448 PPJ786448 PZF786448 QJB786448 QSX786448 RCT786448 RMP786448 RWL786448 SGH786448 SQD786448 SZZ786448 TJV786448 TTR786448 UDN786448 UNJ786448 UXF786448 VHB786448 VQX786448 WAT786448 WKP786448 WUL786448 HZ851984 RV851984 ABR851984 ALN851984 AVJ851984 BFF851984 BPB851984 BYX851984 CIT851984 CSP851984 DCL851984 DMH851984 DWD851984 EFZ851984 EPV851984 EZR851984 FJN851984 FTJ851984 GDF851984 GNB851984 GWX851984 HGT851984 HQP851984 IAL851984 IKH851984 IUD851984 JDZ851984 JNV851984 JXR851984 KHN851984 KRJ851984 LBF851984 LLB851984 LUX851984 MET851984 MOP851984 MYL851984 NIH851984 NSD851984 OBZ851984 OLV851984 OVR851984 PFN851984 PPJ851984 PZF851984 QJB851984 QSX851984 RCT851984 RMP851984 RWL851984 SGH851984 SQD851984 SZZ851984 TJV851984 TTR851984 UDN851984 UNJ851984 UXF851984 VHB851984 VQX851984 WAT851984 WKP851984 WUL851984 HZ917520 RV917520 ABR917520 ALN917520 AVJ917520 BFF917520 BPB917520 BYX917520 CIT917520 CSP917520 DCL917520 DMH917520 DWD917520 EFZ917520 EPV917520 EZR917520 FJN917520 FTJ917520 GDF917520 GNB917520 GWX917520 HGT917520 HQP917520 IAL917520 IKH917520 IUD917520 JDZ917520 JNV917520 JXR917520 KHN917520 KRJ917520 LBF917520 LLB917520 LUX917520 MET917520 MOP917520 MYL917520 NIH917520 NSD917520 OBZ917520 OLV917520 OVR917520 PFN917520 PPJ917520 PZF917520 QJB917520 QSX917520 RCT917520 RMP917520 RWL917520 SGH917520 SQD917520 SZZ917520 TJV917520 TTR917520 UDN917520 UNJ917520 UXF917520 VHB917520 VQX917520 WAT917520 WKP917520 WUL917520 HZ983056 RV983056 ABR983056 ALN983056 AVJ983056 BFF983056 BPB983056 BYX983056 CIT983056 CSP983056 DCL983056 DMH983056 DWD983056 EFZ983056 EPV983056 EZR983056 FJN983056 FTJ983056 GDF983056 GNB983056 GWX983056 HGT983056 HQP983056 IAL983056 IKH983056 IUD983056 JDZ983056 JNV983056 JXR983056 KHN983056 KRJ983056 LBF983056 LLB983056 LUX983056 MET983056 MOP983056 MYL983056 NIH983056 NSD983056 OBZ983056 OLV983056 OVR983056 PFN983056 PPJ983056 PZF983056 QJB983056 QSX983056 RCT983056 RMP983056 RWL983056 SGH983056 SQD983056 SZZ983056 TJV983056 TTR983056 UDN983056 UNJ983056 UXF983056 VHB983056 VQX983056 WAT983056 WKP983056 WUL983056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HZ65550 RV65550 ABR65550 ALN65550 AVJ65550 BFF65550 BPB65550 BYX65550 CIT65550 CSP65550 DCL65550 DMH65550 DWD65550 EFZ65550 EPV65550 EZR65550 FJN65550 FTJ65550 GDF65550 GNB65550 GWX65550 HGT65550 HQP65550 IAL65550 IKH65550 IUD65550 JDZ65550 JNV65550 JXR65550 KHN65550 KRJ65550 LBF65550 LLB65550 LUX65550 MET65550 MOP65550 MYL65550 NIH65550 NSD65550 OBZ65550 OLV65550 OVR65550 PFN65550 PPJ65550 PZF65550 QJB65550 QSX65550 RCT65550 RMP65550 RWL65550 SGH65550 SQD65550 SZZ65550 TJV65550 TTR65550 UDN65550 UNJ65550 UXF65550 VHB65550 VQX65550 WAT65550 WKP65550 WUL65550 HZ131086 RV131086 ABR131086 ALN131086 AVJ131086 BFF131086 BPB131086 BYX131086 CIT131086 CSP131086 DCL131086 DMH131086 DWD131086 EFZ131086 EPV131086 EZR131086 FJN131086 FTJ131086 GDF131086 GNB131086 GWX131086 HGT131086 HQP131086 IAL131086 IKH131086 IUD131086 JDZ131086 JNV131086 JXR131086 KHN131086 KRJ131086 LBF131086 LLB131086 LUX131086 MET131086 MOP131086 MYL131086 NIH131086 NSD131086 OBZ131086 OLV131086 OVR131086 PFN131086 PPJ131086 PZF131086 QJB131086 QSX131086 RCT131086 RMP131086 RWL131086 SGH131086 SQD131086 SZZ131086 TJV131086 TTR131086 UDN131086 UNJ131086 UXF131086 VHB131086 VQX131086 WAT131086 WKP131086 WUL131086 HZ196622 RV196622 ABR196622 ALN196622 AVJ196622 BFF196622 BPB196622 BYX196622 CIT196622 CSP196622 DCL196622 DMH196622 DWD196622 EFZ196622 EPV196622 EZR196622 FJN196622 FTJ196622 GDF196622 GNB196622 GWX196622 HGT196622 HQP196622 IAL196622 IKH196622 IUD196622 JDZ196622 JNV196622 JXR196622 KHN196622 KRJ196622 LBF196622 LLB196622 LUX196622 MET196622 MOP196622 MYL196622 NIH196622 NSD196622 OBZ196622 OLV196622 OVR196622 PFN196622 PPJ196622 PZF196622 QJB196622 QSX196622 RCT196622 RMP196622 RWL196622 SGH196622 SQD196622 SZZ196622 TJV196622 TTR196622 UDN196622 UNJ196622 UXF196622 VHB196622 VQX196622 WAT196622 WKP196622 WUL196622 HZ262158 RV262158 ABR262158 ALN262158 AVJ262158 BFF262158 BPB262158 BYX262158 CIT262158 CSP262158 DCL262158 DMH262158 DWD262158 EFZ262158 EPV262158 EZR262158 FJN262158 FTJ262158 GDF262158 GNB262158 GWX262158 HGT262158 HQP262158 IAL262158 IKH262158 IUD262158 JDZ262158 JNV262158 JXR262158 KHN262158 KRJ262158 LBF262158 LLB262158 LUX262158 MET262158 MOP262158 MYL262158 NIH262158 NSD262158 OBZ262158 OLV262158 OVR262158 PFN262158 PPJ262158 PZF262158 QJB262158 QSX262158 RCT262158 RMP262158 RWL262158 SGH262158 SQD262158 SZZ262158 TJV262158 TTR262158 UDN262158 UNJ262158 UXF262158 VHB262158 VQX262158 WAT262158 WKP262158 WUL262158 HZ327694 RV327694 ABR327694 ALN327694 AVJ327694 BFF327694 BPB327694 BYX327694 CIT327694 CSP327694 DCL327694 DMH327694 DWD327694 EFZ327694 EPV327694 EZR327694 FJN327694 FTJ327694 GDF327694 GNB327694 GWX327694 HGT327694 HQP327694 IAL327694 IKH327694 IUD327694 JDZ327694 JNV327694 JXR327694 KHN327694 KRJ327694 LBF327694 LLB327694 LUX327694 MET327694 MOP327694 MYL327694 NIH327694 NSD327694 OBZ327694 OLV327694 OVR327694 PFN327694 PPJ327694 PZF327694 QJB327694 QSX327694 RCT327694 RMP327694 RWL327694 SGH327694 SQD327694 SZZ327694 TJV327694 TTR327694 UDN327694 UNJ327694 UXF327694 VHB327694 VQX327694 WAT327694 WKP327694 WUL327694 HZ393230 RV393230 ABR393230 ALN393230 AVJ393230 BFF393230 BPB393230 BYX393230 CIT393230 CSP393230 DCL393230 DMH393230 DWD393230 EFZ393230 EPV393230 EZR393230 FJN393230 FTJ393230 GDF393230 GNB393230 GWX393230 HGT393230 HQP393230 IAL393230 IKH393230 IUD393230 JDZ393230 JNV393230 JXR393230 KHN393230 KRJ393230 LBF393230 LLB393230 LUX393230 MET393230 MOP393230 MYL393230 NIH393230 NSD393230 OBZ393230 OLV393230 OVR393230 PFN393230 PPJ393230 PZF393230 QJB393230 QSX393230 RCT393230 RMP393230 RWL393230 SGH393230 SQD393230 SZZ393230 TJV393230 TTR393230 UDN393230 UNJ393230 UXF393230 VHB393230 VQX393230 WAT393230 WKP393230 WUL393230 HZ458766 RV458766 ABR458766 ALN458766 AVJ458766 BFF458766 BPB458766 BYX458766 CIT458766 CSP458766 DCL458766 DMH458766 DWD458766 EFZ458766 EPV458766 EZR458766 FJN458766 FTJ458766 GDF458766 GNB458766 GWX458766 HGT458766 HQP458766 IAL458766 IKH458766 IUD458766 JDZ458766 JNV458766 JXR458766 KHN458766 KRJ458766 LBF458766 LLB458766 LUX458766 MET458766 MOP458766 MYL458766 NIH458766 NSD458766 OBZ458766 OLV458766 OVR458766 PFN458766 PPJ458766 PZF458766 QJB458766 QSX458766 RCT458766 RMP458766 RWL458766 SGH458766 SQD458766 SZZ458766 TJV458766 TTR458766 UDN458766 UNJ458766 UXF458766 VHB458766 VQX458766 WAT458766 WKP458766 WUL458766 HZ524302 RV524302 ABR524302 ALN524302 AVJ524302 BFF524302 BPB524302 BYX524302 CIT524302 CSP524302 DCL524302 DMH524302 DWD524302 EFZ524302 EPV524302 EZR524302 FJN524302 FTJ524302 GDF524302 GNB524302 GWX524302 HGT524302 HQP524302 IAL524302 IKH524302 IUD524302 JDZ524302 JNV524302 JXR524302 KHN524302 KRJ524302 LBF524302 LLB524302 LUX524302 MET524302 MOP524302 MYL524302 NIH524302 NSD524302 OBZ524302 OLV524302 OVR524302 PFN524302 PPJ524302 PZF524302 QJB524302 QSX524302 RCT524302 RMP524302 RWL524302 SGH524302 SQD524302 SZZ524302 TJV524302 TTR524302 UDN524302 UNJ524302 UXF524302 VHB524302 VQX524302 WAT524302 WKP524302 WUL524302 HZ589838 RV589838 ABR589838 ALN589838 AVJ589838 BFF589838 BPB589838 BYX589838 CIT589838 CSP589838 DCL589838 DMH589838 DWD589838 EFZ589838 EPV589838 EZR589838 FJN589838 FTJ589838 GDF589838 GNB589838 GWX589838 HGT589838 HQP589838 IAL589838 IKH589838 IUD589838 JDZ589838 JNV589838 JXR589838 KHN589838 KRJ589838 LBF589838 LLB589838 LUX589838 MET589838 MOP589838 MYL589838 NIH589838 NSD589838 OBZ589838 OLV589838 OVR589838 PFN589838 PPJ589838 PZF589838 QJB589838 QSX589838 RCT589838 RMP589838 RWL589838 SGH589838 SQD589838 SZZ589838 TJV589838 TTR589838 UDN589838 UNJ589838 UXF589838 VHB589838 VQX589838 WAT589838 WKP589838 WUL589838 HZ655374 RV655374 ABR655374 ALN655374 AVJ655374 BFF655374 BPB655374 BYX655374 CIT655374 CSP655374 DCL655374 DMH655374 DWD655374 EFZ655374 EPV655374 EZR655374 FJN655374 FTJ655374 GDF655374 GNB655374 GWX655374 HGT655374 HQP655374 IAL655374 IKH655374 IUD655374 JDZ655374 JNV655374 JXR655374 KHN655374 KRJ655374 LBF655374 LLB655374 LUX655374 MET655374 MOP655374 MYL655374 NIH655374 NSD655374 OBZ655374 OLV655374 OVR655374 PFN655374 PPJ655374 PZF655374 QJB655374 QSX655374 RCT655374 RMP655374 RWL655374 SGH655374 SQD655374 SZZ655374 TJV655374 TTR655374 UDN655374 UNJ655374 UXF655374 VHB655374 VQX655374 WAT655374 WKP655374 WUL655374 HZ720910 RV720910 ABR720910 ALN720910 AVJ720910 BFF720910 BPB720910 BYX720910 CIT720910 CSP720910 DCL720910 DMH720910 DWD720910 EFZ720910 EPV720910 EZR720910 FJN720910 FTJ720910 GDF720910 GNB720910 GWX720910 HGT720910 HQP720910 IAL720910 IKH720910 IUD720910 JDZ720910 JNV720910 JXR720910 KHN720910 KRJ720910 LBF720910 LLB720910 LUX720910 MET720910 MOP720910 MYL720910 NIH720910 NSD720910 OBZ720910 OLV720910 OVR720910 PFN720910 PPJ720910 PZF720910 QJB720910 QSX720910 RCT720910 RMP720910 RWL720910 SGH720910 SQD720910 SZZ720910 TJV720910 TTR720910 UDN720910 UNJ720910 UXF720910 VHB720910 VQX720910 WAT720910 WKP720910 WUL720910 HZ786446 RV786446 ABR786446 ALN786446 AVJ786446 BFF786446 BPB786446 BYX786446 CIT786446 CSP786446 DCL786446 DMH786446 DWD786446 EFZ786446 EPV786446 EZR786446 FJN786446 FTJ786446 GDF786446 GNB786446 GWX786446 HGT786446 HQP786446 IAL786446 IKH786446 IUD786446 JDZ786446 JNV786446 JXR786446 KHN786446 KRJ786446 LBF786446 LLB786446 LUX786446 MET786446 MOP786446 MYL786446 NIH786446 NSD786446 OBZ786446 OLV786446 OVR786446 PFN786446 PPJ786446 PZF786446 QJB786446 QSX786446 RCT786446 RMP786446 RWL786446 SGH786446 SQD786446 SZZ786446 TJV786446 TTR786446 UDN786446 UNJ786446 UXF786446 VHB786446 VQX786446 WAT786446 WKP786446 WUL786446 HZ851982 RV851982 ABR851982 ALN851982 AVJ851982 BFF851982 BPB851982 BYX851982 CIT851982 CSP851982 DCL851982 DMH851982 DWD851982 EFZ851982 EPV851982 EZR851982 FJN851982 FTJ851982 GDF851982 GNB851982 GWX851982 HGT851982 HQP851982 IAL851982 IKH851982 IUD851982 JDZ851982 JNV851982 JXR851982 KHN851982 KRJ851982 LBF851982 LLB851982 LUX851982 MET851982 MOP851982 MYL851982 NIH851982 NSD851982 OBZ851982 OLV851982 OVR851982 PFN851982 PPJ851982 PZF851982 QJB851982 QSX851982 RCT851982 RMP851982 RWL851982 SGH851982 SQD851982 SZZ851982 TJV851982 TTR851982 UDN851982 UNJ851982 UXF851982 VHB851982 VQX851982 WAT851982 WKP851982 WUL851982 HZ917518 RV917518 ABR917518 ALN917518 AVJ917518 BFF917518 BPB917518 BYX917518 CIT917518 CSP917518 DCL917518 DMH917518 DWD917518 EFZ917518 EPV917518 EZR917518 FJN917518 FTJ917518 GDF917518 GNB917518 GWX917518 HGT917518 HQP917518 IAL917518 IKH917518 IUD917518 JDZ917518 JNV917518 JXR917518 KHN917518 KRJ917518 LBF917518 LLB917518 LUX917518 MET917518 MOP917518 MYL917518 NIH917518 NSD917518 OBZ917518 OLV917518 OVR917518 PFN917518 PPJ917518 PZF917518 QJB917518 QSX917518 RCT917518 RMP917518 RWL917518 SGH917518 SQD917518 SZZ917518 TJV917518 TTR917518 UDN917518 UNJ917518 UXF917518 VHB917518 VQX917518 WAT917518 WKP917518 WUL917518 HZ983054 RV983054 ABR983054 ALN983054 AVJ983054 BFF983054 BPB983054 BYX983054 CIT983054 CSP983054 DCL983054 DMH983054 DWD983054 EFZ983054 EPV983054 EZR983054 FJN983054 FTJ983054 GDF983054 GNB983054 GWX983054 HGT983054 HQP983054 IAL983054 IKH983054 IUD983054 JDZ983054 JNV983054 JXR983054 KHN983054 KRJ983054 LBF983054 LLB983054 LUX983054 MET983054 MOP983054 MYL983054 NIH983054 NSD983054 OBZ983054 OLV983054 OVR983054 PFN983054 PPJ983054 PZF983054 QJB983054 QSX983054 RCT983054 RMP983054 RWL983054 SGH983054 SQD983054 SZZ983054 TJV983054 TTR983054 UDN983054 UNJ983054 UXF983054 VHB983054 VQX983054 WAT983054 WKP983054 WUL983054 HV65558:HV65561 RR65558:RR65561 ABN65558:ABN65561 ALJ65558:ALJ65561 AVF65558:AVF65561 BFB65558:BFB65561 BOX65558:BOX65561 BYT65558:BYT65561 CIP65558:CIP65561 CSL65558:CSL65561 DCH65558:DCH65561 DMD65558:DMD65561 DVZ65558:DVZ65561 EFV65558:EFV65561 EPR65558:EPR65561 EZN65558:EZN65561 FJJ65558:FJJ65561 FTF65558:FTF65561 GDB65558:GDB65561 GMX65558:GMX65561 GWT65558:GWT65561 HGP65558:HGP65561 HQL65558:HQL65561 IAH65558:IAH65561 IKD65558:IKD65561 ITZ65558:ITZ65561 JDV65558:JDV65561 JNR65558:JNR65561 JXN65558:JXN65561 KHJ65558:KHJ65561 KRF65558:KRF65561 LBB65558:LBB65561 LKX65558:LKX65561 LUT65558:LUT65561 MEP65558:MEP65561 MOL65558:MOL65561 MYH65558:MYH65561 NID65558:NID65561 NRZ65558:NRZ65561 OBV65558:OBV65561 OLR65558:OLR65561 OVN65558:OVN65561 PFJ65558:PFJ65561 PPF65558:PPF65561 PZB65558:PZB65561 QIX65558:QIX65561 QST65558:QST65561 RCP65558:RCP65561 RML65558:RML65561 RWH65558:RWH65561 SGD65558:SGD65561 SPZ65558:SPZ65561 SZV65558:SZV65561 TJR65558:TJR65561 TTN65558:TTN65561 UDJ65558:UDJ65561 UNF65558:UNF65561 UXB65558:UXB65561 VGX65558:VGX65561 VQT65558:VQT65561 WAP65558:WAP65561 WKL65558:WKL65561 WUH65558:WUH65561 HV131094:HV131097 RR131094:RR131097 ABN131094:ABN131097 ALJ131094:ALJ131097 AVF131094:AVF131097 BFB131094:BFB131097 BOX131094:BOX131097 BYT131094:BYT131097 CIP131094:CIP131097 CSL131094:CSL131097 DCH131094:DCH131097 DMD131094:DMD131097 DVZ131094:DVZ131097 EFV131094:EFV131097 EPR131094:EPR131097 EZN131094:EZN131097 FJJ131094:FJJ131097 FTF131094:FTF131097 GDB131094:GDB131097 GMX131094:GMX131097 GWT131094:GWT131097 HGP131094:HGP131097 HQL131094:HQL131097 IAH131094:IAH131097 IKD131094:IKD131097 ITZ131094:ITZ131097 JDV131094:JDV131097 JNR131094:JNR131097 JXN131094:JXN131097 KHJ131094:KHJ131097 KRF131094:KRF131097 LBB131094:LBB131097 LKX131094:LKX131097 LUT131094:LUT131097 MEP131094:MEP131097 MOL131094:MOL131097 MYH131094:MYH131097 NID131094:NID131097 NRZ131094:NRZ131097 OBV131094:OBV131097 OLR131094:OLR131097 OVN131094:OVN131097 PFJ131094:PFJ131097 PPF131094:PPF131097 PZB131094:PZB131097 QIX131094:QIX131097 QST131094:QST131097 RCP131094:RCP131097 RML131094:RML131097 RWH131094:RWH131097 SGD131094:SGD131097 SPZ131094:SPZ131097 SZV131094:SZV131097 TJR131094:TJR131097 TTN131094:TTN131097 UDJ131094:UDJ131097 UNF131094:UNF131097 UXB131094:UXB131097 VGX131094:VGX131097 VQT131094:VQT131097 WAP131094:WAP131097 WKL131094:WKL131097 WUH131094:WUH131097 HV196630:HV196633 RR196630:RR196633 ABN196630:ABN196633 ALJ196630:ALJ196633 AVF196630:AVF196633 BFB196630:BFB196633 BOX196630:BOX196633 BYT196630:BYT196633 CIP196630:CIP196633 CSL196630:CSL196633 DCH196630:DCH196633 DMD196630:DMD196633 DVZ196630:DVZ196633 EFV196630:EFV196633 EPR196630:EPR196633 EZN196630:EZN196633 FJJ196630:FJJ196633 FTF196630:FTF196633 GDB196630:GDB196633 GMX196630:GMX196633 GWT196630:GWT196633 HGP196630:HGP196633 HQL196630:HQL196633 IAH196630:IAH196633 IKD196630:IKD196633 ITZ196630:ITZ196633 JDV196630:JDV196633 JNR196630:JNR196633 JXN196630:JXN196633 KHJ196630:KHJ196633 KRF196630:KRF196633 LBB196630:LBB196633 LKX196630:LKX196633 LUT196630:LUT196633 MEP196630:MEP196633 MOL196630:MOL196633 MYH196630:MYH196633 NID196630:NID196633 NRZ196630:NRZ196633 OBV196630:OBV196633 OLR196630:OLR196633 OVN196630:OVN196633 PFJ196630:PFJ196633 PPF196630:PPF196633 PZB196630:PZB196633 QIX196630:QIX196633 QST196630:QST196633 RCP196630:RCP196633 RML196630:RML196633 RWH196630:RWH196633 SGD196630:SGD196633 SPZ196630:SPZ196633 SZV196630:SZV196633 TJR196630:TJR196633 TTN196630:TTN196633 UDJ196630:UDJ196633 UNF196630:UNF196633 UXB196630:UXB196633 VGX196630:VGX196633 VQT196630:VQT196633 WAP196630:WAP196633 WKL196630:WKL196633 WUH196630:WUH196633 HV262166:HV262169 RR262166:RR262169 ABN262166:ABN262169 ALJ262166:ALJ262169 AVF262166:AVF262169 BFB262166:BFB262169 BOX262166:BOX262169 BYT262166:BYT262169 CIP262166:CIP262169 CSL262166:CSL262169 DCH262166:DCH262169 DMD262166:DMD262169 DVZ262166:DVZ262169 EFV262166:EFV262169 EPR262166:EPR262169 EZN262166:EZN262169 FJJ262166:FJJ262169 FTF262166:FTF262169 GDB262166:GDB262169 GMX262166:GMX262169 GWT262166:GWT262169 HGP262166:HGP262169 HQL262166:HQL262169 IAH262166:IAH262169 IKD262166:IKD262169 ITZ262166:ITZ262169 JDV262166:JDV262169 JNR262166:JNR262169 JXN262166:JXN262169 KHJ262166:KHJ262169 KRF262166:KRF262169 LBB262166:LBB262169 LKX262166:LKX262169 LUT262166:LUT262169 MEP262166:MEP262169 MOL262166:MOL262169 MYH262166:MYH262169 NID262166:NID262169 NRZ262166:NRZ262169 OBV262166:OBV262169 OLR262166:OLR262169 OVN262166:OVN262169 PFJ262166:PFJ262169 PPF262166:PPF262169 PZB262166:PZB262169 QIX262166:QIX262169 QST262166:QST262169 RCP262166:RCP262169 RML262166:RML262169 RWH262166:RWH262169 SGD262166:SGD262169 SPZ262166:SPZ262169 SZV262166:SZV262169 TJR262166:TJR262169 TTN262166:TTN262169 UDJ262166:UDJ262169 UNF262166:UNF262169 UXB262166:UXB262169 VGX262166:VGX262169 VQT262166:VQT262169 WAP262166:WAP262169 WKL262166:WKL262169 WUH262166:WUH262169 HV327702:HV327705 RR327702:RR327705 ABN327702:ABN327705 ALJ327702:ALJ327705 AVF327702:AVF327705 BFB327702:BFB327705 BOX327702:BOX327705 BYT327702:BYT327705 CIP327702:CIP327705 CSL327702:CSL327705 DCH327702:DCH327705 DMD327702:DMD327705 DVZ327702:DVZ327705 EFV327702:EFV327705 EPR327702:EPR327705 EZN327702:EZN327705 FJJ327702:FJJ327705 FTF327702:FTF327705 GDB327702:GDB327705 GMX327702:GMX327705 GWT327702:GWT327705 HGP327702:HGP327705 HQL327702:HQL327705 IAH327702:IAH327705 IKD327702:IKD327705 ITZ327702:ITZ327705 JDV327702:JDV327705 JNR327702:JNR327705 JXN327702:JXN327705 KHJ327702:KHJ327705 KRF327702:KRF327705 LBB327702:LBB327705 LKX327702:LKX327705 LUT327702:LUT327705 MEP327702:MEP327705 MOL327702:MOL327705 MYH327702:MYH327705 NID327702:NID327705 NRZ327702:NRZ327705 OBV327702:OBV327705 OLR327702:OLR327705 OVN327702:OVN327705 PFJ327702:PFJ327705 PPF327702:PPF327705 PZB327702:PZB327705 QIX327702:QIX327705 QST327702:QST327705 RCP327702:RCP327705 RML327702:RML327705 RWH327702:RWH327705 SGD327702:SGD327705 SPZ327702:SPZ327705 SZV327702:SZV327705 TJR327702:TJR327705 TTN327702:TTN327705 UDJ327702:UDJ327705 UNF327702:UNF327705 UXB327702:UXB327705 VGX327702:VGX327705 VQT327702:VQT327705 WAP327702:WAP327705 WKL327702:WKL327705 WUH327702:WUH327705 HV393238:HV393241 RR393238:RR393241 ABN393238:ABN393241 ALJ393238:ALJ393241 AVF393238:AVF393241 BFB393238:BFB393241 BOX393238:BOX393241 BYT393238:BYT393241 CIP393238:CIP393241 CSL393238:CSL393241 DCH393238:DCH393241 DMD393238:DMD393241 DVZ393238:DVZ393241 EFV393238:EFV393241 EPR393238:EPR393241 EZN393238:EZN393241 FJJ393238:FJJ393241 FTF393238:FTF393241 GDB393238:GDB393241 GMX393238:GMX393241 GWT393238:GWT393241 HGP393238:HGP393241 HQL393238:HQL393241 IAH393238:IAH393241 IKD393238:IKD393241 ITZ393238:ITZ393241 JDV393238:JDV393241 JNR393238:JNR393241 JXN393238:JXN393241 KHJ393238:KHJ393241 KRF393238:KRF393241 LBB393238:LBB393241 LKX393238:LKX393241 LUT393238:LUT393241 MEP393238:MEP393241 MOL393238:MOL393241 MYH393238:MYH393241 NID393238:NID393241 NRZ393238:NRZ393241 OBV393238:OBV393241 OLR393238:OLR393241 OVN393238:OVN393241 PFJ393238:PFJ393241 PPF393238:PPF393241 PZB393238:PZB393241 QIX393238:QIX393241 QST393238:QST393241 RCP393238:RCP393241 RML393238:RML393241 RWH393238:RWH393241 SGD393238:SGD393241 SPZ393238:SPZ393241 SZV393238:SZV393241 TJR393238:TJR393241 TTN393238:TTN393241 UDJ393238:UDJ393241 UNF393238:UNF393241 UXB393238:UXB393241 VGX393238:VGX393241 VQT393238:VQT393241 WAP393238:WAP393241 WKL393238:WKL393241 WUH393238:WUH393241 HV458774:HV458777 RR458774:RR458777 ABN458774:ABN458777 ALJ458774:ALJ458777 AVF458774:AVF458777 BFB458774:BFB458777 BOX458774:BOX458777 BYT458774:BYT458777 CIP458774:CIP458777 CSL458774:CSL458777 DCH458774:DCH458777 DMD458774:DMD458777 DVZ458774:DVZ458777 EFV458774:EFV458777 EPR458774:EPR458777 EZN458774:EZN458777 FJJ458774:FJJ458777 FTF458774:FTF458777 GDB458774:GDB458777 GMX458774:GMX458777 GWT458774:GWT458777 HGP458774:HGP458777 HQL458774:HQL458777 IAH458774:IAH458777 IKD458774:IKD458777 ITZ458774:ITZ458777 JDV458774:JDV458777 JNR458774:JNR458777 JXN458774:JXN458777 KHJ458774:KHJ458777 KRF458774:KRF458777 LBB458774:LBB458777 LKX458774:LKX458777 LUT458774:LUT458777 MEP458774:MEP458777 MOL458774:MOL458777 MYH458774:MYH458777 NID458774:NID458777 NRZ458774:NRZ458777 OBV458774:OBV458777 OLR458774:OLR458777 OVN458774:OVN458777 PFJ458774:PFJ458777 PPF458774:PPF458777 PZB458774:PZB458777 QIX458774:QIX458777 QST458774:QST458777 RCP458774:RCP458777 RML458774:RML458777 RWH458774:RWH458777 SGD458774:SGD458777 SPZ458774:SPZ458777 SZV458774:SZV458777 TJR458774:TJR458777 TTN458774:TTN458777 UDJ458774:UDJ458777 UNF458774:UNF458777 UXB458774:UXB458777 VGX458774:VGX458777 VQT458774:VQT458777 WAP458774:WAP458777 WKL458774:WKL458777 WUH458774:WUH458777 HV524310:HV524313 RR524310:RR524313 ABN524310:ABN524313 ALJ524310:ALJ524313 AVF524310:AVF524313 BFB524310:BFB524313 BOX524310:BOX524313 BYT524310:BYT524313 CIP524310:CIP524313 CSL524310:CSL524313 DCH524310:DCH524313 DMD524310:DMD524313 DVZ524310:DVZ524313 EFV524310:EFV524313 EPR524310:EPR524313 EZN524310:EZN524313 FJJ524310:FJJ524313 FTF524310:FTF524313 GDB524310:GDB524313 GMX524310:GMX524313 GWT524310:GWT524313 HGP524310:HGP524313 HQL524310:HQL524313 IAH524310:IAH524313 IKD524310:IKD524313 ITZ524310:ITZ524313 JDV524310:JDV524313 JNR524310:JNR524313 JXN524310:JXN524313 KHJ524310:KHJ524313 KRF524310:KRF524313 LBB524310:LBB524313 LKX524310:LKX524313 LUT524310:LUT524313 MEP524310:MEP524313 MOL524310:MOL524313 MYH524310:MYH524313 NID524310:NID524313 NRZ524310:NRZ524313 OBV524310:OBV524313 OLR524310:OLR524313 OVN524310:OVN524313 PFJ524310:PFJ524313 PPF524310:PPF524313 PZB524310:PZB524313 QIX524310:QIX524313 QST524310:QST524313 RCP524310:RCP524313 RML524310:RML524313 RWH524310:RWH524313 SGD524310:SGD524313 SPZ524310:SPZ524313 SZV524310:SZV524313 TJR524310:TJR524313 TTN524310:TTN524313 UDJ524310:UDJ524313 UNF524310:UNF524313 UXB524310:UXB524313 VGX524310:VGX524313 VQT524310:VQT524313 WAP524310:WAP524313 WKL524310:WKL524313 WUH524310:WUH524313 HV589846:HV589849 RR589846:RR589849 ABN589846:ABN589849 ALJ589846:ALJ589849 AVF589846:AVF589849 BFB589846:BFB589849 BOX589846:BOX589849 BYT589846:BYT589849 CIP589846:CIP589849 CSL589846:CSL589849 DCH589846:DCH589849 DMD589846:DMD589849 DVZ589846:DVZ589849 EFV589846:EFV589849 EPR589846:EPR589849 EZN589846:EZN589849 FJJ589846:FJJ589849 FTF589846:FTF589849 GDB589846:GDB589849 GMX589846:GMX589849 GWT589846:GWT589849 HGP589846:HGP589849 HQL589846:HQL589849 IAH589846:IAH589849 IKD589846:IKD589849 ITZ589846:ITZ589849 JDV589846:JDV589849 JNR589846:JNR589849 JXN589846:JXN589849 KHJ589846:KHJ589849 KRF589846:KRF589849 LBB589846:LBB589849 LKX589846:LKX589849 LUT589846:LUT589849 MEP589846:MEP589849 MOL589846:MOL589849 MYH589846:MYH589849 NID589846:NID589849 NRZ589846:NRZ589849 OBV589846:OBV589849 OLR589846:OLR589849 OVN589846:OVN589849 PFJ589846:PFJ589849 PPF589846:PPF589849 PZB589846:PZB589849 QIX589846:QIX589849 QST589846:QST589849 RCP589846:RCP589849 RML589846:RML589849 RWH589846:RWH589849 SGD589846:SGD589849 SPZ589846:SPZ589849 SZV589846:SZV589849 TJR589846:TJR589849 TTN589846:TTN589849 UDJ589846:UDJ589849 UNF589846:UNF589849 UXB589846:UXB589849 VGX589846:VGX589849 VQT589846:VQT589849 WAP589846:WAP589849 WKL589846:WKL589849 WUH589846:WUH589849 HV655382:HV655385 RR655382:RR655385 ABN655382:ABN655385 ALJ655382:ALJ655385 AVF655382:AVF655385 BFB655382:BFB655385 BOX655382:BOX655385 BYT655382:BYT655385 CIP655382:CIP655385 CSL655382:CSL655385 DCH655382:DCH655385 DMD655382:DMD655385 DVZ655382:DVZ655385 EFV655382:EFV655385 EPR655382:EPR655385 EZN655382:EZN655385 FJJ655382:FJJ655385 FTF655382:FTF655385 GDB655382:GDB655385 GMX655382:GMX655385 GWT655382:GWT655385 HGP655382:HGP655385 HQL655382:HQL655385 IAH655382:IAH655385 IKD655382:IKD655385 ITZ655382:ITZ655385 JDV655382:JDV655385 JNR655382:JNR655385 JXN655382:JXN655385 KHJ655382:KHJ655385 KRF655382:KRF655385 LBB655382:LBB655385 LKX655382:LKX655385 LUT655382:LUT655385 MEP655382:MEP655385 MOL655382:MOL655385 MYH655382:MYH655385 NID655382:NID655385 NRZ655382:NRZ655385 OBV655382:OBV655385 OLR655382:OLR655385 OVN655382:OVN655385 PFJ655382:PFJ655385 PPF655382:PPF655385 PZB655382:PZB655385 QIX655382:QIX655385 QST655382:QST655385 RCP655382:RCP655385 RML655382:RML655385 RWH655382:RWH655385 SGD655382:SGD655385 SPZ655382:SPZ655385 SZV655382:SZV655385 TJR655382:TJR655385 TTN655382:TTN655385 UDJ655382:UDJ655385 UNF655382:UNF655385 UXB655382:UXB655385 VGX655382:VGX655385 VQT655382:VQT655385 WAP655382:WAP655385 WKL655382:WKL655385 WUH655382:WUH655385 HV720918:HV720921 RR720918:RR720921 ABN720918:ABN720921 ALJ720918:ALJ720921 AVF720918:AVF720921 BFB720918:BFB720921 BOX720918:BOX720921 BYT720918:BYT720921 CIP720918:CIP720921 CSL720918:CSL720921 DCH720918:DCH720921 DMD720918:DMD720921 DVZ720918:DVZ720921 EFV720918:EFV720921 EPR720918:EPR720921 EZN720918:EZN720921 FJJ720918:FJJ720921 FTF720918:FTF720921 GDB720918:GDB720921 GMX720918:GMX720921 GWT720918:GWT720921 HGP720918:HGP720921 HQL720918:HQL720921 IAH720918:IAH720921 IKD720918:IKD720921 ITZ720918:ITZ720921 JDV720918:JDV720921 JNR720918:JNR720921 JXN720918:JXN720921 KHJ720918:KHJ720921 KRF720918:KRF720921 LBB720918:LBB720921 LKX720918:LKX720921 LUT720918:LUT720921 MEP720918:MEP720921 MOL720918:MOL720921 MYH720918:MYH720921 NID720918:NID720921 NRZ720918:NRZ720921 OBV720918:OBV720921 OLR720918:OLR720921 OVN720918:OVN720921 PFJ720918:PFJ720921 PPF720918:PPF720921 PZB720918:PZB720921 QIX720918:QIX720921 QST720918:QST720921 RCP720918:RCP720921 RML720918:RML720921 RWH720918:RWH720921 SGD720918:SGD720921 SPZ720918:SPZ720921 SZV720918:SZV720921 TJR720918:TJR720921 TTN720918:TTN720921 UDJ720918:UDJ720921 UNF720918:UNF720921 UXB720918:UXB720921 VGX720918:VGX720921 VQT720918:VQT720921 WAP720918:WAP720921 WKL720918:WKL720921 WUH720918:WUH720921 HV786454:HV786457 RR786454:RR786457 ABN786454:ABN786457 ALJ786454:ALJ786457 AVF786454:AVF786457 BFB786454:BFB786457 BOX786454:BOX786457 BYT786454:BYT786457 CIP786454:CIP786457 CSL786454:CSL786457 DCH786454:DCH786457 DMD786454:DMD786457 DVZ786454:DVZ786457 EFV786454:EFV786457 EPR786454:EPR786457 EZN786454:EZN786457 FJJ786454:FJJ786457 FTF786454:FTF786457 GDB786454:GDB786457 GMX786454:GMX786457 GWT786454:GWT786457 HGP786454:HGP786457 HQL786454:HQL786457 IAH786454:IAH786457 IKD786454:IKD786457 ITZ786454:ITZ786457 JDV786454:JDV786457 JNR786454:JNR786457 JXN786454:JXN786457 KHJ786454:KHJ786457 KRF786454:KRF786457 LBB786454:LBB786457 LKX786454:LKX786457 LUT786454:LUT786457 MEP786454:MEP786457 MOL786454:MOL786457 MYH786454:MYH786457 NID786454:NID786457 NRZ786454:NRZ786457 OBV786454:OBV786457 OLR786454:OLR786457 OVN786454:OVN786457 PFJ786454:PFJ786457 PPF786454:PPF786457 PZB786454:PZB786457 QIX786454:QIX786457 QST786454:QST786457 RCP786454:RCP786457 RML786454:RML786457 RWH786454:RWH786457 SGD786454:SGD786457 SPZ786454:SPZ786457 SZV786454:SZV786457 TJR786454:TJR786457 TTN786454:TTN786457 UDJ786454:UDJ786457 UNF786454:UNF786457 UXB786454:UXB786457 VGX786454:VGX786457 VQT786454:VQT786457 WAP786454:WAP786457 WKL786454:WKL786457 WUH786454:WUH786457 HV851990:HV851993 RR851990:RR851993 ABN851990:ABN851993 ALJ851990:ALJ851993 AVF851990:AVF851993 BFB851990:BFB851993 BOX851990:BOX851993 BYT851990:BYT851993 CIP851990:CIP851993 CSL851990:CSL851993 DCH851990:DCH851993 DMD851990:DMD851993 DVZ851990:DVZ851993 EFV851990:EFV851993 EPR851990:EPR851993 EZN851990:EZN851993 FJJ851990:FJJ851993 FTF851990:FTF851993 GDB851990:GDB851993 GMX851990:GMX851993 GWT851990:GWT851993 HGP851990:HGP851993 HQL851990:HQL851993 IAH851990:IAH851993 IKD851990:IKD851993 ITZ851990:ITZ851993 JDV851990:JDV851993 JNR851990:JNR851993 JXN851990:JXN851993 KHJ851990:KHJ851993 KRF851990:KRF851993 LBB851990:LBB851993 LKX851990:LKX851993 LUT851990:LUT851993 MEP851990:MEP851993 MOL851990:MOL851993 MYH851990:MYH851993 NID851990:NID851993 NRZ851990:NRZ851993 OBV851990:OBV851993 OLR851990:OLR851993 OVN851990:OVN851993 PFJ851990:PFJ851993 PPF851990:PPF851993 PZB851990:PZB851993 QIX851990:QIX851993 QST851990:QST851993 RCP851990:RCP851993 RML851990:RML851993 RWH851990:RWH851993 SGD851990:SGD851993 SPZ851990:SPZ851993 SZV851990:SZV851993 TJR851990:TJR851993 TTN851990:TTN851993 UDJ851990:UDJ851993 UNF851990:UNF851993 UXB851990:UXB851993 VGX851990:VGX851993 VQT851990:VQT851993 WAP851990:WAP851993 WKL851990:WKL851993 WUH851990:WUH851993 HV917526:HV917529 RR917526:RR917529 ABN917526:ABN917529 ALJ917526:ALJ917529 AVF917526:AVF917529 BFB917526:BFB917529 BOX917526:BOX917529 BYT917526:BYT917529 CIP917526:CIP917529 CSL917526:CSL917529 DCH917526:DCH917529 DMD917526:DMD917529 DVZ917526:DVZ917529 EFV917526:EFV917529 EPR917526:EPR917529 EZN917526:EZN917529 FJJ917526:FJJ917529 FTF917526:FTF917529 GDB917526:GDB917529 GMX917526:GMX917529 GWT917526:GWT917529 HGP917526:HGP917529 HQL917526:HQL917529 IAH917526:IAH917529 IKD917526:IKD917529 ITZ917526:ITZ917529 JDV917526:JDV917529 JNR917526:JNR917529 JXN917526:JXN917529 KHJ917526:KHJ917529 KRF917526:KRF917529 LBB917526:LBB917529 LKX917526:LKX917529 LUT917526:LUT917529 MEP917526:MEP917529 MOL917526:MOL917529 MYH917526:MYH917529 NID917526:NID917529 NRZ917526:NRZ917529 OBV917526:OBV917529 OLR917526:OLR917529 OVN917526:OVN917529 PFJ917526:PFJ917529 PPF917526:PPF917529 PZB917526:PZB917529 QIX917526:QIX917529 QST917526:QST917529 RCP917526:RCP917529 RML917526:RML917529 RWH917526:RWH917529 SGD917526:SGD917529 SPZ917526:SPZ917529 SZV917526:SZV917529 TJR917526:TJR917529 TTN917526:TTN917529 UDJ917526:UDJ917529 UNF917526:UNF917529 UXB917526:UXB917529 VGX917526:VGX917529 VQT917526:VQT917529 WAP917526:WAP917529 WKL917526:WKL917529 WUH917526:WUH917529 HV983062:HV983065 RR983062:RR983065 ABN983062:ABN983065 ALJ983062:ALJ983065 AVF983062:AVF983065 BFB983062:BFB983065 BOX983062:BOX983065 BYT983062:BYT983065 CIP983062:CIP983065 CSL983062:CSL983065 DCH983062:DCH983065 DMD983062:DMD983065 DVZ983062:DVZ983065 EFV983062:EFV983065 EPR983062:EPR983065 EZN983062:EZN983065 FJJ983062:FJJ983065 FTF983062:FTF983065 GDB983062:GDB983065 GMX983062:GMX983065 GWT983062:GWT983065 HGP983062:HGP983065 HQL983062:HQL983065 IAH983062:IAH983065 IKD983062:IKD983065 ITZ983062:ITZ983065 JDV983062:JDV983065 JNR983062:JNR983065 JXN983062:JXN983065 KHJ983062:KHJ983065 KRF983062:KRF983065 LBB983062:LBB983065 LKX983062:LKX983065 LUT983062:LUT983065 MEP983062:MEP983065 MOL983062:MOL983065 MYH983062:MYH983065 NID983062:NID983065 NRZ983062:NRZ983065 OBV983062:OBV983065 OLR983062:OLR983065 OVN983062:OVN983065 PFJ983062:PFJ983065 PPF983062:PPF983065 PZB983062:PZB983065 QIX983062:QIX983065 QST983062:QST983065 RCP983062:RCP983065 RML983062:RML983065 RWH983062:RWH983065 SGD983062:SGD983065 SPZ983062:SPZ983065 SZV983062:SZV983065 TJR983062:TJR983065 TTN983062:TTN983065 UDJ983062:UDJ983065 UNF983062:UNF983065 UXB983062:UXB983065 VGX983062:VGX983065 VQT983062:VQT983065 WAP983062:WAP983065 WKL983062:WKL983065 WUH983062:WUH983065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HV65556 RR65556 ABN65556 ALJ65556 AVF65556 BFB65556 BOX65556 BYT65556 CIP65556 CSL65556 DCH65556 DMD65556 DVZ65556 EFV65556 EPR65556 EZN65556 FJJ65556 FTF65556 GDB65556 GMX65556 GWT65556 HGP65556 HQL65556 IAH65556 IKD65556 ITZ65556 JDV65556 JNR65556 JXN65556 KHJ65556 KRF65556 LBB65556 LKX65556 LUT65556 MEP65556 MOL65556 MYH65556 NID65556 NRZ65556 OBV65556 OLR65556 OVN65556 PFJ65556 PPF65556 PZB65556 QIX65556 QST65556 RCP65556 RML65556 RWH65556 SGD65556 SPZ65556 SZV65556 TJR65556 TTN65556 UDJ65556 UNF65556 UXB65556 VGX65556 VQT65556 WAP65556 WKL65556 WUH65556 HV131092 RR131092 ABN131092 ALJ131092 AVF131092 BFB131092 BOX131092 BYT131092 CIP131092 CSL131092 DCH131092 DMD131092 DVZ131092 EFV131092 EPR131092 EZN131092 FJJ131092 FTF131092 GDB131092 GMX131092 GWT131092 HGP131092 HQL131092 IAH131092 IKD131092 ITZ131092 JDV131092 JNR131092 JXN131092 KHJ131092 KRF131092 LBB131092 LKX131092 LUT131092 MEP131092 MOL131092 MYH131092 NID131092 NRZ131092 OBV131092 OLR131092 OVN131092 PFJ131092 PPF131092 PZB131092 QIX131092 QST131092 RCP131092 RML131092 RWH131092 SGD131092 SPZ131092 SZV131092 TJR131092 TTN131092 UDJ131092 UNF131092 UXB131092 VGX131092 VQT131092 WAP131092 WKL131092 WUH131092 HV196628 RR196628 ABN196628 ALJ196628 AVF196628 BFB196628 BOX196628 BYT196628 CIP196628 CSL196628 DCH196628 DMD196628 DVZ196628 EFV196628 EPR196628 EZN196628 FJJ196628 FTF196628 GDB196628 GMX196628 GWT196628 HGP196628 HQL196628 IAH196628 IKD196628 ITZ196628 JDV196628 JNR196628 JXN196628 KHJ196628 KRF196628 LBB196628 LKX196628 LUT196628 MEP196628 MOL196628 MYH196628 NID196628 NRZ196628 OBV196628 OLR196628 OVN196628 PFJ196628 PPF196628 PZB196628 QIX196628 QST196628 RCP196628 RML196628 RWH196628 SGD196628 SPZ196628 SZV196628 TJR196628 TTN196628 UDJ196628 UNF196628 UXB196628 VGX196628 VQT196628 WAP196628 WKL196628 WUH196628 HV262164 RR262164 ABN262164 ALJ262164 AVF262164 BFB262164 BOX262164 BYT262164 CIP262164 CSL262164 DCH262164 DMD262164 DVZ262164 EFV262164 EPR262164 EZN262164 FJJ262164 FTF262164 GDB262164 GMX262164 GWT262164 HGP262164 HQL262164 IAH262164 IKD262164 ITZ262164 JDV262164 JNR262164 JXN262164 KHJ262164 KRF262164 LBB262164 LKX262164 LUT262164 MEP262164 MOL262164 MYH262164 NID262164 NRZ262164 OBV262164 OLR262164 OVN262164 PFJ262164 PPF262164 PZB262164 QIX262164 QST262164 RCP262164 RML262164 RWH262164 SGD262164 SPZ262164 SZV262164 TJR262164 TTN262164 UDJ262164 UNF262164 UXB262164 VGX262164 VQT262164 WAP262164 WKL262164 WUH262164 HV327700 RR327700 ABN327700 ALJ327700 AVF327700 BFB327700 BOX327700 BYT327700 CIP327700 CSL327700 DCH327700 DMD327700 DVZ327700 EFV327700 EPR327700 EZN327700 FJJ327700 FTF327700 GDB327700 GMX327700 GWT327700 HGP327700 HQL327700 IAH327700 IKD327700 ITZ327700 JDV327700 JNR327700 JXN327700 KHJ327700 KRF327700 LBB327700 LKX327700 LUT327700 MEP327700 MOL327700 MYH327700 NID327700 NRZ327700 OBV327700 OLR327700 OVN327700 PFJ327700 PPF327700 PZB327700 QIX327700 QST327700 RCP327700 RML327700 RWH327700 SGD327700 SPZ327700 SZV327700 TJR327700 TTN327700 UDJ327700 UNF327700 UXB327700 VGX327700 VQT327700 WAP327700 WKL327700 WUH327700 HV393236 RR393236 ABN393236 ALJ393236 AVF393236 BFB393236 BOX393236 BYT393236 CIP393236 CSL393236 DCH393236 DMD393236 DVZ393236 EFV393236 EPR393236 EZN393236 FJJ393236 FTF393236 GDB393236 GMX393236 GWT393236 HGP393236 HQL393236 IAH393236 IKD393236 ITZ393236 JDV393236 JNR393236 JXN393236 KHJ393236 KRF393236 LBB393236 LKX393236 LUT393236 MEP393236 MOL393236 MYH393236 NID393236 NRZ393236 OBV393236 OLR393236 OVN393236 PFJ393236 PPF393236 PZB393236 QIX393236 QST393236 RCP393236 RML393236 RWH393236 SGD393236 SPZ393236 SZV393236 TJR393236 TTN393236 UDJ393236 UNF393236 UXB393236 VGX393236 VQT393236 WAP393236 WKL393236 WUH393236 HV458772 RR458772 ABN458772 ALJ458772 AVF458772 BFB458772 BOX458772 BYT458772 CIP458772 CSL458772 DCH458772 DMD458772 DVZ458772 EFV458772 EPR458772 EZN458772 FJJ458772 FTF458772 GDB458772 GMX458772 GWT458772 HGP458772 HQL458772 IAH458772 IKD458772 ITZ458772 JDV458772 JNR458772 JXN458772 KHJ458772 KRF458772 LBB458772 LKX458772 LUT458772 MEP458772 MOL458772 MYH458772 NID458772 NRZ458772 OBV458772 OLR458772 OVN458772 PFJ458772 PPF458772 PZB458772 QIX458772 QST458772 RCP458772 RML458772 RWH458772 SGD458772 SPZ458772 SZV458772 TJR458772 TTN458772 UDJ458772 UNF458772 UXB458772 VGX458772 VQT458772 WAP458772 WKL458772 WUH458772 HV524308 RR524308 ABN524308 ALJ524308 AVF524308 BFB524308 BOX524308 BYT524308 CIP524308 CSL524308 DCH524308 DMD524308 DVZ524308 EFV524308 EPR524308 EZN524308 FJJ524308 FTF524308 GDB524308 GMX524308 GWT524308 HGP524308 HQL524308 IAH524308 IKD524308 ITZ524308 JDV524308 JNR524308 JXN524308 KHJ524308 KRF524308 LBB524308 LKX524308 LUT524308 MEP524308 MOL524308 MYH524308 NID524308 NRZ524308 OBV524308 OLR524308 OVN524308 PFJ524308 PPF524308 PZB524308 QIX524308 QST524308 RCP524308 RML524308 RWH524308 SGD524308 SPZ524308 SZV524308 TJR524308 TTN524308 UDJ524308 UNF524308 UXB524308 VGX524308 VQT524308 WAP524308 WKL524308 WUH524308 HV589844 RR589844 ABN589844 ALJ589844 AVF589844 BFB589844 BOX589844 BYT589844 CIP589844 CSL589844 DCH589844 DMD589844 DVZ589844 EFV589844 EPR589844 EZN589844 FJJ589844 FTF589844 GDB589844 GMX589844 GWT589844 HGP589844 HQL589844 IAH589844 IKD589844 ITZ589844 JDV589844 JNR589844 JXN589844 KHJ589844 KRF589844 LBB589844 LKX589844 LUT589844 MEP589844 MOL589844 MYH589844 NID589844 NRZ589844 OBV589844 OLR589844 OVN589844 PFJ589844 PPF589844 PZB589844 QIX589844 QST589844 RCP589844 RML589844 RWH589844 SGD589844 SPZ589844 SZV589844 TJR589844 TTN589844 UDJ589844 UNF589844 UXB589844 VGX589844 VQT589844 WAP589844 WKL589844 WUH589844 HV655380 RR655380 ABN655380 ALJ655380 AVF655380 BFB655380 BOX655380 BYT655380 CIP655380 CSL655380 DCH655380 DMD655380 DVZ655380 EFV655380 EPR655380 EZN655380 FJJ655380 FTF655380 GDB655380 GMX655380 GWT655380 HGP655380 HQL655380 IAH655380 IKD655380 ITZ655380 JDV655380 JNR655380 JXN655380 KHJ655380 KRF655380 LBB655380 LKX655380 LUT655380 MEP655380 MOL655380 MYH655380 NID655380 NRZ655380 OBV655380 OLR655380 OVN655380 PFJ655380 PPF655380 PZB655380 QIX655380 QST655380 RCP655380 RML655380 RWH655380 SGD655380 SPZ655380 SZV655380 TJR655380 TTN655380 UDJ655380 UNF655380 UXB655380 VGX655380 VQT655380 WAP655380 WKL655380 WUH655380 HV720916 RR720916 ABN720916 ALJ720916 AVF720916 BFB720916 BOX720916 BYT720916 CIP720916 CSL720916 DCH720916 DMD720916 DVZ720916 EFV720916 EPR720916 EZN720916 FJJ720916 FTF720916 GDB720916 GMX720916 GWT720916 HGP720916 HQL720916 IAH720916 IKD720916 ITZ720916 JDV720916 JNR720916 JXN720916 KHJ720916 KRF720916 LBB720916 LKX720916 LUT720916 MEP720916 MOL720916 MYH720916 NID720916 NRZ720916 OBV720916 OLR720916 OVN720916 PFJ720916 PPF720916 PZB720916 QIX720916 QST720916 RCP720916 RML720916 RWH720916 SGD720916 SPZ720916 SZV720916 TJR720916 TTN720916 UDJ720916 UNF720916 UXB720916 VGX720916 VQT720916 WAP720916 WKL720916 WUH720916 HV786452 RR786452 ABN786452 ALJ786452 AVF786452 BFB786452 BOX786452 BYT786452 CIP786452 CSL786452 DCH786452 DMD786452 DVZ786452 EFV786452 EPR786452 EZN786452 FJJ786452 FTF786452 GDB786452 GMX786452 GWT786452 HGP786452 HQL786452 IAH786452 IKD786452 ITZ786452 JDV786452 JNR786452 JXN786452 KHJ786452 KRF786452 LBB786452 LKX786452 LUT786452 MEP786452 MOL786452 MYH786452 NID786452 NRZ786452 OBV786452 OLR786452 OVN786452 PFJ786452 PPF786452 PZB786452 QIX786452 QST786452 RCP786452 RML786452 RWH786452 SGD786452 SPZ786452 SZV786452 TJR786452 TTN786452 UDJ786452 UNF786452 UXB786452 VGX786452 VQT786452 WAP786452 WKL786452 WUH786452 HV851988 RR851988 ABN851988 ALJ851988 AVF851988 BFB851988 BOX851988 BYT851988 CIP851988 CSL851988 DCH851988 DMD851988 DVZ851988 EFV851988 EPR851988 EZN851988 FJJ851988 FTF851988 GDB851988 GMX851988 GWT851988 HGP851988 HQL851988 IAH851988 IKD851988 ITZ851988 JDV851988 JNR851988 JXN851988 KHJ851988 KRF851988 LBB851988 LKX851988 LUT851988 MEP851988 MOL851988 MYH851988 NID851988 NRZ851988 OBV851988 OLR851988 OVN851988 PFJ851988 PPF851988 PZB851988 QIX851988 QST851988 RCP851988 RML851988 RWH851988 SGD851988 SPZ851988 SZV851988 TJR851988 TTN851988 UDJ851988 UNF851988 UXB851988 VGX851988 VQT851988 WAP851988 WKL851988 WUH851988 HV917524 RR917524 ABN917524 ALJ917524 AVF917524 BFB917524 BOX917524 BYT917524 CIP917524 CSL917524 DCH917524 DMD917524 DVZ917524 EFV917524 EPR917524 EZN917524 FJJ917524 FTF917524 GDB917524 GMX917524 GWT917524 HGP917524 HQL917524 IAH917524 IKD917524 ITZ917524 JDV917524 JNR917524 JXN917524 KHJ917524 KRF917524 LBB917524 LKX917524 LUT917524 MEP917524 MOL917524 MYH917524 NID917524 NRZ917524 OBV917524 OLR917524 OVN917524 PFJ917524 PPF917524 PZB917524 QIX917524 QST917524 RCP917524 RML917524 RWH917524 SGD917524 SPZ917524 SZV917524 TJR917524 TTN917524 UDJ917524 UNF917524 UXB917524 VGX917524 VQT917524 WAP917524 WKL917524 WUH917524 HV983060 RR983060 ABN983060 ALJ983060 AVF983060 BFB983060 BOX983060 BYT983060 CIP983060 CSL983060 DCH983060 DMD983060 DVZ983060 EFV983060 EPR983060 EZN983060 FJJ983060 FTF983060 GDB983060 GMX983060 GWT983060 HGP983060 HQL983060 IAH983060 IKD983060 ITZ983060 JDV983060 JNR983060 JXN983060 KHJ983060 KRF983060 LBB983060 LKX983060 LUT983060 MEP983060 MOL983060 MYH983060 NID983060 NRZ983060 OBV983060 OLR983060 OVN983060 PFJ983060 PPF983060 PZB983060 QIX983060 QST983060 RCP983060 RML983060 RWH983060 SGD983060 SPZ983060 SZV983060 TJR983060 TTN983060 UDJ983060 UNF983060 UXB983060 VGX983060 VQT983060 WAP983060 WKL983060 WUH983060 HV65554 RR65554 ABN65554 ALJ65554 AVF65554 BFB65554 BOX65554 BYT65554 CIP65554 CSL65554 DCH65554 DMD65554 DVZ65554 EFV65554 EPR65554 EZN65554 FJJ65554 FTF65554 GDB65554 GMX65554 GWT65554 HGP65554 HQL65554 IAH65554 IKD65554 ITZ65554 JDV65554 JNR65554 JXN65554 KHJ65554 KRF65554 LBB65554 LKX65554 LUT65554 MEP65554 MOL65554 MYH65554 NID65554 NRZ65554 OBV65554 OLR65554 OVN65554 PFJ65554 PPF65554 PZB65554 QIX65554 QST65554 RCP65554 RML65554 RWH65554 SGD65554 SPZ65554 SZV65554 TJR65554 TTN65554 UDJ65554 UNF65554 UXB65554 VGX65554 VQT65554 WAP65554 WKL65554 WUH65554 HV131090 RR131090 ABN131090 ALJ131090 AVF131090 BFB131090 BOX131090 BYT131090 CIP131090 CSL131090 DCH131090 DMD131090 DVZ131090 EFV131090 EPR131090 EZN131090 FJJ131090 FTF131090 GDB131090 GMX131090 GWT131090 HGP131090 HQL131090 IAH131090 IKD131090 ITZ131090 JDV131090 JNR131090 JXN131090 KHJ131090 KRF131090 LBB131090 LKX131090 LUT131090 MEP131090 MOL131090 MYH131090 NID131090 NRZ131090 OBV131090 OLR131090 OVN131090 PFJ131090 PPF131090 PZB131090 QIX131090 QST131090 RCP131090 RML131090 RWH131090 SGD131090 SPZ131090 SZV131090 TJR131090 TTN131090 UDJ131090 UNF131090 UXB131090 VGX131090 VQT131090 WAP131090 WKL131090 WUH131090 HV196626 RR196626 ABN196626 ALJ196626 AVF196626 BFB196626 BOX196626 BYT196626 CIP196626 CSL196626 DCH196626 DMD196626 DVZ196626 EFV196626 EPR196626 EZN196626 FJJ196626 FTF196626 GDB196626 GMX196626 GWT196626 HGP196626 HQL196626 IAH196626 IKD196626 ITZ196626 JDV196626 JNR196626 JXN196626 KHJ196626 KRF196626 LBB196626 LKX196626 LUT196626 MEP196626 MOL196626 MYH196626 NID196626 NRZ196626 OBV196626 OLR196626 OVN196626 PFJ196626 PPF196626 PZB196626 QIX196626 QST196626 RCP196626 RML196626 RWH196626 SGD196626 SPZ196626 SZV196626 TJR196626 TTN196626 UDJ196626 UNF196626 UXB196626 VGX196626 VQT196626 WAP196626 WKL196626 WUH196626 HV262162 RR262162 ABN262162 ALJ262162 AVF262162 BFB262162 BOX262162 BYT262162 CIP262162 CSL262162 DCH262162 DMD262162 DVZ262162 EFV262162 EPR262162 EZN262162 FJJ262162 FTF262162 GDB262162 GMX262162 GWT262162 HGP262162 HQL262162 IAH262162 IKD262162 ITZ262162 JDV262162 JNR262162 JXN262162 KHJ262162 KRF262162 LBB262162 LKX262162 LUT262162 MEP262162 MOL262162 MYH262162 NID262162 NRZ262162 OBV262162 OLR262162 OVN262162 PFJ262162 PPF262162 PZB262162 QIX262162 QST262162 RCP262162 RML262162 RWH262162 SGD262162 SPZ262162 SZV262162 TJR262162 TTN262162 UDJ262162 UNF262162 UXB262162 VGX262162 VQT262162 WAP262162 WKL262162 WUH262162 HV327698 RR327698 ABN327698 ALJ327698 AVF327698 BFB327698 BOX327698 BYT327698 CIP327698 CSL327698 DCH327698 DMD327698 DVZ327698 EFV327698 EPR327698 EZN327698 FJJ327698 FTF327698 GDB327698 GMX327698 GWT327698 HGP327698 HQL327698 IAH327698 IKD327698 ITZ327698 JDV327698 JNR327698 JXN327698 KHJ327698 KRF327698 LBB327698 LKX327698 LUT327698 MEP327698 MOL327698 MYH327698 NID327698 NRZ327698 OBV327698 OLR327698 OVN327698 PFJ327698 PPF327698 PZB327698 QIX327698 QST327698 RCP327698 RML327698 RWH327698 SGD327698 SPZ327698 SZV327698 TJR327698 TTN327698 UDJ327698 UNF327698 UXB327698 VGX327698 VQT327698 WAP327698 WKL327698 WUH327698 HV393234 RR393234 ABN393234 ALJ393234 AVF393234 BFB393234 BOX393234 BYT393234 CIP393234 CSL393234 DCH393234 DMD393234 DVZ393234 EFV393234 EPR393234 EZN393234 FJJ393234 FTF393234 GDB393234 GMX393234 GWT393234 HGP393234 HQL393234 IAH393234 IKD393234 ITZ393234 JDV393234 JNR393234 JXN393234 KHJ393234 KRF393234 LBB393234 LKX393234 LUT393234 MEP393234 MOL393234 MYH393234 NID393234 NRZ393234 OBV393234 OLR393234 OVN393234 PFJ393234 PPF393234 PZB393234 QIX393234 QST393234 RCP393234 RML393234 RWH393234 SGD393234 SPZ393234 SZV393234 TJR393234 TTN393234 UDJ393234 UNF393234 UXB393234 VGX393234 VQT393234 WAP393234 WKL393234 WUH393234 HV458770 RR458770 ABN458770 ALJ458770 AVF458770 BFB458770 BOX458770 BYT458770 CIP458770 CSL458770 DCH458770 DMD458770 DVZ458770 EFV458770 EPR458770 EZN458770 FJJ458770 FTF458770 GDB458770 GMX458770 GWT458770 HGP458770 HQL458770 IAH458770 IKD458770 ITZ458770 JDV458770 JNR458770 JXN458770 KHJ458770 KRF458770 LBB458770 LKX458770 LUT458770 MEP458770 MOL458770 MYH458770 NID458770 NRZ458770 OBV458770 OLR458770 OVN458770 PFJ458770 PPF458770 PZB458770 QIX458770 QST458770 RCP458770 RML458770 RWH458770 SGD458770 SPZ458770 SZV458770 TJR458770 TTN458770 UDJ458770 UNF458770 UXB458770 VGX458770 VQT458770 WAP458770 WKL458770 WUH458770 HV524306 RR524306 ABN524306 ALJ524306 AVF524306 BFB524306 BOX524306 BYT524306 CIP524306 CSL524306 DCH524306 DMD524306 DVZ524306 EFV524306 EPR524306 EZN524306 FJJ524306 FTF524306 GDB524306 GMX524306 GWT524306 HGP524306 HQL524306 IAH524306 IKD524306 ITZ524306 JDV524306 JNR524306 JXN524306 KHJ524306 KRF524306 LBB524306 LKX524306 LUT524306 MEP524306 MOL524306 MYH524306 NID524306 NRZ524306 OBV524306 OLR524306 OVN524306 PFJ524306 PPF524306 PZB524306 QIX524306 QST524306 RCP524306 RML524306 RWH524306 SGD524306 SPZ524306 SZV524306 TJR524306 TTN524306 UDJ524306 UNF524306 UXB524306 VGX524306 VQT524306 WAP524306 WKL524306 WUH524306 HV589842 RR589842 ABN589842 ALJ589842 AVF589842 BFB589842 BOX589842 BYT589842 CIP589842 CSL589842 DCH589842 DMD589842 DVZ589842 EFV589842 EPR589842 EZN589842 FJJ589842 FTF589842 GDB589842 GMX589842 GWT589842 HGP589842 HQL589842 IAH589842 IKD589842 ITZ589842 JDV589842 JNR589842 JXN589842 KHJ589842 KRF589842 LBB589842 LKX589842 LUT589842 MEP589842 MOL589842 MYH589842 NID589842 NRZ589842 OBV589842 OLR589842 OVN589842 PFJ589842 PPF589842 PZB589842 QIX589842 QST589842 RCP589842 RML589842 RWH589842 SGD589842 SPZ589842 SZV589842 TJR589842 TTN589842 UDJ589842 UNF589842 UXB589842 VGX589842 VQT589842 WAP589842 WKL589842 WUH589842 HV655378 RR655378 ABN655378 ALJ655378 AVF655378 BFB655378 BOX655378 BYT655378 CIP655378 CSL655378 DCH655378 DMD655378 DVZ655378 EFV655378 EPR655378 EZN655378 FJJ655378 FTF655378 GDB655378 GMX655378 GWT655378 HGP655378 HQL655378 IAH655378 IKD655378 ITZ655378 JDV655378 JNR655378 JXN655378 KHJ655378 KRF655378 LBB655378 LKX655378 LUT655378 MEP655378 MOL655378 MYH655378 NID655378 NRZ655378 OBV655378 OLR655378 OVN655378 PFJ655378 PPF655378 PZB655378 QIX655378 QST655378 RCP655378 RML655378 RWH655378 SGD655378 SPZ655378 SZV655378 TJR655378 TTN655378 UDJ655378 UNF655378 UXB655378 VGX655378 VQT655378 WAP655378 WKL655378 WUH655378 HV720914 RR720914 ABN720914 ALJ720914 AVF720914 BFB720914 BOX720914 BYT720914 CIP720914 CSL720914 DCH720914 DMD720914 DVZ720914 EFV720914 EPR720914 EZN720914 FJJ720914 FTF720914 GDB720914 GMX720914 GWT720914 HGP720914 HQL720914 IAH720914 IKD720914 ITZ720914 JDV720914 JNR720914 JXN720914 KHJ720914 KRF720914 LBB720914 LKX720914 LUT720914 MEP720914 MOL720914 MYH720914 NID720914 NRZ720914 OBV720914 OLR720914 OVN720914 PFJ720914 PPF720914 PZB720914 QIX720914 QST720914 RCP720914 RML720914 RWH720914 SGD720914 SPZ720914 SZV720914 TJR720914 TTN720914 UDJ720914 UNF720914 UXB720914 VGX720914 VQT720914 WAP720914 WKL720914 WUH720914 HV786450 RR786450 ABN786450 ALJ786450 AVF786450 BFB786450 BOX786450 BYT786450 CIP786450 CSL786450 DCH786450 DMD786450 DVZ786450 EFV786450 EPR786450 EZN786450 FJJ786450 FTF786450 GDB786450 GMX786450 GWT786450 HGP786450 HQL786450 IAH786450 IKD786450 ITZ786450 JDV786450 JNR786450 JXN786450 KHJ786450 KRF786450 LBB786450 LKX786450 LUT786450 MEP786450 MOL786450 MYH786450 NID786450 NRZ786450 OBV786450 OLR786450 OVN786450 PFJ786450 PPF786450 PZB786450 QIX786450 QST786450 RCP786450 RML786450 RWH786450 SGD786450 SPZ786450 SZV786450 TJR786450 TTN786450 UDJ786450 UNF786450 UXB786450 VGX786450 VQT786450 WAP786450 WKL786450 WUH786450 HV851986 RR851986 ABN851986 ALJ851986 AVF851986 BFB851986 BOX851986 BYT851986 CIP851986 CSL851986 DCH851986 DMD851986 DVZ851986 EFV851986 EPR851986 EZN851986 FJJ851986 FTF851986 GDB851986 GMX851986 GWT851986 HGP851986 HQL851986 IAH851986 IKD851986 ITZ851986 JDV851986 JNR851986 JXN851986 KHJ851986 KRF851986 LBB851986 LKX851986 LUT851986 MEP851986 MOL851986 MYH851986 NID851986 NRZ851986 OBV851986 OLR851986 OVN851986 PFJ851986 PPF851986 PZB851986 QIX851986 QST851986 RCP851986 RML851986 RWH851986 SGD851986 SPZ851986 SZV851986 TJR851986 TTN851986 UDJ851986 UNF851986 UXB851986 VGX851986 VQT851986 WAP851986 WKL851986 WUH851986 HV917522 RR917522 ABN917522 ALJ917522 AVF917522 BFB917522 BOX917522 BYT917522 CIP917522 CSL917522 DCH917522 DMD917522 DVZ917522 EFV917522 EPR917522 EZN917522 FJJ917522 FTF917522 GDB917522 GMX917522 GWT917522 HGP917522 HQL917522 IAH917522 IKD917522 ITZ917522 JDV917522 JNR917522 JXN917522 KHJ917522 KRF917522 LBB917522 LKX917522 LUT917522 MEP917522 MOL917522 MYH917522 NID917522 NRZ917522 OBV917522 OLR917522 OVN917522 PFJ917522 PPF917522 PZB917522 QIX917522 QST917522 RCP917522 RML917522 RWH917522 SGD917522 SPZ917522 SZV917522 TJR917522 TTN917522 UDJ917522 UNF917522 UXB917522 VGX917522 VQT917522 WAP917522 WKL917522 WUH917522 HV983058 RR983058 ABN983058 ALJ983058 AVF983058 BFB983058 BOX983058 BYT983058 CIP983058 CSL983058 DCH983058 DMD983058 DVZ983058 EFV983058 EPR983058 EZN983058 FJJ983058 FTF983058 GDB983058 GMX983058 GWT983058 HGP983058 HQL983058 IAH983058 IKD983058 ITZ983058 JDV983058 JNR983058 JXN983058 KHJ983058 KRF983058 LBB983058 LKX983058 LUT983058 MEP983058 MOL983058 MYH983058 NID983058 NRZ983058 OBV983058 OLR983058 OVN983058 PFJ983058 PPF983058 PZB983058 QIX983058 QST983058 RCP983058 RML983058 RWH983058 SGD983058 SPZ983058 SZV983058 TJR983058 TTN983058 UDJ983058 UNF983058 UXB983058 VGX983058 VQT983058 WAP983058 WKL983058 WUH983058 HV65552 RR65552 ABN65552 ALJ65552 AVF65552 BFB65552 BOX65552 BYT65552 CIP65552 CSL65552 DCH65552 DMD65552 DVZ65552 EFV65552 EPR65552 EZN65552 FJJ65552 FTF65552 GDB65552 GMX65552 GWT65552 HGP65552 HQL65552 IAH65552 IKD65552 ITZ65552 JDV65552 JNR65552 JXN65552 KHJ65552 KRF65552 LBB65552 LKX65552 LUT65552 MEP65552 MOL65552 MYH65552 NID65552 NRZ65552 OBV65552 OLR65552 OVN65552 PFJ65552 PPF65552 PZB65552 QIX65552 QST65552 RCP65552 RML65552 RWH65552 SGD65552 SPZ65552 SZV65552 TJR65552 TTN65552 UDJ65552 UNF65552 UXB65552 VGX65552 VQT65552 WAP65552 WKL65552 WUH65552 HV131088 RR131088 ABN131088 ALJ131088 AVF131088 BFB131088 BOX131088 BYT131088 CIP131088 CSL131088 DCH131088 DMD131088 DVZ131088 EFV131088 EPR131088 EZN131088 FJJ131088 FTF131088 GDB131088 GMX131088 GWT131088 HGP131088 HQL131088 IAH131088 IKD131088 ITZ131088 JDV131088 JNR131088 JXN131088 KHJ131088 KRF131088 LBB131088 LKX131088 LUT131088 MEP131088 MOL131088 MYH131088 NID131088 NRZ131088 OBV131088 OLR131088 OVN131088 PFJ131088 PPF131088 PZB131088 QIX131088 QST131088 RCP131088 RML131088 RWH131088 SGD131088 SPZ131088 SZV131088 TJR131088 TTN131088 UDJ131088 UNF131088 UXB131088 VGX131088 VQT131088 WAP131088 WKL131088 WUH131088 HV196624 RR196624 ABN196624 ALJ196624 AVF196624 BFB196624 BOX196624 BYT196624 CIP196624 CSL196624 DCH196624 DMD196624 DVZ196624 EFV196624 EPR196624 EZN196624 FJJ196624 FTF196624 GDB196624 GMX196624 GWT196624 HGP196624 HQL196624 IAH196624 IKD196624 ITZ196624 JDV196624 JNR196624 JXN196624 KHJ196624 KRF196624 LBB196624 LKX196624 LUT196624 MEP196624 MOL196624 MYH196624 NID196624 NRZ196624 OBV196624 OLR196624 OVN196624 PFJ196624 PPF196624 PZB196624 QIX196624 QST196624 RCP196624 RML196624 RWH196624 SGD196624 SPZ196624 SZV196624 TJR196624 TTN196624 UDJ196624 UNF196624 UXB196624 VGX196624 VQT196624 WAP196624 WKL196624 WUH196624 HV262160 RR262160 ABN262160 ALJ262160 AVF262160 BFB262160 BOX262160 BYT262160 CIP262160 CSL262160 DCH262160 DMD262160 DVZ262160 EFV262160 EPR262160 EZN262160 FJJ262160 FTF262160 GDB262160 GMX262160 GWT262160 HGP262160 HQL262160 IAH262160 IKD262160 ITZ262160 JDV262160 JNR262160 JXN262160 KHJ262160 KRF262160 LBB262160 LKX262160 LUT262160 MEP262160 MOL262160 MYH262160 NID262160 NRZ262160 OBV262160 OLR262160 OVN262160 PFJ262160 PPF262160 PZB262160 QIX262160 QST262160 RCP262160 RML262160 RWH262160 SGD262160 SPZ262160 SZV262160 TJR262160 TTN262160 UDJ262160 UNF262160 UXB262160 VGX262160 VQT262160 WAP262160 WKL262160 WUH262160 HV327696 RR327696 ABN327696 ALJ327696 AVF327696 BFB327696 BOX327696 BYT327696 CIP327696 CSL327696 DCH327696 DMD327696 DVZ327696 EFV327696 EPR327696 EZN327696 FJJ327696 FTF327696 GDB327696 GMX327696 GWT327696 HGP327696 HQL327696 IAH327696 IKD327696 ITZ327696 JDV327696 JNR327696 JXN327696 KHJ327696 KRF327696 LBB327696 LKX327696 LUT327696 MEP327696 MOL327696 MYH327696 NID327696 NRZ327696 OBV327696 OLR327696 OVN327696 PFJ327696 PPF327696 PZB327696 QIX327696 QST327696 RCP327696 RML327696 RWH327696 SGD327696 SPZ327696 SZV327696 TJR327696 TTN327696 UDJ327696 UNF327696 UXB327696 VGX327696 VQT327696 WAP327696 WKL327696 WUH327696 HV393232 RR393232 ABN393232 ALJ393232 AVF393232 BFB393232 BOX393232 BYT393232 CIP393232 CSL393232 DCH393232 DMD393232 DVZ393232 EFV393232 EPR393232 EZN393232 FJJ393232 FTF393232 GDB393232 GMX393232 GWT393232 HGP393232 HQL393232 IAH393232 IKD393232 ITZ393232 JDV393232 JNR393232 JXN393232 KHJ393232 KRF393232 LBB393232 LKX393232 LUT393232 MEP393232 MOL393232 MYH393232 NID393232 NRZ393232 OBV393232 OLR393232 OVN393232 PFJ393232 PPF393232 PZB393232 QIX393232 QST393232 RCP393232 RML393232 RWH393232 SGD393232 SPZ393232 SZV393232 TJR393232 TTN393232 UDJ393232 UNF393232 UXB393232 VGX393232 VQT393232 WAP393232 WKL393232 WUH393232 HV458768 RR458768 ABN458768 ALJ458768 AVF458768 BFB458768 BOX458768 BYT458768 CIP458768 CSL458768 DCH458768 DMD458768 DVZ458768 EFV458768 EPR458768 EZN458768 FJJ458768 FTF458768 GDB458768 GMX458768 GWT458768 HGP458768 HQL458768 IAH458768 IKD458768 ITZ458768 JDV458768 JNR458768 JXN458768 KHJ458768 KRF458768 LBB458768 LKX458768 LUT458768 MEP458768 MOL458768 MYH458768 NID458768 NRZ458768 OBV458768 OLR458768 OVN458768 PFJ458768 PPF458768 PZB458768 QIX458768 QST458768 RCP458768 RML458768 RWH458768 SGD458768 SPZ458768 SZV458768 TJR458768 TTN458768 UDJ458768 UNF458768 UXB458768 VGX458768 VQT458768 WAP458768 WKL458768 WUH458768 HV524304 RR524304 ABN524304 ALJ524304 AVF524304 BFB524304 BOX524304 BYT524304 CIP524304 CSL524304 DCH524304 DMD524304 DVZ524304 EFV524304 EPR524304 EZN524304 FJJ524304 FTF524304 GDB524304 GMX524304 GWT524304 HGP524304 HQL524304 IAH524304 IKD524304 ITZ524304 JDV524304 JNR524304 JXN524304 KHJ524304 KRF524304 LBB524304 LKX524304 LUT524304 MEP524304 MOL524304 MYH524304 NID524304 NRZ524304 OBV524304 OLR524304 OVN524304 PFJ524304 PPF524304 PZB524304 QIX524304 QST524304 RCP524304 RML524304 RWH524304 SGD524304 SPZ524304 SZV524304 TJR524304 TTN524304 UDJ524304 UNF524304 UXB524304 VGX524304 VQT524304 WAP524304 WKL524304 WUH524304 HV589840 RR589840 ABN589840 ALJ589840 AVF589840 BFB589840 BOX589840 BYT589840 CIP589840 CSL589840 DCH589840 DMD589840 DVZ589840 EFV589840 EPR589840 EZN589840 FJJ589840 FTF589840 GDB589840 GMX589840 GWT589840 HGP589840 HQL589840 IAH589840 IKD589840 ITZ589840 JDV589840 JNR589840 JXN589840 KHJ589840 KRF589840 LBB589840 LKX589840 LUT589840 MEP589840 MOL589840 MYH589840 NID589840 NRZ589840 OBV589840 OLR589840 OVN589840 PFJ589840 PPF589840 PZB589840 QIX589840 QST589840 RCP589840 RML589840 RWH589840 SGD589840 SPZ589840 SZV589840 TJR589840 TTN589840 UDJ589840 UNF589840 UXB589840 VGX589840 VQT589840 WAP589840 WKL589840 WUH589840 HV655376 RR655376 ABN655376 ALJ655376 AVF655376 BFB655376 BOX655376 BYT655376 CIP655376 CSL655376 DCH655376 DMD655376 DVZ655376 EFV655376 EPR655376 EZN655376 FJJ655376 FTF655376 GDB655376 GMX655376 GWT655376 HGP655376 HQL655376 IAH655376 IKD655376 ITZ655376 JDV655376 JNR655376 JXN655376 KHJ655376 KRF655376 LBB655376 LKX655376 LUT655376 MEP655376 MOL655376 MYH655376 NID655376 NRZ655376 OBV655376 OLR655376 OVN655376 PFJ655376 PPF655376 PZB655376 QIX655376 QST655376 RCP655376 RML655376 RWH655376 SGD655376 SPZ655376 SZV655376 TJR655376 TTN655376 UDJ655376 UNF655376 UXB655376 VGX655376 VQT655376 WAP655376 WKL655376 WUH655376 HV720912 RR720912 ABN720912 ALJ720912 AVF720912 BFB720912 BOX720912 BYT720912 CIP720912 CSL720912 DCH720912 DMD720912 DVZ720912 EFV720912 EPR720912 EZN720912 FJJ720912 FTF720912 GDB720912 GMX720912 GWT720912 HGP720912 HQL720912 IAH720912 IKD720912 ITZ720912 JDV720912 JNR720912 JXN720912 KHJ720912 KRF720912 LBB720912 LKX720912 LUT720912 MEP720912 MOL720912 MYH720912 NID720912 NRZ720912 OBV720912 OLR720912 OVN720912 PFJ720912 PPF720912 PZB720912 QIX720912 QST720912 RCP720912 RML720912 RWH720912 SGD720912 SPZ720912 SZV720912 TJR720912 TTN720912 UDJ720912 UNF720912 UXB720912 VGX720912 VQT720912 WAP720912 WKL720912 WUH720912 HV786448 RR786448 ABN786448 ALJ786448 AVF786448 BFB786448 BOX786448 BYT786448 CIP786448 CSL786448 DCH786448 DMD786448 DVZ786448 EFV786448 EPR786448 EZN786448 FJJ786448 FTF786448 GDB786448 GMX786448 GWT786448 HGP786448 HQL786448 IAH786448 IKD786448 ITZ786448 JDV786448 JNR786448 JXN786448 KHJ786448 KRF786448 LBB786448 LKX786448 LUT786448 MEP786448 MOL786448 MYH786448 NID786448 NRZ786448 OBV786448 OLR786448 OVN786448 PFJ786448 PPF786448 PZB786448 QIX786448 QST786448 RCP786448 RML786448 RWH786448 SGD786448 SPZ786448 SZV786448 TJR786448 TTN786448 UDJ786448 UNF786448 UXB786448 VGX786448 VQT786448 WAP786448 WKL786448 WUH786448 HV851984 RR851984 ABN851984 ALJ851984 AVF851984 BFB851984 BOX851984 BYT851984 CIP851984 CSL851984 DCH851984 DMD851984 DVZ851984 EFV851984 EPR851984 EZN851984 FJJ851984 FTF851984 GDB851984 GMX851984 GWT851984 HGP851984 HQL851984 IAH851984 IKD851984 ITZ851984 JDV851984 JNR851984 JXN851984 KHJ851984 KRF851984 LBB851984 LKX851984 LUT851984 MEP851984 MOL851984 MYH851984 NID851984 NRZ851984 OBV851984 OLR851984 OVN851984 PFJ851984 PPF851984 PZB851984 QIX851984 QST851984 RCP851984 RML851984 RWH851984 SGD851984 SPZ851984 SZV851984 TJR851984 TTN851984 UDJ851984 UNF851984 UXB851984 VGX851984 VQT851984 WAP851984 WKL851984 WUH851984 HV917520 RR917520 ABN917520 ALJ917520 AVF917520 BFB917520 BOX917520 BYT917520 CIP917520 CSL917520 DCH917520 DMD917520 DVZ917520 EFV917520 EPR917520 EZN917520 FJJ917520 FTF917520 GDB917520 GMX917520 GWT917520 HGP917520 HQL917520 IAH917520 IKD917520 ITZ917520 JDV917520 JNR917520 JXN917520 KHJ917520 KRF917520 LBB917520 LKX917520 LUT917520 MEP917520 MOL917520 MYH917520 NID917520 NRZ917520 OBV917520 OLR917520 OVN917520 PFJ917520 PPF917520 PZB917520 QIX917520 QST917520 RCP917520 RML917520 RWH917520 SGD917520 SPZ917520 SZV917520 TJR917520 TTN917520 UDJ917520 UNF917520 UXB917520 VGX917520 VQT917520 WAP917520 WKL917520 WUH917520 HV983056 RR983056 ABN983056 ALJ983056 AVF983056 BFB983056 BOX983056 BYT983056 CIP983056 CSL983056 DCH983056 DMD983056 DVZ983056 EFV983056 EPR983056 EZN983056 FJJ983056 FTF983056 GDB983056 GMX983056 GWT983056 HGP983056 HQL983056 IAH983056 IKD983056 ITZ983056 JDV983056 JNR983056 JXN983056 KHJ983056 KRF983056 LBB983056 LKX983056 LUT983056 MEP983056 MOL983056 MYH983056 NID983056 NRZ983056 OBV983056 OLR983056 OVN983056 PFJ983056 PPF983056 PZB983056 QIX983056 QST983056 RCP983056 RML983056 RWH983056 SGD983056 SPZ983056 SZV983056 TJR983056 TTN983056 UDJ983056 UNF983056 UXB983056 VGX983056 VQT983056 WAP983056 WKL983056 WUH983056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HV65550 RR65550 ABN65550 ALJ65550 AVF65550 BFB65550 BOX65550 BYT65550 CIP65550 CSL65550 DCH65550 DMD65550 DVZ65550 EFV65550 EPR65550 EZN65550 FJJ65550 FTF65550 GDB65550 GMX65550 GWT65550 HGP65550 HQL65550 IAH65550 IKD65550 ITZ65550 JDV65550 JNR65550 JXN65550 KHJ65550 KRF65550 LBB65550 LKX65550 LUT65550 MEP65550 MOL65550 MYH65550 NID65550 NRZ65550 OBV65550 OLR65550 OVN65550 PFJ65550 PPF65550 PZB65550 QIX65550 QST65550 RCP65550 RML65550 RWH65550 SGD65550 SPZ65550 SZV65550 TJR65550 TTN65550 UDJ65550 UNF65550 UXB65550 VGX65550 VQT65550 WAP65550 WKL65550 WUH65550 HV131086 RR131086 ABN131086 ALJ131086 AVF131086 BFB131086 BOX131086 BYT131086 CIP131086 CSL131086 DCH131086 DMD131086 DVZ131086 EFV131086 EPR131086 EZN131086 FJJ131086 FTF131086 GDB131086 GMX131086 GWT131086 HGP131086 HQL131086 IAH131086 IKD131086 ITZ131086 JDV131086 JNR131086 JXN131086 KHJ131086 KRF131086 LBB131086 LKX131086 LUT131086 MEP131086 MOL131086 MYH131086 NID131086 NRZ131086 OBV131086 OLR131086 OVN131086 PFJ131086 PPF131086 PZB131086 QIX131086 QST131086 RCP131086 RML131086 RWH131086 SGD131086 SPZ131086 SZV131086 TJR131086 TTN131086 UDJ131086 UNF131086 UXB131086 VGX131086 VQT131086 WAP131086 WKL131086 WUH131086 HV196622 RR196622 ABN196622 ALJ196622 AVF196622 BFB196622 BOX196622 BYT196622 CIP196622 CSL196622 DCH196622 DMD196622 DVZ196622 EFV196622 EPR196622 EZN196622 FJJ196622 FTF196622 GDB196622 GMX196622 GWT196622 HGP196622 HQL196622 IAH196622 IKD196622 ITZ196622 JDV196622 JNR196622 JXN196622 KHJ196622 KRF196622 LBB196622 LKX196622 LUT196622 MEP196622 MOL196622 MYH196622 NID196622 NRZ196622 OBV196622 OLR196622 OVN196622 PFJ196622 PPF196622 PZB196622 QIX196622 QST196622 RCP196622 RML196622 RWH196622 SGD196622 SPZ196622 SZV196622 TJR196622 TTN196622 UDJ196622 UNF196622 UXB196622 VGX196622 VQT196622 WAP196622 WKL196622 WUH196622 HV262158 RR262158 ABN262158 ALJ262158 AVF262158 BFB262158 BOX262158 BYT262158 CIP262158 CSL262158 DCH262158 DMD262158 DVZ262158 EFV262158 EPR262158 EZN262158 FJJ262158 FTF262158 GDB262158 GMX262158 GWT262158 HGP262158 HQL262158 IAH262158 IKD262158 ITZ262158 JDV262158 JNR262158 JXN262158 KHJ262158 KRF262158 LBB262158 LKX262158 LUT262158 MEP262158 MOL262158 MYH262158 NID262158 NRZ262158 OBV262158 OLR262158 OVN262158 PFJ262158 PPF262158 PZB262158 QIX262158 QST262158 RCP262158 RML262158 RWH262158 SGD262158 SPZ262158 SZV262158 TJR262158 TTN262158 UDJ262158 UNF262158 UXB262158 VGX262158 VQT262158 WAP262158 WKL262158 WUH262158 HV327694 RR327694 ABN327694 ALJ327694 AVF327694 BFB327694 BOX327694 BYT327694 CIP327694 CSL327694 DCH327694 DMD327694 DVZ327694 EFV327694 EPR327694 EZN327694 FJJ327694 FTF327694 GDB327694 GMX327694 GWT327694 HGP327694 HQL327694 IAH327694 IKD327694 ITZ327694 JDV327694 JNR327694 JXN327694 KHJ327694 KRF327694 LBB327694 LKX327694 LUT327694 MEP327694 MOL327694 MYH327694 NID327694 NRZ327694 OBV327694 OLR327694 OVN327694 PFJ327694 PPF327694 PZB327694 QIX327694 QST327694 RCP327694 RML327694 RWH327694 SGD327694 SPZ327694 SZV327694 TJR327694 TTN327694 UDJ327694 UNF327694 UXB327694 VGX327694 VQT327694 WAP327694 WKL327694 WUH327694 HV393230 RR393230 ABN393230 ALJ393230 AVF393230 BFB393230 BOX393230 BYT393230 CIP393230 CSL393230 DCH393230 DMD393230 DVZ393230 EFV393230 EPR393230 EZN393230 FJJ393230 FTF393230 GDB393230 GMX393230 GWT393230 HGP393230 HQL393230 IAH393230 IKD393230 ITZ393230 JDV393230 JNR393230 JXN393230 KHJ393230 KRF393230 LBB393230 LKX393230 LUT393230 MEP393230 MOL393230 MYH393230 NID393230 NRZ393230 OBV393230 OLR393230 OVN393230 PFJ393230 PPF393230 PZB393230 QIX393230 QST393230 RCP393230 RML393230 RWH393230 SGD393230 SPZ393230 SZV393230 TJR393230 TTN393230 UDJ393230 UNF393230 UXB393230 VGX393230 VQT393230 WAP393230 WKL393230 WUH393230 HV458766 RR458766 ABN458766 ALJ458766 AVF458766 BFB458766 BOX458766 BYT458766 CIP458766 CSL458766 DCH458766 DMD458766 DVZ458766 EFV458766 EPR458766 EZN458766 FJJ458766 FTF458766 GDB458766 GMX458766 GWT458766 HGP458766 HQL458766 IAH458766 IKD458766 ITZ458766 JDV458766 JNR458766 JXN458766 KHJ458766 KRF458766 LBB458766 LKX458766 LUT458766 MEP458766 MOL458766 MYH458766 NID458766 NRZ458766 OBV458766 OLR458766 OVN458766 PFJ458766 PPF458766 PZB458766 QIX458766 QST458766 RCP458766 RML458766 RWH458766 SGD458766 SPZ458766 SZV458766 TJR458766 TTN458766 UDJ458766 UNF458766 UXB458766 VGX458766 VQT458766 WAP458766 WKL458766 WUH458766 HV524302 RR524302 ABN524302 ALJ524302 AVF524302 BFB524302 BOX524302 BYT524302 CIP524302 CSL524302 DCH524302 DMD524302 DVZ524302 EFV524302 EPR524302 EZN524302 FJJ524302 FTF524302 GDB524302 GMX524302 GWT524302 HGP524302 HQL524302 IAH524302 IKD524302 ITZ524302 JDV524302 JNR524302 JXN524302 KHJ524302 KRF524302 LBB524302 LKX524302 LUT524302 MEP524302 MOL524302 MYH524302 NID524302 NRZ524302 OBV524302 OLR524302 OVN524302 PFJ524302 PPF524302 PZB524302 QIX524302 QST524302 RCP524302 RML524302 RWH524302 SGD524302 SPZ524302 SZV524302 TJR524302 TTN524302 UDJ524302 UNF524302 UXB524302 VGX524302 VQT524302 WAP524302 WKL524302 WUH524302 HV589838 RR589838 ABN589838 ALJ589838 AVF589838 BFB589838 BOX589838 BYT589838 CIP589838 CSL589838 DCH589838 DMD589838 DVZ589838 EFV589838 EPR589838 EZN589838 FJJ589838 FTF589838 GDB589838 GMX589838 GWT589838 HGP589838 HQL589838 IAH589838 IKD589838 ITZ589838 JDV589838 JNR589838 JXN589838 KHJ589838 KRF589838 LBB589838 LKX589838 LUT589838 MEP589838 MOL589838 MYH589838 NID589838 NRZ589838 OBV589838 OLR589838 OVN589838 PFJ589838 PPF589838 PZB589838 QIX589838 QST589838 RCP589838 RML589838 RWH589838 SGD589838 SPZ589838 SZV589838 TJR589838 TTN589838 UDJ589838 UNF589838 UXB589838 VGX589838 VQT589838 WAP589838 WKL589838 WUH589838 HV655374 RR655374 ABN655374 ALJ655374 AVF655374 BFB655374 BOX655374 BYT655374 CIP655374 CSL655374 DCH655374 DMD655374 DVZ655374 EFV655374 EPR655374 EZN655374 FJJ655374 FTF655374 GDB655374 GMX655374 GWT655374 HGP655374 HQL655374 IAH655374 IKD655374 ITZ655374 JDV655374 JNR655374 JXN655374 KHJ655374 KRF655374 LBB655374 LKX655374 LUT655374 MEP655374 MOL655374 MYH655374 NID655374 NRZ655374 OBV655374 OLR655374 OVN655374 PFJ655374 PPF655374 PZB655374 QIX655374 QST655374 RCP655374 RML655374 RWH655374 SGD655374 SPZ655374 SZV655374 TJR655374 TTN655374 UDJ655374 UNF655374 UXB655374 VGX655374 VQT655374 WAP655374 WKL655374 WUH655374 HV720910 RR720910 ABN720910 ALJ720910 AVF720910 BFB720910 BOX720910 BYT720910 CIP720910 CSL720910 DCH720910 DMD720910 DVZ720910 EFV720910 EPR720910 EZN720910 FJJ720910 FTF720910 GDB720910 GMX720910 GWT720910 HGP720910 HQL720910 IAH720910 IKD720910 ITZ720910 JDV720910 JNR720910 JXN720910 KHJ720910 KRF720910 LBB720910 LKX720910 LUT720910 MEP720910 MOL720910 MYH720910 NID720910 NRZ720910 OBV720910 OLR720910 OVN720910 PFJ720910 PPF720910 PZB720910 QIX720910 QST720910 RCP720910 RML720910 RWH720910 SGD720910 SPZ720910 SZV720910 TJR720910 TTN720910 UDJ720910 UNF720910 UXB720910 VGX720910 VQT720910 WAP720910 WKL720910 WUH720910 HV786446 RR786446 ABN786446 ALJ786446 AVF786446 BFB786446 BOX786446 BYT786446 CIP786446 CSL786446 DCH786446 DMD786446 DVZ786446 EFV786446 EPR786446 EZN786446 FJJ786446 FTF786446 GDB786446 GMX786446 GWT786446 HGP786446 HQL786446 IAH786446 IKD786446 ITZ786446 JDV786446 JNR786446 JXN786446 KHJ786446 KRF786446 LBB786446 LKX786446 LUT786446 MEP786446 MOL786446 MYH786446 NID786446 NRZ786446 OBV786446 OLR786446 OVN786446 PFJ786446 PPF786446 PZB786446 QIX786446 QST786446 RCP786446 RML786446 RWH786446 SGD786446 SPZ786446 SZV786446 TJR786446 TTN786446 UDJ786446 UNF786446 UXB786446 VGX786446 VQT786446 WAP786446 WKL786446 WUH786446 HV851982 RR851982 ABN851982 ALJ851982 AVF851982 BFB851982 BOX851982 BYT851982 CIP851982 CSL851982 DCH851982 DMD851982 DVZ851982 EFV851982 EPR851982 EZN851982 FJJ851982 FTF851982 GDB851982 GMX851982 GWT851982 HGP851982 HQL851982 IAH851982 IKD851982 ITZ851982 JDV851982 JNR851982 JXN851982 KHJ851982 KRF851982 LBB851982 LKX851982 LUT851982 MEP851982 MOL851982 MYH851982 NID851982 NRZ851982 OBV851982 OLR851982 OVN851982 PFJ851982 PPF851982 PZB851982 QIX851982 QST851982 RCP851982 RML851982 RWH851982 SGD851982 SPZ851982 SZV851982 TJR851982 TTN851982 UDJ851982 UNF851982 UXB851982 VGX851982 VQT851982 WAP851982 WKL851982 WUH851982 HV917518 RR917518 ABN917518 ALJ917518 AVF917518 BFB917518 BOX917518 BYT917518 CIP917518 CSL917518 DCH917518 DMD917518 DVZ917518 EFV917518 EPR917518 EZN917518 FJJ917518 FTF917518 GDB917518 GMX917518 GWT917518 HGP917518 HQL917518 IAH917518 IKD917518 ITZ917518 JDV917518 JNR917518 JXN917518 KHJ917518 KRF917518 LBB917518 LKX917518 LUT917518 MEP917518 MOL917518 MYH917518 NID917518 NRZ917518 OBV917518 OLR917518 OVN917518 PFJ917518 PPF917518 PZB917518 QIX917518 QST917518 RCP917518 RML917518 RWH917518 SGD917518 SPZ917518 SZV917518 TJR917518 TTN917518 UDJ917518 UNF917518 UXB917518 VGX917518 VQT917518 WAP917518 WKL917518 WUH917518 HV983054 RR983054 ABN983054 ALJ983054 AVF983054 BFB983054 BOX983054 BYT983054 CIP983054 CSL983054 DCH983054 DMD983054 DVZ983054 EFV983054 EPR983054 EZN983054 FJJ983054 FTF983054 GDB983054 GMX983054 GWT983054 HGP983054 HQL983054 IAH983054 IKD983054 ITZ983054 JDV983054 JNR983054 JXN983054 KHJ983054 KRF983054 LBB983054 LKX983054 LUT983054 MEP983054 MOL983054 MYH983054 NID983054 NRZ983054 OBV983054 OLR983054 OVN983054 PFJ983054 PPF983054 PZB983054 QIX983054 QST983054 RCP983054 RML983054 RWH983054 SGD983054 SPZ983054 SZV983054 TJR983054 TTN983054 UDJ983054 UNF983054 UXB983054 VGX983054 VQT983054 WAP983054 WKL983054 WUH983054 HR65558:HR65561 RN65558:RN65561 ABJ65558:ABJ65561 ALF65558:ALF65561 AVB65558:AVB65561 BEX65558:BEX65561 BOT65558:BOT65561 BYP65558:BYP65561 CIL65558:CIL65561 CSH65558:CSH65561 DCD65558:DCD65561 DLZ65558:DLZ65561 DVV65558:DVV65561 EFR65558:EFR65561 EPN65558:EPN65561 EZJ65558:EZJ65561 FJF65558:FJF65561 FTB65558:FTB65561 GCX65558:GCX65561 GMT65558:GMT65561 GWP65558:GWP65561 HGL65558:HGL65561 HQH65558:HQH65561 IAD65558:IAD65561 IJZ65558:IJZ65561 ITV65558:ITV65561 JDR65558:JDR65561 JNN65558:JNN65561 JXJ65558:JXJ65561 KHF65558:KHF65561 KRB65558:KRB65561 LAX65558:LAX65561 LKT65558:LKT65561 LUP65558:LUP65561 MEL65558:MEL65561 MOH65558:MOH65561 MYD65558:MYD65561 NHZ65558:NHZ65561 NRV65558:NRV65561 OBR65558:OBR65561 OLN65558:OLN65561 OVJ65558:OVJ65561 PFF65558:PFF65561 PPB65558:PPB65561 PYX65558:PYX65561 QIT65558:QIT65561 QSP65558:QSP65561 RCL65558:RCL65561 RMH65558:RMH65561 RWD65558:RWD65561 SFZ65558:SFZ65561 SPV65558:SPV65561 SZR65558:SZR65561 TJN65558:TJN65561 TTJ65558:TTJ65561 UDF65558:UDF65561 UNB65558:UNB65561 UWX65558:UWX65561 VGT65558:VGT65561 VQP65558:VQP65561 WAL65558:WAL65561 WKH65558:WKH65561 WUD65558:WUD65561 HR131094:HR131097 RN131094:RN131097 ABJ131094:ABJ131097 ALF131094:ALF131097 AVB131094:AVB131097 BEX131094:BEX131097 BOT131094:BOT131097 BYP131094:BYP131097 CIL131094:CIL131097 CSH131094:CSH131097 DCD131094:DCD131097 DLZ131094:DLZ131097 DVV131094:DVV131097 EFR131094:EFR131097 EPN131094:EPN131097 EZJ131094:EZJ131097 FJF131094:FJF131097 FTB131094:FTB131097 GCX131094:GCX131097 GMT131094:GMT131097 GWP131094:GWP131097 HGL131094:HGL131097 HQH131094:HQH131097 IAD131094:IAD131097 IJZ131094:IJZ131097 ITV131094:ITV131097 JDR131094:JDR131097 JNN131094:JNN131097 JXJ131094:JXJ131097 KHF131094:KHF131097 KRB131094:KRB131097 LAX131094:LAX131097 LKT131094:LKT131097 LUP131094:LUP131097 MEL131094:MEL131097 MOH131094:MOH131097 MYD131094:MYD131097 NHZ131094:NHZ131097 NRV131094:NRV131097 OBR131094:OBR131097 OLN131094:OLN131097 OVJ131094:OVJ131097 PFF131094:PFF131097 PPB131094:PPB131097 PYX131094:PYX131097 QIT131094:QIT131097 QSP131094:QSP131097 RCL131094:RCL131097 RMH131094:RMH131097 RWD131094:RWD131097 SFZ131094:SFZ131097 SPV131094:SPV131097 SZR131094:SZR131097 TJN131094:TJN131097 TTJ131094:TTJ131097 UDF131094:UDF131097 UNB131094:UNB131097 UWX131094:UWX131097 VGT131094:VGT131097 VQP131094:VQP131097 WAL131094:WAL131097 WKH131094:WKH131097 WUD131094:WUD131097 HR196630:HR196633 RN196630:RN196633 ABJ196630:ABJ196633 ALF196630:ALF196633 AVB196630:AVB196633 BEX196630:BEX196633 BOT196630:BOT196633 BYP196630:BYP196633 CIL196630:CIL196633 CSH196630:CSH196633 DCD196630:DCD196633 DLZ196630:DLZ196633 DVV196630:DVV196633 EFR196630:EFR196633 EPN196630:EPN196633 EZJ196630:EZJ196633 FJF196630:FJF196633 FTB196630:FTB196633 GCX196630:GCX196633 GMT196630:GMT196633 GWP196630:GWP196633 HGL196630:HGL196633 HQH196630:HQH196633 IAD196630:IAD196633 IJZ196630:IJZ196633 ITV196630:ITV196633 JDR196630:JDR196633 JNN196630:JNN196633 JXJ196630:JXJ196633 KHF196630:KHF196633 KRB196630:KRB196633 LAX196630:LAX196633 LKT196630:LKT196633 LUP196630:LUP196633 MEL196630:MEL196633 MOH196630:MOH196633 MYD196630:MYD196633 NHZ196630:NHZ196633 NRV196630:NRV196633 OBR196630:OBR196633 OLN196630:OLN196633 OVJ196630:OVJ196633 PFF196630:PFF196633 PPB196630:PPB196633 PYX196630:PYX196633 QIT196630:QIT196633 QSP196630:QSP196633 RCL196630:RCL196633 RMH196630:RMH196633 RWD196630:RWD196633 SFZ196630:SFZ196633 SPV196630:SPV196633 SZR196630:SZR196633 TJN196630:TJN196633 TTJ196630:TTJ196633 UDF196630:UDF196633 UNB196630:UNB196633 UWX196630:UWX196633 VGT196630:VGT196633 VQP196630:VQP196633 WAL196630:WAL196633 WKH196630:WKH196633 WUD196630:WUD196633 HR262166:HR262169 RN262166:RN262169 ABJ262166:ABJ262169 ALF262166:ALF262169 AVB262166:AVB262169 BEX262166:BEX262169 BOT262166:BOT262169 BYP262166:BYP262169 CIL262166:CIL262169 CSH262166:CSH262169 DCD262166:DCD262169 DLZ262166:DLZ262169 DVV262166:DVV262169 EFR262166:EFR262169 EPN262166:EPN262169 EZJ262166:EZJ262169 FJF262166:FJF262169 FTB262166:FTB262169 GCX262166:GCX262169 GMT262166:GMT262169 GWP262166:GWP262169 HGL262166:HGL262169 HQH262166:HQH262169 IAD262166:IAD262169 IJZ262166:IJZ262169 ITV262166:ITV262169 JDR262166:JDR262169 JNN262166:JNN262169 JXJ262166:JXJ262169 KHF262166:KHF262169 KRB262166:KRB262169 LAX262166:LAX262169 LKT262166:LKT262169 LUP262166:LUP262169 MEL262166:MEL262169 MOH262166:MOH262169 MYD262166:MYD262169 NHZ262166:NHZ262169 NRV262166:NRV262169 OBR262166:OBR262169 OLN262166:OLN262169 OVJ262166:OVJ262169 PFF262166:PFF262169 PPB262166:PPB262169 PYX262166:PYX262169 QIT262166:QIT262169 QSP262166:QSP262169 RCL262166:RCL262169 RMH262166:RMH262169 RWD262166:RWD262169 SFZ262166:SFZ262169 SPV262166:SPV262169 SZR262166:SZR262169 TJN262166:TJN262169 TTJ262166:TTJ262169 UDF262166:UDF262169 UNB262166:UNB262169 UWX262166:UWX262169 VGT262166:VGT262169 VQP262166:VQP262169 WAL262166:WAL262169 WKH262166:WKH262169 WUD262166:WUD262169 HR327702:HR327705 RN327702:RN327705 ABJ327702:ABJ327705 ALF327702:ALF327705 AVB327702:AVB327705 BEX327702:BEX327705 BOT327702:BOT327705 BYP327702:BYP327705 CIL327702:CIL327705 CSH327702:CSH327705 DCD327702:DCD327705 DLZ327702:DLZ327705 DVV327702:DVV327705 EFR327702:EFR327705 EPN327702:EPN327705 EZJ327702:EZJ327705 FJF327702:FJF327705 FTB327702:FTB327705 GCX327702:GCX327705 GMT327702:GMT327705 GWP327702:GWP327705 HGL327702:HGL327705 HQH327702:HQH327705 IAD327702:IAD327705 IJZ327702:IJZ327705 ITV327702:ITV327705 JDR327702:JDR327705 JNN327702:JNN327705 JXJ327702:JXJ327705 KHF327702:KHF327705 KRB327702:KRB327705 LAX327702:LAX327705 LKT327702:LKT327705 LUP327702:LUP327705 MEL327702:MEL327705 MOH327702:MOH327705 MYD327702:MYD327705 NHZ327702:NHZ327705 NRV327702:NRV327705 OBR327702:OBR327705 OLN327702:OLN327705 OVJ327702:OVJ327705 PFF327702:PFF327705 PPB327702:PPB327705 PYX327702:PYX327705 QIT327702:QIT327705 QSP327702:QSP327705 RCL327702:RCL327705 RMH327702:RMH327705 RWD327702:RWD327705 SFZ327702:SFZ327705 SPV327702:SPV327705 SZR327702:SZR327705 TJN327702:TJN327705 TTJ327702:TTJ327705 UDF327702:UDF327705 UNB327702:UNB327705 UWX327702:UWX327705 VGT327702:VGT327705 VQP327702:VQP327705 WAL327702:WAL327705 WKH327702:WKH327705 WUD327702:WUD327705 HR393238:HR393241 RN393238:RN393241 ABJ393238:ABJ393241 ALF393238:ALF393241 AVB393238:AVB393241 BEX393238:BEX393241 BOT393238:BOT393241 BYP393238:BYP393241 CIL393238:CIL393241 CSH393238:CSH393241 DCD393238:DCD393241 DLZ393238:DLZ393241 DVV393238:DVV393241 EFR393238:EFR393241 EPN393238:EPN393241 EZJ393238:EZJ393241 FJF393238:FJF393241 FTB393238:FTB393241 GCX393238:GCX393241 GMT393238:GMT393241 GWP393238:GWP393241 HGL393238:HGL393241 HQH393238:HQH393241 IAD393238:IAD393241 IJZ393238:IJZ393241 ITV393238:ITV393241 JDR393238:JDR393241 JNN393238:JNN393241 JXJ393238:JXJ393241 KHF393238:KHF393241 KRB393238:KRB393241 LAX393238:LAX393241 LKT393238:LKT393241 LUP393238:LUP393241 MEL393238:MEL393241 MOH393238:MOH393241 MYD393238:MYD393241 NHZ393238:NHZ393241 NRV393238:NRV393241 OBR393238:OBR393241 OLN393238:OLN393241 OVJ393238:OVJ393241 PFF393238:PFF393241 PPB393238:PPB393241 PYX393238:PYX393241 QIT393238:QIT393241 QSP393238:QSP393241 RCL393238:RCL393241 RMH393238:RMH393241 RWD393238:RWD393241 SFZ393238:SFZ393241 SPV393238:SPV393241 SZR393238:SZR393241 TJN393238:TJN393241 TTJ393238:TTJ393241 UDF393238:UDF393241 UNB393238:UNB393241 UWX393238:UWX393241 VGT393238:VGT393241 VQP393238:VQP393241 WAL393238:WAL393241 WKH393238:WKH393241 WUD393238:WUD393241 HR458774:HR458777 RN458774:RN458777 ABJ458774:ABJ458777 ALF458774:ALF458777 AVB458774:AVB458777 BEX458774:BEX458777 BOT458774:BOT458777 BYP458774:BYP458777 CIL458774:CIL458777 CSH458774:CSH458777 DCD458774:DCD458777 DLZ458774:DLZ458777 DVV458774:DVV458777 EFR458774:EFR458777 EPN458774:EPN458777 EZJ458774:EZJ458777 FJF458774:FJF458777 FTB458774:FTB458777 GCX458774:GCX458777 GMT458774:GMT458777 GWP458774:GWP458777 HGL458774:HGL458777 HQH458774:HQH458777 IAD458774:IAD458777 IJZ458774:IJZ458777 ITV458774:ITV458777 JDR458774:JDR458777 JNN458774:JNN458777 JXJ458774:JXJ458777 KHF458774:KHF458777 KRB458774:KRB458777 LAX458774:LAX458777 LKT458774:LKT458777 LUP458774:LUP458777 MEL458774:MEL458777 MOH458774:MOH458777 MYD458774:MYD458777 NHZ458774:NHZ458777 NRV458774:NRV458777 OBR458774:OBR458777 OLN458774:OLN458777 OVJ458774:OVJ458777 PFF458774:PFF458777 PPB458774:PPB458777 PYX458774:PYX458777 QIT458774:QIT458777 QSP458774:QSP458777 RCL458774:RCL458777 RMH458774:RMH458777 RWD458774:RWD458777 SFZ458774:SFZ458777 SPV458774:SPV458777 SZR458774:SZR458777 TJN458774:TJN458777 TTJ458774:TTJ458777 UDF458774:UDF458777 UNB458774:UNB458777 UWX458774:UWX458777 VGT458774:VGT458777 VQP458774:VQP458777 WAL458774:WAL458777 WKH458774:WKH458777 WUD458774:WUD458777 HR524310:HR524313 RN524310:RN524313 ABJ524310:ABJ524313 ALF524310:ALF524313 AVB524310:AVB524313 BEX524310:BEX524313 BOT524310:BOT524313 BYP524310:BYP524313 CIL524310:CIL524313 CSH524310:CSH524313 DCD524310:DCD524313 DLZ524310:DLZ524313 DVV524310:DVV524313 EFR524310:EFR524313 EPN524310:EPN524313 EZJ524310:EZJ524313 FJF524310:FJF524313 FTB524310:FTB524313 GCX524310:GCX524313 GMT524310:GMT524313 GWP524310:GWP524313 HGL524310:HGL524313 HQH524310:HQH524313 IAD524310:IAD524313 IJZ524310:IJZ524313 ITV524310:ITV524313 JDR524310:JDR524313 JNN524310:JNN524313 JXJ524310:JXJ524313 KHF524310:KHF524313 KRB524310:KRB524313 LAX524310:LAX524313 LKT524310:LKT524313 LUP524310:LUP524313 MEL524310:MEL524313 MOH524310:MOH524313 MYD524310:MYD524313 NHZ524310:NHZ524313 NRV524310:NRV524313 OBR524310:OBR524313 OLN524310:OLN524313 OVJ524310:OVJ524313 PFF524310:PFF524313 PPB524310:PPB524313 PYX524310:PYX524313 QIT524310:QIT524313 QSP524310:QSP524313 RCL524310:RCL524313 RMH524310:RMH524313 RWD524310:RWD524313 SFZ524310:SFZ524313 SPV524310:SPV524313 SZR524310:SZR524313 TJN524310:TJN524313 TTJ524310:TTJ524313 UDF524310:UDF524313 UNB524310:UNB524313 UWX524310:UWX524313 VGT524310:VGT524313 VQP524310:VQP524313 WAL524310:WAL524313 WKH524310:WKH524313 WUD524310:WUD524313 HR589846:HR589849 RN589846:RN589849 ABJ589846:ABJ589849 ALF589846:ALF589849 AVB589846:AVB589849 BEX589846:BEX589849 BOT589846:BOT589849 BYP589846:BYP589849 CIL589846:CIL589849 CSH589846:CSH589849 DCD589846:DCD589849 DLZ589846:DLZ589849 DVV589846:DVV589849 EFR589846:EFR589849 EPN589846:EPN589849 EZJ589846:EZJ589849 FJF589846:FJF589849 FTB589846:FTB589849 GCX589846:GCX589849 GMT589846:GMT589849 GWP589846:GWP589849 HGL589846:HGL589849 HQH589846:HQH589849 IAD589846:IAD589849 IJZ589846:IJZ589849 ITV589846:ITV589849 JDR589846:JDR589849 JNN589846:JNN589849 JXJ589846:JXJ589849 KHF589846:KHF589849 KRB589846:KRB589849 LAX589846:LAX589849 LKT589846:LKT589849 LUP589846:LUP589849 MEL589846:MEL589849 MOH589846:MOH589849 MYD589846:MYD589849 NHZ589846:NHZ589849 NRV589846:NRV589849 OBR589846:OBR589849 OLN589846:OLN589849 OVJ589846:OVJ589849 PFF589846:PFF589849 PPB589846:PPB589849 PYX589846:PYX589849 QIT589846:QIT589849 QSP589846:QSP589849 RCL589846:RCL589849 RMH589846:RMH589849 RWD589846:RWD589849 SFZ589846:SFZ589849 SPV589846:SPV589849 SZR589846:SZR589849 TJN589846:TJN589849 TTJ589846:TTJ589849 UDF589846:UDF589849 UNB589846:UNB589849 UWX589846:UWX589849 VGT589846:VGT589849 VQP589846:VQP589849 WAL589846:WAL589849 WKH589846:WKH589849 WUD589846:WUD589849 HR655382:HR655385 RN655382:RN655385 ABJ655382:ABJ655385 ALF655382:ALF655385 AVB655382:AVB655385 BEX655382:BEX655385 BOT655382:BOT655385 BYP655382:BYP655385 CIL655382:CIL655385 CSH655382:CSH655385 DCD655382:DCD655385 DLZ655382:DLZ655385 DVV655382:DVV655385 EFR655382:EFR655385 EPN655382:EPN655385 EZJ655382:EZJ655385 FJF655382:FJF655385 FTB655382:FTB655385 GCX655382:GCX655385 GMT655382:GMT655385 GWP655382:GWP655385 HGL655382:HGL655385 HQH655382:HQH655385 IAD655382:IAD655385 IJZ655382:IJZ655385 ITV655382:ITV655385 JDR655382:JDR655385 JNN655382:JNN655385 JXJ655382:JXJ655385 KHF655382:KHF655385 KRB655382:KRB655385 LAX655382:LAX655385 LKT655382:LKT655385 LUP655382:LUP655385 MEL655382:MEL655385 MOH655382:MOH655385 MYD655382:MYD655385 NHZ655382:NHZ655385 NRV655382:NRV655385 OBR655382:OBR655385 OLN655382:OLN655385 OVJ655382:OVJ655385 PFF655382:PFF655385 PPB655382:PPB655385 PYX655382:PYX655385 QIT655382:QIT655385 QSP655382:QSP655385 RCL655382:RCL655385 RMH655382:RMH655385 RWD655382:RWD655385 SFZ655382:SFZ655385 SPV655382:SPV655385 SZR655382:SZR655385 TJN655382:TJN655385 TTJ655382:TTJ655385 UDF655382:UDF655385 UNB655382:UNB655385 UWX655382:UWX655385 VGT655382:VGT655385 VQP655382:VQP655385 WAL655382:WAL655385 WKH655382:WKH655385 WUD655382:WUD655385 HR720918:HR720921 RN720918:RN720921 ABJ720918:ABJ720921 ALF720918:ALF720921 AVB720918:AVB720921 BEX720918:BEX720921 BOT720918:BOT720921 BYP720918:BYP720921 CIL720918:CIL720921 CSH720918:CSH720921 DCD720918:DCD720921 DLZ720918:DLZ720921 DVV720918:DVV720921 EFR720918:EFR720921 EPN720918:EPN720921 EZJ720918:EZJ720921 FJF720918:FJF720921 FTB720918:FTB720921 GCX720918:GCX720921 GMT720918:GMT720921 GWP720918:GWP720921 HGL720918:HGL720921 HQH720918:HQH720921 IAD720918:IAD720921 IJZ720918:IJZ720921 ITV720918:ITV720921 JDR720918:JDR720921 JNN720918:JNN720921 JXJ720918:JXJ720921 KHF720918:KHF720921 KRB720918:KRB720921 LAX720918:LAX720921 LKT720918:LKT720921 LUP720918:LUP720921 MEL720918:MEL720921 MOH720918:MOH720921 MYD720918:MYD720921 NHZ720918:NHZ720921 NRV720918:NRV720921 OBR720918:OBR720921 OLN720918:OLN720921 OVJ720918:OVJ720921 PFF720918:PFF720921 PPB720918:PPB720921 PYX720918:PYX720921 QIT720918:QIT720921 QSP720918:QSP720921 RCL720918:RCL720921 RMH720918:RMH720921 RWD720918:RWD720921 SFZ720918:SFZ720921 SPV720918:SPV720921 SZR720918:SZR720921 TJN720918:TJN720921 TTJ720918:TTJ720921 UDF720918:UDF720921 UNB720918:UNB720921 UWX720918:UWX720921 VGT720918:VGT720921 VQP720918:VQP720921 WAL720918:WAL720921 WKH720918:WKH720921 WUD720918:WUD720921 HR786454:HR786457 RN786454:RN786457 ABJ786454:ABJ786457 ALF786454:ALF786457 AVB786454:AVB786457 BEX786454:BEX786457 BOT786454:BOT786457 BYP786454:BYP786457 CIL786454:CIL786457 CSH786454:CSH786457 DCD786454:DCD786457 DLZ786454:DLZ786457 DVV786454:DVV786457 EFR786454:EFR786457 EPN786454:EPN786457 EZJ786454:EZJ786457 FJF786454:FJF786457 FTB786454:FTB786457 GCX786454:GCX786457 GMT786454:GMT786457 GWP786454:GWP786457 HGL786454:HGL786457 HQH786454:HQH786457 IAD786454:IAD786457 IJZ786454:IJZ786457 ITV786454:ITV786457 JDR786454:JDR786457 JNN786454:JNN786457 JXJ786454:JXJ786457 KHF786454:KHF786457 KRB786454:KRB786457 LAX786454:LAX786457 LKT786454:LKT786457 LUP786454:LUP786457 MEL786454:MEL786457 MOH786454:MOH786457 MYD786454:MYD786457 NHZ786454:NHZ786457 NRV786454:NRV786457 OBR786454:OBR786457 OLN786454:OLN786457 OVJ786454:OVJ786457 PFF786454:PFF786457 PPB786454:PPB786457 PYX786454:PYX786457 QIT786454:QIT786457 QSP786454:QSP786457 RCL786454:RCL786457 RMH786454:RMH786457 RWD786454:RWD786457 SFZ786454:SFZ786457 SPV786454:SPV786457 SZR786454:SZR786457 TJN786454:TJN786457 TTJ786454:TTJ786457 UDF786454:UDF786457 UNB786454:UNB786457 UWX786454:UWX786457 VGT786454:VGT786457 VQP786454:VQP786457 WAL786454:WAL786457 WKH786454:WKH786457 WUD786454:WUD786457 HR851990:HR851993 RN851990:RN851993 ABJ851990:ABJ851993 ALF851990:ALF851993 AVB851990:AVB851993 BEX851990:BEX851993 BOT851990:BOT851993 BYP851990:BYP851993 CIL851990:CIL851993 CSH851990:CSH851993 DCD851990:DCD851993 DLZ851990:DLZ851993 DVV851990:DVV851993 EFR851990:EFR851993 EPN851990:EPN851993 EZJ851990:EZJ851993 FJF851990:FJF851993 FTB851990:FTB851993 GCX851990:GCX851993 GMT851990:GMT851993 GWP851990:GWP851993 HGL851990:HGL851993 HQH851990:HQH851993 IAD851990:IAD851993 IJZ851990:IJZ851993 ITV851990:ITV851993 JDR851990:JDR851993 JNN851990:JNN851993 JXJ851990:JXJ851993 KHF851990:KHF851993 KRB851990:KRB851993 LAX851990:LAX851993 LKT851990:LKT851993 LUP851990:LUP851993 MEL851990:MEL851993 MOH851990:MOH851993 MYD851990:MYD851993 NHZ851990:NHZ851993 NRV851990:NRV851993 OBR851990:OBR851993 OLN851990:OLN851993 OVJ851990:OVJ851993 PFF851990:PFF851993 PPB851990:PPB851993 PYX851990:PYX851993 QIT851990:QIT851993 QSP851990:QSP851993 RCL851990:RCL851993 RMH851990:RMH851993 RWD851990:RWD851993 SFZ851990:SFZ851993 SPV851990:SPV851993 SZR851990:SZR851993 TJN851990:TJN851993 TTJ851990:TTJ851993 UDF851990:UDF851993 UNB851990:UNB851993 UWX851990:UWX851993 VGT851990:VGT851993 VQP851990:VQP851993 WAL851990:WAL851993 WKH851990:WKH851993 WUD851990:WUD851993 HR917526:HR917529 RN917526:RN917529 ABJ917526:ABJ917529 ALF917526:ALF917529 AVB917526:AVB917529 BEX917526:BEX917529 BOT917526:BOT917529 BYP917526:BYP917529 CIL917526:CIL917529 CSH917526:CSH917529 DCD917526:DCD917529 DLZ917526:DLZ917529 DVV917526:DVV917529 EFR917526:EFR917529 EPN917526:EPN917529 EZJ917526:EZJ917529 FJF917526:FJF917529 FTB917526:FTB917529 GCX917526:GCX917529 GMT917526:GMT917529 GWP917526:GWP917529 HGL917526:HGL917529 HQH917526:HQH917529 IAD917526:IAD917529 IJZ917526:IJZ917529 ITV917526:ITV917529 JDR917526:JDR917529 JNN917526:JNN917529 JXJ917526:JXJ917529 KHF917526:KHF917529 KRB917526:KRB917529 LAX917526:LAX917529 LKT917526:LKT917529 LUP917526:LUP917529 MEL917526:MEL917529 MOH917526:MOH917529 MYD917526:MYD917529 NHZ917526:NHZ917529 NRV917526:NRV917529 OBR917526:OBR917529 OLN917526:OLN917529 OVJ917526:OVJ917529 PFF917526:PFF917529 PPB917526:PPB917529 PYX917526:PYX917529 QIT917526:QIT917529 QSP917526:QSP917529 RCL917526:RCL917529 RMH917526:RMH917529 RWD917526:RWD917529 SFZ917526:SFZ917529 SPV917526:SPV917529 SZR917526:SZR917529 TJN917526:TJN917529 TTJ917526:TTJ917529 UDF917526:UDF917529 UNB917526:UNB917529 UWX917526:UWX917529 VGT917526:VGT917529 VQP917526:VQP917529 WAL917526:WAL917529 WKH917526:WKH917529 WUD917526:WUD917529 HR983062:HR983065 RN983062:RN983065 ABJ983062:ABJ983065 ALF983062:ALF983065 AVB983062:AVB983065 BEX983062:BEX983065 BOT983062:BOT983065 BYP983062:BYP983065 CIL983062:CIL983065 CSH983062:CSH983065 DCD983062:DCD983065 DLZ983062:DLZ983065 DVV983062:DVV983065 EFR983062:EFR983065 EPN983062:EPN983065 EZJ983062:EZJ983065 FJF983062:FJF983065 FTB983062:FTB983065 GCX983062:GCX983065 GMT983062:GMT983065 GWP983062:GWP983065 HGL983062:HGL983065 HQH983062:HQH983065 IAD983062:IAD983065 IJZ983062:IJZ983065 ITV983062:ITV983065 JDR983062:JDR983065 JNN983062:JNN983065 JXJ983062:JXJ983065 KHF983062:KHF983065 KRB983062:KRB983065 LAX983062:LAX983065 LKT983062:LKT983065 LUP983062:LUP983065 MEL983062:MEL983065 MOH983062:MOH983065 MYD983062:MYD983065 NHZ983062:NHZ983065 NRV983062:NRV983065 OBR983062:OBR983065 OLN983062:OLN983065 OVJ983062:OVJ983065 PFF983062:PFF983065 PPB983062:PPB983065 PYX983062:PYX983065 QIT983062:QIT983065 QSP983062:QSP983065 RCL983062:RCL983065 RMH983062:RMH983065 RWD983062:RWD983065 SFZ983062:SFZ983065 SPV983062:SPV983065 SZR983062:SZR983065 TJN983062:TJN983065 TTJ983062:TTJ983065 UDF983062:UDF983065 UNB983062:UNB983065 UWX983062:UWX983065 VGT983062:VGT983065 VQP983062:VQP983065 WAL983062:WAL983065 WKH983062:WKH983065 WUD983062:WUD983065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HR65556 RN65556 ABJ65556 ALF65556 AVB65556 BEX65556 BOT65556 BYP65556 CIL65556 CSH65556 DCD65556 DLZ65556 DVV65556 EFR65556 EPN65556 EZJ65556 FJF65556 FTB65556 GCX65556 GMT65556 GWP65556 HGL65556 HQH65556 IAD65556 IJZ65556 ITV65556 JDR65556 JNN65556 JXJ65556 KHF65556 KRB65556 LAX65556 LKT65556 LUP65556 MEL65556 MOH65556 MYD65556 NHZ65556 NRV65556 OBR65556 OLN65556 OVJ65556 PFF65556 PPB65556 PYX65556 QIT65556 QSP65556 RCL65556 RMH65556 RWD65556 SFZ65556 SPV65556 SZR65556 TJN65556 TTJ65556 UDF65556 UNB65556 UWX65556 VGT65556 VQP65556 WAL65556 WKH65556 WUD65556 HR131092 RN131092 ABJ131092 ALF131092 AVB131092 BEX131092 BOT131092 BYP131092 CIL131092 CSH131092 DCD131092 DLZ131092 DVV131092 EFR131092 EPN131092 EZJ131092 FJF131092 FTB131092 GCX131092 GMT131092 GWP131092 HGL131092 HQH131092 IAD131092 IJZ131092 ITV131092 JDR131092 JNN131092 JXJ131092 KHF131092 KRB131092 LAX131092 LKT131092 LUP131092 MEL131092 MOH131092 MYD131092 NHZ131092 NRV131092 OBR131092 OLN131092 OVJ131092 PFF131092 PPB131092 PYX131092 QIT131092 QSP131092 RCL131092 RMH131092 RWD131092 SFZ131092 SPV131092 SZR131092 TJN131092 TTJ131092 UDF131092 UNB131092 UWX131092 VGT131092 VQP131092 WAL131092 WKH131092 WUD131092 HR196628 RN196628 ABJ196628 ALF196628 AVB196628 BEX196628 BOT196628 BYP196628 CIL196628 CSH196628 DCD196628 DLZ196628 DVV196628 EFR196628 EPN196628 EZJ196628 FJF196628 FTB196628 GCX196628 GMT196628 GWP196628 HGL196628 HQH196628 IAD196628 IJZ196628 ITV196628 JDR196628 JNN196628 JXJ196628 KHF196628 KRB196628 LAX196628 LKT196628 LUP196628 MEL196628 MOH196628 MYD196628 NHZ196628 NRV196628 OBR196628 OLN196628 OVJ196628 PFF196628 PPB196628 PYX196628 QIT196628 QSP196628 RCL196628 RMH196628 RWD196628 SFZ196628 SPV196628 SZR196628 TJN196628 TTJ196628 UDF196628 UNB196628 UWX196628 VGT196628 VQP196628 WAL196628 WKH196628 WUD196628 HR262164 RN262164 ABJ262164 ALF262164 AVB262164 BEX262164 BOT262164 BYP262164 CIL262164 CSH262164 DCD262164 DLZ262164 DVV262164 EFR262164 EPN262164 EZJ262164 FJF262164 FTB262164 GCX262164 GMT262164 GWP262164 HGL262164 HQH262164 IAD262164 IJZ262164 ITV262164 JDR262164 JNN262164 JXJ262164 KHF262164 KRB262164 LAX262164 LKT262164 LUP262164 MEL262164 MOH262164 MYD262164 NHZ262164 NRV262164 OBR262164 OLN262164 OVJ262164 PFF262164 PPB262164 PYX262164 QIT262164 QSP262164 RCL262164 RMH262164 RWD262164 SFZ262164 SPV262164 SZR262164 TJN262164 TTJ262164 UDF262164 UNB262164 UWX262164 VGT262164 VQP262164 WAL262164 WKH262164 WUD262164 HR327700 RN327700 ABJ327700 ALF327700 AVB327700 BEX327700 BOT327700 BYP327700 CIL327700 CSH327700 DCD327700 DLZ327700 DVV327700 EFR327700 EPN327700 EZJ327700 FJF327700 FTB327700 GCX327700 GMT327700 GWP327700 HGL327700 HQH327700 IAD327700 IJZ327700 ITV327700 JDR327700 JNN327700 JXJ327700 KHF327700 KRB327700 LAX327700 LKT327700 LUP327700 MEL327700 MOH327700 MYD327700 NHZ327700 NRV327700 OBR327700 OLN327700 OVJ327700 PFF327700 PPB327700 PYX327700 QIT327700 QSP327700 RCL327700 RMH327700 RWD327700 SFZ327700 SPV327700 SZR327700 TJN327700 TTJ327700 UDF327700 UNB327700 UWX327700 VGT327700 VQP327700 WAL327700 WKH327700 WUD327700 HR393236 RN393236 ABJ393236 ALF393236 AVB393236 BEX393236 BOT393236 BYP393236 CIL393236 CSH393236 DCD393236 DLZ393236 DVV393236 EFR393236 EPN393236 EZJ393236 FJF393236 FTB393236 GCX393236 GMT393236 GWP393236 HGL393236 HQH393236 IAD393236 IJZ393236 ITV393236 JDR393236 JNN393236 JXJ393236 KHF393236 KRB393236 LAX393236 LKT393236 LUP393236 MEL393236 MOH393236 MYD393236 NHZ393236 NRV393236 OBR393236 OLN393236 OVJ393236 PFF393236 PPB393236 PYX393236 QIT393236 QSP393236 RCL393236 RMH393236 RWD393236 SFZ393236 SPV393236 SZR393236 TJN393236 TTJ393236 UDF393236 UNB393236 UWX393236 VGT393236 VQP393236 WAL393236 WKH393236 WUD393236 HR458772 RN458772 ABJ458772 ALF458772 AVB458772 BEX458772 BOT458772 BYP458772 CIL458772 CSH458772 DCD458772 DLZ458772 DVV458772 EFR458772 EPN458772 EZJ458772 FJF458772 FTB458772 GCX458772 GMT458772 GWP458772 HGL458772 HQH458772 IAD458772 IJZ458772 ITV458772 JDR458772 JNN458772 JXJ458772 KHF458772 KRB458772 LAX458772 LKT458772 LUP458772 MEL458772 MOH458772 MYD458772 NHZ458772 NRV458772 OBR458772 OLN458772 OVJ458772 PFF458772 PPB458772 PYX458772 QIT458772 QSP458772 RCL458772 RMH458772 RWD458772 SFZ458772 SPV458772 SZR458772 TJN458772 TTJ458772 UDF458772 UNB458772 UWX458772 VGT458772 VQP458772 WAL458772 WKH458772 WUD458772 HR524308 RN524308 ABJ524308 ALF524308 AVB524308 BEX524308 BOT524308 BYP524308 CIL524308 CSH524308 DCD524308 DLZ524308 DVV524308 EFR524308 EPN524308 EZJ524308 FJF524308 FTB524308 GCX524308 GMT524308 GWP524308 HGL524308 HQH524308 IAD524308 IJZ524308 ITV524308 JDR524308 JNN524308 JXJ524308 KHF524308 KRB524308 LAX524308 LKT524308 LUP524308 MEL524308 MOH524308 MYD524308 NHZ524308 NRV524308 OBR524308 OLN524308 OVJ524308 PFF524308 PPB524308 PYX524308 QIT524308 QSP524308 RCL524308 RMH524308 RWD524308 SFZ524308 SPV524308 SZR524308 TJN524308 TTJ524308 UDF524308 UNB524308 UWX524308 VGT524308 VQP524308 WAL524308 WKH524308 WUD524308 HR589844 RN589844 ABJ589844 ALF589844 AVB589844 BEX589844 BOT589844 BYP589844 CIL589844 CSH589844 DCD589844 DLZ589844 DVV589844 EFR589844 EPN589844 EZJ589844 FJF589844 FTB589844 GCX589844 GMT589844 GWP589844 HGL589844 HQH589844 IAD589844 IJZ589844 ITV589844 JDR589844 JNN589844 JXJ589844 KHF589844 KRB589844 LAX589844 LKT589844 LUP589844 MEL589844 MOH589844 MYD589844 NHZ589844 NRV589844 OBR589844 OLN589844 OVJ589844 PFF589844 PPB589844 PYX589844 QIT589844 QSP589844 RCL589844 RMH589844 RWD589844 SFZ589844 SPV589844 SZR589844 TJN589844 TTJ589844 UDF589844 UNB589844 UWX589844 VGT589844 VQP589844 WAL589844 WKH589844 WUD589844 HR655380 RN655380 ABJ655380 ALF655380 AVB655380 BEX655380 BOT655380 BYP655380 CIL655380 CSH655380 DCD655380 DLZ655380 DVV655380 EFR655380 EPN655380 EZJ655380 FJF655380 FTB655380 GCX655380 GMT655380 GWP655380 HGL655380 HQH655380 IAD655380 IJZ655380 ITV655380 JDR655380 JNN655380 JXJ655380 KHF655380 KRB655380 LAX655380 LKT655380 LUP655380 MEL655380 MOH655380 MYD655380 NHZ655380 NRV655380 OBR655380 OLN655380 OVJ655380 PFF655380 PPB655380 PYX655380 QIT655380 QSP655380 RCL655380 RMH655380 RWD655380 SFZ655380 SPV655380 SZR655380 TJN655380 TTJ655380 UDF655380 UNB655380 UWX655380 VGT655380 VQP655380 WAL655380 WKH655380 WUD655380 HR720916 RN720916 ABJ720916 ALF720916 AVB720916 BEX720916 BOT720916 BYP720916 CIL720916 CSH720916 DCD720916 DLZ720916 DVV720916 EFR720916 EPN720916 EZJ720916 FJF720916 FTB720916 GCX720916 GMT720916 GWP720916 HGL720916 HQH720916 IAD720916 IJZ720916 ITV720916 JDR720916 JNN720916 JXJ720916 KHF720916 KRB720916 LAX720916 LKT720916 LUP720916 MEL720916 MOH720916 MYD720916 NHZ720916 NRV720916 OBR720916 OLN720916 OVJ720916 PFF720916 PPB720916 PYX720916 QIT720916 QSP720916 RCL720916 RMH720916 RWD720916 SFZ720916 SPV720916 SZR720916 TJN720916 TTJ720916 UDF720916 UNB720916 UWX720916 VGT720916 VQP720916 WAL720916 WKH720916 WUD720916 HR786452 RN786452 ABJ786452 ALF786452 AVB786452 BEX786452 BOT786452 BYP786452 CIL786452 CSH786452 DCD786452 DLZ786452 DVV786452 EFR786452 EPN786452 EZJ786452 FJF786452 FTB786452 GCX786452 GMT786452 GWP786452 HGL786452 HQH786452 IAD786452 IJZ786452 ITV786452 JDR786452 JNN786452 JXJ786452 KHF786452 KRB786452 LAX786452 LKT786452 LUP786452 MEL786452 MOH786452 MYD786452 NHZ786452 NRV786452 OBR786452 OLN786452 OVJ786452 PFF786452 PPB786452 PYX786452 QIT786452 QSP786452 RCL786452 RMH786452 RWD786452 SFZ786452 SPV786452 SZR786452 TJN786452 TTJ786452 UDF786452 UNB786452 UWX786452 VGT786452 VQP786452 WAL786452 WKH786452 WUD786452 HR851988 RN851988 ABJ851988 ALF851988 AVB851988 BEX851988 BOT851988 BYP851988 CIL851988 CSH851988 DCD851988 DLZ851988 DVV851988 EFR851988 EPN851988 EZJ851988 FJF851988 FTB851988 GCX851988 GMT851988 GWP851988 HGL851988 HQH851988 IAD851988 IJZ851988 ITV851988 JDR851988 JNN851988 JXJ851988 KHF851988 KRB851988 LAX851988 LKT851988 LUP851988 MEL851988 MOH851988 MYD851988 NHZ851988 NRV851988 OBR851988 OLN851988 OVJ851988 PFF851988 PPB851988 PYX851988 QIT851988 QSP851988 RCL851988 RMH851988 RWD851988 SFZ851988 SPV851988 SZR851988 TJN851988 TTJ851988 UDF851988 UNB851988 UWX851988 VGT851988 VQP851988 WAL851988 WKH851988 WUD851988 HR917524 RN917524 ABJ917524 ALF917524 AVB917524 BEX917524 BOT917524 BYP917524 CIL917524 CSH917524 DCD917524 DLZ917524 DVV917524 EFR917524 EPN917524 EZJ917524 FJF917524 FTB917524 GCX917524 GMT917524 GWP917524 HGL917524 HQH917524 IAD917524 IJZ917524 ITV917524 JDR917524 JNN917524 JXJ917524 KHF917524 KRB917524 LAX917524 LKT917524 LUP917524 MEL917524 MOH917524 MYD917524 NHZ917524 NRV917524 OBR917524 OLN917524 OVJ917524 PFF917524 PPB917524 PYX917524 QIT917524 QSP917524 RCL917524 RMH917524 RWD917524 SFZ917524 SPV917524 SZR917524 TJN917524 TTJ917524 UDF917524 UNB917524 UWX917524 VGT917524 VQP917524 WAL917524 WKH917524 WUD917524 HR983060 RN983060 ABJ983060 ALF983060 AVB983060 BEX983060 BOT983060 BYP983060 CIL983060 CSH983060 DCD983060 DLZ983060 DVV983060 EFR983060 EPN983060 EZJ983060 FJF983060 FTB983060 GCX983060 GMT983060 GWP983060 HGL983060 HQH983060 IAD983060 IJZ983060 ITV983060 JDR983060 JNN983060 JXJ983060 KHF983060 KRB983060 LAX983060 LKT983060 LUP983060 MEL983060 MOH983060 MYD983060 NHZ983060 NRV983060 OBR983060 OLN983060 OVJ983060 PFF983060 PPB983060 PYX983060 QIT983060 QSP983060 RCL983060 RMH983060 RWD983060 SFZ983060 SPV983060 SZR983060 TJN983060 TTJ983060 UDF983060 UNB983060 UWX983060 VGT983060 VQP983060 WAL983060 WKH983060 WUD983060 HR65554 RN65554 ABJ65554 ALF65554 AVB65554 BEX65554 BOT65554 BYP65554 CIL65554 CSH65554 DCD65554 DLZ65554 DVV65554 EFR65554 EPN65554 EZJ65554 FJF65554 FTB65554 GCX65554 GMT65554 GWP65554 HGL65554 HQH65554 IAD65554 IJZ65554 ITV65554 JDR65554 JNN65554 JXJ65554 KHF65554 KRB65554 LAX65554 LKT65554 LUP65554 MEL65554 MOH65554 MYD65554 NHZ65554 NRV65554 OBR65554 OLN65554 OVJ65554 PFF65554 PPB65554 PYX65554 QIT65554 QSP65554 RCL65554 RMH65554 RWD65554 SFZ65554 SPV65554 SZR65554 TJN65554 TTJ65554 UDF65554 UNB65554 UWX65554 VGT65554 VQP65554 WAL65554 WKH65554 WUD65554 HR131090 RN131090 ABJ131090 ALF131090 AVB131090 BEX131090 BOT131090 BYP131090 CIL131090 CSH131090 DCD131090 DLZ131090 DVV131090 EFR131090 EPN131090 EZJ131090 FJF131090 FTB131090 GCX131090 GMT131090 GWP131090 HGL131090 HQH131090 IAD131090 IJZ131090 ITV131090 JDR131090 JNN131090 JXJ131090 KHF131090 KRB131090 LAX131090 LKT131090 LUP131090 MEL131090 MOH131090 MYD131090 NHZ131090 NRV131090 OBR131090 OLN131090 OVJ131090 PFF131090 PPB131090 PYX131090 QIT131090 QSP131090 RCL131090 RMH131090 RWD131090 SFZ131090 SPV131090 SZR131090 TJN131090 TTJ131090 UDF131090 UNB131090 UWX131090 VGT131090 VQP131090 WAL131090 WKH131090 WUD131090 HR196626 RN196626 ABJ196626 ALF196626 AVB196626 BEX196626 BOT196626 BYP196626 CIL196626 CSH196626 DCD196626 DLZ196626 DVV196626 EFR196626 EPN196626 EZJ196626 FJF196626 FTB196626 GCX196626 GMT196626 GWP196626 HGL196626 HQH196626 IAD196626 IJZ196626 ITV196626 JDR196626 JNN196626 JXJ196626 KHF196626 KRB196626 LAX196626 LKT196626 LUP196626 MEL196626 MOH196626 MYD196626 NHZ196626 NRV196626 OBR196626 OLN196626 OVJ196626 PFF196626 PPB196626 PYX196626 QIT196626 QSP196626 RCL196626 RMH196626 RWD196626 SFZ196626 SPV196626 SZR196626 TJN196626 TTJ196626 UDF196626 UNB196626 UWX196626 VGT196626 VQP196626 WAL196626 WKH196626 WUD196626 HR262162 RN262162 ABJ262162 ALF262162 AVB262162 BEX262162 BOT262162 BYP262162 CIL262162 CSH262162 DCD262162 DLZ262162 DVV262162 EFR262162 EPN262162 EZJ262162 FJF262162 FTB262162 GCX262162 GMT262162 GWP262162 HGL262162 HQH262162 IAD262162 IJZ262162 ITV262162 JDR262162 JNN262162 JXJ262162 KHF262162 KRB262162 LAX262162 LKT262162 LUP262162 MEL262162 MOH262162 MYD262162 NHZ262162 NRV262162 OBR262162 OLN262162 OVJ262162 PFF262162 PPB262162 PYX262162 QIT262162 QSP262162 RCL262162 RMH262162 RWD262162 SFZ262162 SPV262162 SZR262162 TJN262162 TTJ262162 UDF262162 UNB262162 UWX262162 VGT262162 VQP262162 WAL262162 WKH262162 WUD262162 HR327698 RN327698 ABJ327698 ALF327698 AVB327698 BEX327698 BOT327698 BYP327698 CIL327698 CSH327698 DCD327698 DLZ327698 DVV327698 EFR327698 EPN327698 EZJ327698 FJF327698 FTB327698 GCX327698 GMT327698 GWP327698 HGL327698 HQH327698 IAD327698 IJZ327698 ITV327698 JDR327698 JNN327698 JXJ327698 KHF327698 KRB327698 LAX327698 LKT327698 LUP327698 MEL327698 MOH327698 MYD327698 NHZ327698 NRV327698 OBR327698 OLN327698 OVJ327698 PFF327698 PPB327698 PYX327698 QIT327698 QSP327698 RCL327698 RMH327698 RWD327698 SFZ327698 SPV327698 SZR327698 TJN327698 TTJ327698 UDF327698 UNB327698 UWX327698 VGT327698 VQP327698 WAL327698 WKH327698 WUD327698 HR393234 RN393234 ABJ393234 ALF393234 AVB393234 BEX393234 BOT393234 BYP393234 CIL393234 CSH393234 DCD393234 DLZ393234 DVV393234 EFR393234 EPN393234 EZJ393234 FJF393234 FTB393234 GCX393234 GMT393234 GWP393234 HGL393234 HQH393234 IAD393234 IJZ393234 ITV393234 JDR393234 JNN393234 JXJ393234 KHF393234 KRB393234 LAX393234 LKT393234 LUP393234 MEL393234 MOH393234 MYD393234 NHZ393234 NRV393234 OBR393234 OLN393234 OVJ393234 PFF393234 PPB393234 PYX393234 QIT393234 QSP393234 RCL393234 RMH393234 RWD393234 SFZ393234 SPV393234 SZR393234 TJN393234 TTJ393234 UDF393234 UNB393234 UWX393234 VGT393234 VQP393234 WAL393234 WKH393234 WUD393234 HR458770 RN458770 ABJ458770 ALF458770 AVB458770 BEX458770 BOT458770 BYP458770 CIL458770 CSH458770 DCD458770 DLZ458770 DVV458770 EFR458770 EPN458770 EZJ458770 FJF458770 FTB458770 GCX458770 GMT458770 GWP458770 HGL458770 HQH458770 IAD458770 IJZ458770 ITV458770 JDR458770 JNN458770 JXJ458770 KHF458770 KRB458770 LAX458770 LKT458770 LUP458770 MEL458770 MOH458770 MYD458770 NHZ458770 NRV458770 OBR458770 OLN458770 OVJ458770 PFF458770 PPB458770 PYX458770 QIT458770 QSP458770 RCL458770 RMH458770 RWD458770 SFZ458770 SPV458770 SZR458770 TJN458770 TTJ458770 UDF458770 UNB458770 UWX458770 VGT458770 VQP458770 WAL458770 WKH458770 WUD458770 HR524306 RN524306 ABJ524306 ALF524306 AVB524306 BEX524306 BOT524306 BYP524306 CIL524306 CSH524306 DCD524306 DLZ524306 DVV524306 EFR524306 EPN524306 EZJ524306 FJF524306 FTB524306 GCX524306 GMT524306 GWP524306 HGL524306 HQH524306 IAD524306 IJZ524306 ITV524306 JDR524306 JNN524306 JXJ524306 KHF524306 KRB524306 LAX524306 LKT524306 LUP524306 MEL524306 MOH524306 MYD524306 NHZ524306 NRV524306 OBR524306 OLN524306 OVJ524306 PFF524306 PPB524306 PYX524306 QIT524306 QSP524306 RCL524306 RMH524306 RWD524306 SFZ524306 SPV524306 SZR524306 TJN524306 TTJ524306 UDF524306 UNB524306 UWX524306 VGT524306 VQP524306 WAL524306 WKH524306 WUD524306 HR589842 RN589842 ABJ589842 ALF589842 AVB589842 BEX589842 BOT589842 BYP589842 CIL589842 CSH589842 DCD589842 DLZ589842 DVV589842 EFR589842 EPN589842 EZJ589842 FJF589842 FTB589842 GCX589842 GMT589842 GWP589842 HGL589842 HQH589842 IAD589842 IJZ589842 ITV589842 JDR589842 JNN589842 JXJ589842 KHF589842 KRB589842 LAX589842 LKT589842 LUP589842 MEL589842 MOH589842 MYD589842 NHZ589842 NRV589842 OBR589842 OLN589842 OVJ589842 PFF589842 PPB589842 PYX589842 QIT589842 QSP589842 RCL589842 RMH589842 RWD589842 SFZ589842 SPV589842 SZR589842 TJN589842 TTJ589842 UDF589842 UNB589842 UWX589842 VGT589842 VQP589842 WAL589842 WKH589842 WUD589842 HR655378 RN655378 ABJ655378 ALF655378 AVB655378 BEX655378 BOT655378 BYP655378 CIL655378 CSH655378 DCD655378 DLZ655378 DVV655378 EFR655378 EPN655378 EZJ655378 FJF655378 FTB655378 GCX655378 GMT655378 GWP655378 HGL655378 HQH655378 IAD655378 IJZ655378 ITV655378 JDR655378 JNN655378 JXJ655378 KHF655378 KRB655378 LAX655378 LKT655378 LUP655378 MEL655378 MOH655378 MYD655378 NHZ655378 NRV655378 OBR655378 OLN655378 OVJ655378 PFF655378 PPB655378 PYX655378 QIT655378 QSP655378 RCL655378 RMH655378 RWD655378 SFZ655378 SPV655378 SZR655378 TJN655378 TTJ655378 UDF655378 UNB655378 UWX655378 VGT655378 VQP655378 WAL655378 WKH655378 WUD655378 HR720914 RN720914 ABJ720914 ALF720914 AVB720914 BEX720914 BOT720914 BYP720914 CIL720914 CSH720914 DCD720914 DLZ720914 DVV720914 EFR720914 EPN720914 EZJ720914 FJF720914 FTB720914 GCX720914 GMT720914 GWP720914 HGL720914 HQH720914 IAD720914 IJZ720914 ITV720914 JDR720914 JNN720914 JXJ720914 KHF720914 KRB720914 LAX720914 LKT720914 LUP720914 MEL720914 MOH720914 MYD720914 NHZ720914 NRV720914 OBR720914 OLN720914 OVJ720914 PFF720914 PPB720914 PYX720914 QIT720914 QSP720914 RCL720914 RMH720914 RWD720914 SFZ720914 SPV720914 SZR720914 TJN720914 TTJ720914 UDF720914 UNB720914 UWX720914 VGT720914 VQP720914 WAL720914 WKH720914 WUD720914 HR786450 RN786450 ABJ786450 ALF786450 AVB786450 BEX786450 BOT786450 BYP786450 CIL786450 CSH786450 DCD786450 DLZ786450 DVV786450 EFR786450 EPN786450 EZJ786450 FJF786450 FTB786450 GCX786450 GMT786450 GWP786450 HGL786450 HQH786450 IAD786450 IJZ786450 ITV786450 JDR786450 JNN786450 JXJ786450 KHF786450 KRB786450 LAX786450 LKT786450 LUP786450 MEL786450 MOH786450 MYD786450 NHZ786450 NRV786450 OBR786450 OLN786450 OVJ786450 PFF786450 PPB786450 PYX786450 QIT786450 QSP786450 RCL786450 RMH786450 RWD786450 SFZ786450 SPV786450 SZR786450 TJN786450 TTJ786450 UDF786450 UNB786450 UWX786450 VGT786450 VQP786450 WAL786450 WKH786450 WUD786450 HR851986 RN851986 ABJ851986 ALF851986 AVB851986 BEX851986 BOT851986 BYP851986 CIL851986 CSH851986 DCD851986 DLZ851986 DVV851986 EFR851986 EPN851986 EZJ851986 FJF851986 FTB851986 GCX851986 GMT851986 GWP851986 HGL851986 HQH851986 IAD851986 IJZ851986 ITV851986 JDR851986 JNN851986 JXJ851986 KHF851986 KRB851986 LAX851986 LKT851986 LUP851986 MEL851986 MOH851986 MYD851986 NHZ851986 NRV851986 OBR851986 OLN851986 OVJ851986 PFF851986 PPB851986 PYX851986 QIT851986 QSP851986 RCL851986 RMH851986 RWD851986 SFZ851986 SPV851986 SZR851986 TJN851986 TTJ851986 UDF851986 UNB851986 UWX851986 VGT851986 VQP851986 WAL851986 WKH851986 WUD851986 HR917522 RN917522 ABJ917522 ALF917522 AVB917522 BEX917522 BOT917522 BYP917522 CIL917522 CSH917522 DCD917522 DLZ917522 DVV917522 EFR917522 EPN917522 EZJ917522 FJF917522 FTB917522 GCX917522 GMT917522 GWP917522 HGL917522 HQH917522 IAD917522 IJZ917522 ITV917522 JDR917522 JNN917522 JXJ917522 KHF917522 KRB917522 LAX917522 LKT917522 LUP917522 MEL917522 MOH917522 MYD917522 NHZ917522 NRV917522 OBR917522 OLN917522 OVJ917522 PFF917522 PPB917522 PYX917522 QIT917522 QSP917522 RCL917522 RMH917522 RWD917522 SFZ917522 SPV917522 SZR917522 TJN917522 TTJ917522 UDF917522 UNB917522 UWX917522 VGT917522 VQP917522 WAL917522 WKH917522 WUD917522 HR983058 RN983058 ABJ983058 ALF983058 AVB983058 BEX983058 BOT983058 BYP983058 CIL983058 CSH983058 DCD983058 DLZ983058 DVV983058 EFR983058 EPN983058 EZJ983058 FJF983058 FTB983058 GCX983058 GMT983058 GWP983058 HGL983058 HQH983058 IAD983058 IJZ983058 ITV983058 JDR983058 JNN983058 JXJ983058 KHF983058 KRB983058 LAX983058 LKT983058 LUP983058 MEL983058 MOH983058 MYD983058 NHZ983058 NRV983058 OBR983058 OLN983058 OVJ983058 PFF983058 PPB983058 PYX983058 QIT983058 QSP983058 RCL983058 RMH983058 RWD983058 SFZ983058 SPV983058 SZR983058 TJN983058 TTJ983058 UDF983058 UNB983058 UWX983058 VGT983058 VQP983058 WAL983058 WKH983058 WUD983058 HR65552 RN65552 ABJ65552 ALF65552 AVB65552 BEX65552 BOT65552 BYP65552 CIL65552 CSH65552 DCD65552 DLZ65552 DVV65552 EFR65552 EPN65552 EZJ65552 FJF65552 FTB65552 GCX65552 GMT65552 GWP65552 HGL65552 HQH65552 IAD65552 IJZ65552 ITV65552 JDR65552 JNN65552 JXJ65552 KHF65552 KRB65552 LAX65552 LKT65552 LUP65552 MEL65552 MOH65552 MYD65552 NHZ65552 NRV65552 OBR65552 OLN65552 OVJ65552 PFF65552 PPB65552 PYX65552 QIT65552 QSP65552 RCL65552 RMH65552 RWD65552 SFZ65552 SPV65552 SZR65552 TJN65552 TTJ65552 UDF65552 UNB65552 UWX65552 VGT65552 VQP65552 WAL65552 WKH65552 WUD65552 HR131088 RN131088 ABJ131088 ALF131088 AVB131088 BEX131088 BOT131088 BYP131088 CIL131088 CSH131088 DCD131088 DLZ131088 DVV131088 EFR131088 EPN131088 EZJ131088 FJF131088 FTB131088 GCX131088 GMT131088 GWP131088 HGL131088 HQH131088 IAD131088 IJZ131088 ITV131088 JDR131088 JNN131088 JXJ131088 KHF131088 KRB131088 LAX131088 LKT131088 LUP131088 MEL131088 MOH131088 MYD131088 NHZ131088 NRV131088 OBR131088 OLN131088 OVJ131088 PFF131088 PPB131088 PYX131088 QIT131088 QSP131088 RCL131088 RMH131088 RWD131088 SFZ131088 SPV131088 SZR131088 TJN131088 TTJ131088 UDF131088 UNB131088 UWX131088 VGT131088 VQP131088 WAL131088 WKH131088 WUD131088 HR196624 RN196624 ABJ196624 ALF196624 AVB196624 BEX196624 BOT196624 BYP196624 CIL196624 CSH196624 DCD196624 DLZ196624 DVV196624 EFR196624 EPN196624 EZJ196624 FJF196624 FTB196624 GCX196624 GMT196624 GWP196624 HGL196624 HQH196624 IAD196624 IJZ196624 ITV196624 JDR196624 JNN196624 JXJ196624 KHF196624 KRB196624 LAX196624 LKT196624 LUP196624 MEL196624 MOH196624 MYD196624 NHZ196624 NRV196624 OBR196624 OLN196624 OVJ196624 PFF196624 PPB196624 PYX196624 QIT196624 QSP196624 RCL196624 RMH196624 RWD196624 SFZ196624 SPV196624 SZR196624 TJN196624 TTJ196624 UDF196624 UNB196624 UWX196624 VGT196624 VQP196624 WAL196624 WKH196624 WUD196624 HR262160 RN262160 ABJ262160 ALF262160 AVB262160 BEX262160 BOT262160 BYP262160 CIL262160 CSH262160 DCD262160 DLZ262160 DVV262160 EFR262160 EPN262160 EZJ262160 FJF262160 FTB262160 GCX262160 GMT262160 GWP262160 HGL262160 HQH262160 IAD262160 IJZ262160 ITV262160 JDR262160 JNN262160 JXJ262160 KHF262160 KRB262160 LAX262160 LKT262160 LUP262160 MEL262160 MOH262160 MYD262160 NHZ262160 NRV262160 OBR262160 OLN262160 OVJ262160 PFF262160 PPB262160 PYX262160 QIT262160 QSP262160 RCL262160 RMH262160 RWD262160 SFZ262160 SPV262160 SZR262160 TJN262160 TTJ262160 UDF262160 UNB262160 UWX262160 VGT262160 VQP262160 WAL262160 WKH262160 WUD262160 HR327696 RN327696 ABJ327696 ALF327696 AVB327696 BEX327696 BOT327696 BYP327696 CIL327696 CSH327696 DCD327696 DLZ327696 DVV327696 EFR327696 EPN327696 EZJ327696 FJF327696 FTB327696 GCX327696 GMT327696 GWP327696 HGL327696 HQH327696 IAD327696 IJZ327696 ITV327696 JDR327696 JNN327696 JXJ327696 KHF327696 KRB327696 LAX327696 LKT327696 LUP327696 MEL327696 MOH327696 MYD327696 NHZ327696 NRV327696 OBR327696 OLN327696 OVJ327696 PFF327696 PPB327696 PYX327696 QIT327696 QSP327696 RCL327696 RMH327696 RWD327696 SFZ327696 SPV327696 SZR327696 TJN327696 TTJ327696 UDF327696 UNB327696 UWX327696 VGT327696 VQP327696 WAL327696 WKH327696 WUD327696 HR393232 RN393232 ABJ393232 ALF393232 AVB393232 BEX393232 BOT393232 BYP393232 CIL393232 CSH393232 DCD393232 DLZ393232 DVV393232 EFR393232 EPN393232 EZJ393232 FJF393232 FTB393232 GCX393232 GMT393232 GWP393232 HGL393232 HQH393232 IAD393232 IJZ393232 ITV393232 JDR393232 JNN393232 JXJ393232 KHF393232 KRB393232 LAX393232 LKT393232 LUP393232 MEL393232 MOH393232 MYD393232 NHZ393232 NRV393232 OBR393232 OLN393232 OVJ393232 PFF393232 PPB393232 PYX393232 QIT393232 QSP393232 RCL393232 RMH393232 RWD393232 SFZ393232 SPV393232 SZR393232 TJN393232 TTJ393232 UDF393232 UNB393232 UWX393232 VGT393232 VQP393232 WAL393232 WKH393232 WUD393232 HR458768 RN458768 ABJ458768 ALF458768 AVB458768 BEX458768 BOT458768 BYP458768 CIL458768 CSH458768 DCD458768 DLZ458768 DVV458768 EFR458768 EPN458768 EZJ458768 FJF458768 FTB458768 GCX458768 GMT458768 GWP458768 HGL458768 HQH458768 IAD458768 IJZ458768 ITV458768 JDR458768 JNN458768 JXJ458768 KHF458768 KRB458768 LAX458768 LKT458768 LUP458768 MEL458768 MOH458768 MYD458768 NHZ458768 NRV458768 OBR458768 OLN458768 OVJ458768 PFF458768 PPB458768 PYX458768 QIT458768 QSP458768 RCL458768 RMH458768 RWD458768 SFZ458768 SPV458768 SZR458768 TJN458768 TTJ458768 UDF458768 UNB458768 UWX458768 VGT458768 VQP458768 WAL458768 WKH458768 WUD458768 HR524304 RN524304 ABJ524304 ALF524304 AVB524304 BEX524304 BOT524304 BYP524304 CIL524304 CSH524304 DCD524304 DLZ524304 DVV524304 EFR524304 EPN524304 EZJ524304 FJF524304 FTB524304 GCX524304 GMT524304 GWP524304 HGL524304 HQH524304 IAD524304 IJZ524304 ITV524304 JDR524304 JNN524304 JXJ524304 KHF524304 KRB524304 LAX524304 LKT524304 LUP524304 MEL524304 MOH524304 MYD524304 NHZ524304 NRV524304 OBR524304 OLN524304 OVJ524304 PFF524304 PPB524304 PYX524304 QIT524304 QSP524304 RCL524304 RMH524304 RWD524304 SFZ524304 SPV524304 SZR524304 TJN524304 TTJ524304 UDF524304 UNB524304 UWX524304 VGT524304 VQP524304 WAL524304 WKH524304 WUD524304 HR589840 RN589840 ABJ589840 ALF589840 AVB589840 BEX589840 BOT589840 BYP589840 CIL589840 CSH589840 DCD589840 DLZ589840 DVV589840 EFR589840 EPN589840 EZJ589840 FJF589840 FTB589840 GCX589840 GMT589840 GWP589840 HGL589840 HQH589840 IAD589840 IJZ589840 ITV589840 JDR589840 JNN589840 JXJ589840 KHF589840 KRB589840 LAX589840 LKT589840 LUP589840 MEL589840 MOH589840 MYD589840 NHZ589840 NRV589840 OBR589840 OLN589840 OVJ589840 PFF589840 PPB589840 PYX589840 QIT589840 QSP589840 RCL589840 RMH589840 RWD589840 SFZ589840 SPV589840 SZR589840 TJN589840 TTJ589840 UDF589840 UNB589840 UWX589840 VGT589840 VQP589840 WAL589840 WKH589840 WUD589840 HR655376 RN655376 ABJ655376 ALF655376 AVB655376 BEX655376 BOT655376 BYP655376 CIL655376 CSH655376 DCD655376 DLZ655376 DVV655376 EFR655376 EPN655376 EZJ655376 FJF655376 FTB655376 GCX655376 GMT655376 GWP655376 HGL655376 HQH655376 IAD655376 IJZ655376 ITV655376 JDR655376 JNN655376 JXJ655376 KHF655376 KRB655376 LAX655376 LKT655376 LUP655376 MEL655376 MOH655376 MYD655376 NHZ655376 NRV655376 OBR655376 OLN655376 OVJ655376 PFF655376 PPB655376 PYX655376 QIT655376 QSP655376 RCL655376 RMH655376 RWD655376 SFZ655376 SPV655376 SZR655376 TJN655376 TTJ655376 UDF655376 UNB655376 UWX655376 VGT655376 VQP655376 WAL655376 WKH655376 WUD655376 HR720912 RN720912 ABJ720912 ALF720912 AVB720912 BEX720912 BOT720912 BYP720912 CIL720912 CSH720912 DCD720912 DLZ720912 DVV720912 EFR720912 EPN720912 EZJ720912 FJF720912 FTB720912 GCX720912 GMT720912 GWP720912 HGL720912 HQH720912 IAD720912 IJZ720912 ITV720912 JDR720912 JNN720912 JXJ720912 KHF720912 KRB720912 LAX720912 LKT720912 LUP720912 MEL720912 MOH720912 MYD720912 NHZ720912 NRV720912 OBR720912 OLN720912 OVJ720912 PFF720912 PPB720912 PYX720912 QIT720912 QSP720912 RCL720912 RMH720912 RWD720912 SFZ720912 SPV720912 SZR720912 TJN720912 TTJ720912 UDF720912 UNB720912 UWX720912 VGT720912 VQP720912 WAL720912 WKH720912 WUD720912 HR786448 RN786448 ABJ786448 ALF786448 AVB786448 BEX786448 BOT786448 BYP786448 CIL786448 CSH786448 DCD786448 DLZ786448 DVV786448 EFR786448 EPN786448 EZJ786448 FJF786448 FTB786448 GCX786448 GMT786448 GWP786448 HGL786448 HQH786448 IAD786448 IJZ786448 ITV786448 JDR786448 JNN786448 JXJ786448 KHF786448 KRB786448 LAX786448 LKT786448 LUP786448 MEL786448 MOH786448 MYD786448 NHZ786448 NRV786448 OBR786448 OLN786448 OVJ786448 PFF786448 PPB786448 PYX786448 QIT786448 QSP786448 RCL786448 RMH786448 RWD786448 SFZ786448 SPV786448 SZR786448 TJN786448 TTJ786448 UDF786448 UNB786448 UWX786448 VGT786448 VQP786448 WAL786448 WKH786448 WUD786448 HR851984 RN851984 ABJ851984 ALF851984 AVB851984 BEX851984 BOT851984 BYP851984 CIL851984 CSH851984 DCD851984 DLZ851984 DVV851984 EFR851984 EPN851984 EZJ851984 FJF851984 FTB851984 GCX851984 GMT851984 GWP851984 HGL851984 HQH851984 IAD851984 IJZ851984 ITV851984 JDR851984 JNN851984 JXJ851984 KHF851984 KRB851984 LAX851984 LKT851984 LUP851984 MEL851984 MOH851984 MYD851984 NHZ851984 NRV851984 OBR851984 OLN851984 OVJ851984 PFF851984 PPB851984 PYX851984 QIT851984 QSP851984 RCL851984 RMH851984 RWD851984 SFZ851984 SPV851984 SZR851984 TJN851984 TTJ851984 UDF851984 UNB851984 UWX851984 VGT851984 VQP851984 WAL851984 WKH851984 WUD851984 HR917520 RN917520 ABJ917520 ALF917520 AVB917520 BEX917520 BOT917520 BYP917520 CIL917520 CSH917520 DCD917520 DLZ917520 DVV917520 EFR917520 EPN917520 EZJ917520 FJF917520 FTB917520 GCX917520 GMT917520 GWP917520 HGL917520 HQH917520 IAD917520 IJZ917520 ITV917520 JDR917520 JNN917520 JXJ917520 KHF917520 KRB917520 LAX917520 LKT917520 LUP917520 MEL917520 MOH917520 MYD917520 NHZ917520 NRV917520 OBR917520 OLN917520 OVJ917520 PFF917520 PPB917520 PYX917520 QIT917520 QSP917520 RCL917520 RMH917520 RWD917520 SFZ917520 SPV917520 SZR917520 TJN917520 TTJ917520 UDF917520 UNB917520 UWX917520 VGT917520 VQP917520 WAL917520 WKH917520 WUD917520 HR983056 RN983056 ABJ983056 ALF983056 AVB983056 BEX983056 BOT983056 BYP983056 CIL983056 CSH983056 DCD983056 DLZ983056 DVV983056 EFR983056 EPN983056 EZJ983056 FJF983056 FTB983056 GCX983056 GMT983056 GWP983056 HGL983056 HQH983056 IAD983056 IJZ983056 ITV983056 JDR983056 JNN983056 JXJ983056 KHF983056 KRB983056 LAX983056 LKT983056 LUP983056 MEL983056 MOH983056 MYD983056 NHZ983056 NRV983056 OBR983056 OLN983056 OVJ983056 PFF983056 PPB983056 PYX983056 QIT983056 QSP983056 RCL983056 RMH983056 RWD983056 SFZ983056 SPV983056 SZR983056 TJN983056 TTJ983056 UDF983056 UNB983056 UWX983056 VGT983056 VQP983056 WAL983056 WKH983056 WUD983056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HR65550 RN65550 ABJ65550 ALF65550 AVB65550 BEX65550 BOT65550 BYP65550 CIL65550 CSH65550 DCD65550 DLZ65550 DVV65550 EFR65550 EPN65550 EZJ65550 FJF65550 FTB65550 GCX65550 GMT65550 GWP65550 HGL65550 HQH65550 IAD65550 IJZ65550 ITV65550 JDR65550 JNN65550 JXJ65550 KHF65550 KRB65550 LAX65550 LKT65550 LUP65550 MEL65550 MOH65550 MYD65550 NHZ65550 NRV65550 OBR65550 OLN65550 OVJ65550 PFF65550 PPB65550 PYX65550 QIT65550 QSP65550 RCL65550 RMH65550 RWD65550 SFZ65550 SPV65550 SZR65550 TJN65550 TTJ65550 UDF65550 UNB65550 UWX65550 VGT65550 VQP65550 WAL65550 WKH65550 WUD65550 HR131086 RN131086 ABJ131086 ALF131086 AVB131086 BEX131086 BOT131086 BYP131086 CIL131086 CSH131086 DCD131086 DLZ131086 DVV131086 EFR131086 EPN131086 EZJ131086 FJF131086 FTB131086 GCX131086 GMT131086 GWP131086 HGL131086 HQH131086 IAD131086 IJZ131086 ITV131086 JDR131086 JNN131086 JXJ131086 KHF131086 KRB131086 LAX131086 LKT131086 LUP131086 MEL131086 MOH131086 MYD131086 NHZ131086 NRV131086 OBR131086 OLN131086 OVJ131086 PFF131086 PPB131086 PYX131086 QIT131086 QSP131086 RCL131086 RMH131086 RWD131086 SFZ131086 SPV131086 SZR131086 TJN131086 TTJ131086 UDF131086 UNB131086 UWX131086 VGT131086 VQP131086 WAL131086 WKH131086 WUD131086 HR196622 RN196622 ABJ196622 ALF196622 AVB196622 BEX196622 BOT196622 BYP196622 CIL196622 CSH196622 DCD196622 DLZ196622 DVV196622 EFR196622 EPN196622 EZJ196622 FJF196622 FTB196622 GCX196622 GMT196622 GWP196622 HGL196622 HQH196622 IAD196622 IJZ196622 ITV196622 JDR196622 JNN196622 JXJ196622 KHF196622 KRB196622 LAX196622 LKT196622 LUP196622 MEL196622 MOH196622 MYD196622 NHZ196622 NRV196622 OBR196622 OLN196622 OVJ196622 PFF196622 PPB196622 PYX196622 QIT196622 QSP196622 RCL196622 RMH196622 RWD196622 SFZ196622 SPV196622 SZR196622 TJN196622 TTJ196622 UDF196622 UNB196622 UWX196622 VGT196622 VQP196622 WAL196622 WKH196622 WUD196622 HR262158 RN262158 ABJ262158 ALF262158 AVB262158 BEX262158 BOT262158 BYP262158 CIL262158 CSH262158 DCD262158 DLZ262158 DVV262158 EFR262158 EPN262158 EZJ262158 FJF262158 FTB262158 GCX262158 GMT262158 GWP262158 HGL262158 HQH262158 IAD262158 IJZ262158 ITV262158 JDR262158 JNN262158 JXJ262158 KHF262158 KRB262158 LAX262158 LKT262158 LUP262158 MEL262158 MOH262158 MYD262158 NHZ262158 NRV262158 OBR262158 OLN262158 OVJ262158 PFF262158 PPB262158 PYX262158 QIT262158 QSP262158 RCL262158 RMH262158 RWD262158 SFZ262158 SPV262158 SZR262158 TJN262158 TTJ262158 UDF262158 UNB262158 UWX262158 VGT262158 VQP262158 WAL262158 WKH262158 WUD262158 HR327694 RN327694 ABJ327694 ALF327694 AVB327694 BEX327694 BOT327694 BYP327694 CIL327694 CSH327694 DCD327694 DLZ327694 DVV327694 EFR327694 EPN327694 EZJ327694 FJF327694 FTB327694 GCX327694 GMT327694 GWP327694 HGL327694 HQH327694 IAD327694 IJZ327694 ITV327694 JDR327694 JNN327694 JXJ327694 KHF327694 KRB327694 LAX327694 LKT327694 LUP327694 MEL327694 MOH327694 MYD327694 NHZ327694 NRV327694 OBR327694 OLN327694 OVJ327694 PFF327694 PPB327694 PYX327694 QIT327694 QSP327694 RCL327694 RMH327694 RWD327694 SFZ327694 SPV327694 SZR327694 TJN327694 TTJ327694 UDF327694 UNB327694 UWX327694 VGT327694 VQP327694 WAL327694 WKH327694 WUD327694 HR393230 RN393230 ABJ393230 ALF393230 AVB393230 BEX393230 BOT393230 BYP393230 CIL393230 CSH393230 DCD393230 DLZ393230 DVV393230 EFR393230 EPN393230 EZJ393230 FJF393230 FTB393230 GCX393230 GMT393230 GWP393230 HGL393230 HQH393230 IAD393230 IJZ393230 ITV393230 JDR393230 JNN393230 JXJ393230 KHF393230 KRB393230 LAX393230 LKT393230 LUP393230 MEL393230 MOH393230 MYD393230 NHZ393230 NRV393230 OBR393230 OLN393230 OVJ393230 PFF393230 PPB393230 PYX393230 QIT393230 QSP393230 RCL393230 RMH393230 RWD393230 SFZ393230 SPV393230 SZR393230 TJN393230 TTJ393230 UDF393230 UNB393230 UWX393230 VGT393230 VQP393230 WAL393230 WKH393230 WUD393230 HR458766 RN458766 ABJ458766 ALF458766 AVB458766 BEX458766 BOT458766 BYP458766 CIL458766 CSH458766 DCD458766 DLZ458766 DVV458766 EFR458766 EPN458766 EZJ458766 FJF458766 FTB458766 GCX458766 GMT458766 GWP458766 HGL458766 HQH458766 IAD458766 IJZ458766 ITV458766 JDR458766 JNN458766 JXJ458766 KHF458766 KRB458766 LAX458766 LKT458766 LUP458766 MEL458766 MOH458766 MYD458766 NHZ458766 NRV458766 OBR458766 OLN458766 OVJ458766 PFF458766 PPB458766 PYX458766 QIT458766 QSP458766 RCL458766 RMH458766 RWD458766 SFZ458766 SPV458766 SZR458766 TJN458766 TTJ458766 UDF458766 UNB458766 UWX458766 VGT458766 VQP458766 WAL458766 WKH458766 WUD458766 HR524302 RN524302 ABJ524302 ALF524302 AVB524302 BEX524302 BOT524302 BYP524302 CIL524302 CSH524302 DCD524302 DLZ524302 DVV524302 EFR524302 EPN524302 EZJ524302 FJF524302 FTB524302 GCX524302 GMT524302 GWP524302 HGL524302 HQH524302 IAD524302 IJZ524302 ITV524302 JDR524302 JNN524302 JXJ524302 KHF524302 KRB524302 LAX524302 LKT524302 LUP524302 MEL524302 MOH524302 MYD524302 NHZ524302 NRV524302 OBR524302 OLN524302 OVJ524302 PFF524302 PPB524302 PYX524302 QIT524302 QSP524302 RCL524302 RMH524302 RWD524302 SFZ524302 SPV524302 SZR524302 TJN524302 TTJ524302 UDF524302 UNB524302 UWX524302 VGT524302 VQP524302 WAL524302 WKH524302 WUD524302 HR589838 RN589838 ABJ589838 ALF589838 AVB589838 BEX589838 BOT589838 BYP589838 CIL589838 CSH589838 DCD589838 DLZ589838 DVV589838 EFR589838 EPN589838 EZJ589838 FJF589838 FTB589838 GCX589838 GMT589838 GWP589838 HGL589838 HQH589838 IAD589838 IJZ589838 ITV589838 JDR589838 JNN589838 JXJ589838 KHF589838 KRB589838 LAX589838 LKT589838 LUP589838 MEL589838 MOH589838 MYD589838 NHZ589838 NRV589838 OBR589838 OLN589838 OVJ589838 PFF589838 PPB589838 PYX589838 QIT589838 QSP589838 RCL589838 RMH589838 RWD589838 SFZ589838 SPV589838 SZR589838 TJN589838 TTJ589838 UDF589838 UNB589838 UWX589838 VGT589838 VQP589838 WAL589838 WKH589838 WUD589838 HR655374 RN655374 ABJ655374 ALF655374 AVB655374 BEX655374 BOT655374 BYP655374 CIL655374 CSH655374 DCD655374 DLZ655374 DVV655374 EFR655374 EPN655374 EZJ655374 FJF655374 FTB655374 GCX655374 GMT655374 GWP655374 HGL655374 HQH655374 IAD655374 IJZ655374 ITV655374 JDR655374 JNN655374 JXJ655374 KHF655374 KRB655374 LAX655374 LKT655374 LUP655374 MEL655374 MOH655374 MYD655374 NHZ655374 NRV655374 OBR655374 OLN655374 OVJ655374 PFF655374 PPB655374 PYX655374 QIT655374 QSP655374 RCL655374 RMH655374 RWD655374 SFZ655374 SPV655374 SZR655374 TJN655374 TTJ655374 UDF655374 UNB655374 UWX655374 VGT655374 VQP655374 WAL655374 WKH655374 WUD655374 HR720910 RN720910 ABJ720910 ALF720910 AVB720910 BEX720910 BOT720910 BYP720910 CIL720910 CSH720910 DCD720910 DLZ720910 DVV720910 EFR720910 EPN720910 EZJ720910 FJF720910 FTB720910 GCX720910 GMT720910 GWP720910 HGL720910 HQH720910 IAD720910 IJZ720910 ITV720910 JDR720910 JNN720910 JXJ720910 KHF720910 KRB720910 LAX720910 LKT720910 LUP720910 MEL720910 MOH720910 MYD720910 NHZ720910 NRV720910 OBR720910 OLN720910 OVJ720910 PFF720910 PPB720910 PYX720910 QIT720910 QSP720910 RCL720910 RMH720910 RWD720910 SFZ720910 SPV720910 SZR720910 TJN720910 TTJ720910 UDF720910 UNB720910 UWX720910 VGT720910 VQP720910 WAL720910 WKH720910 WUD720910 HR786446 RN786446 ABJ786446 ALF786446 AVB786446 BEX786446 BOT786446 BYP786446 CIL786446 CSH786446 DCD786446 DLZ786446 DVV786446 EFR786446 EPN786446 EZJ786446 FJF786446 FTB786446 GCX786446 GMT786446 GWP786446 HGL786446 HQH786446 IAD786446 IJZ786446 ITV786446 JDR786446 JNN786446 JXJ786446 KHF786446 KRB786446 LAX786446 LKT786446 LUP786446 MEL786446 MOH786446 MYD786446 NHZ786446 NRV786446 OBR786446 OLN786446 OVJ786446 PFF786446 PPB786446 PYX786446 QIT786446 QSP786446 RCL786446 RMH786446 RWD786446 SFZ786446 SPV786446 SZR786446 TJN786446 TTJ786446 UDF786446 UNB786446 UWX786446 VGT786446 VQP786446 WAL786446 WKH786446 WUD786446 HR851982 RN851982 ABJ851982 ALF851982 AVB851982 BEX851982 BOT851982 BYP851982 CIL851982 CSH851982 DCD851982 DLZ851982 DVV851982 EFR851982 EPN851982 EZJ851982 FJF851982 FTB851982 GCX851982 GMT851982 GWP851982 HGL851982 HQH851982 IAD851982 IJZ851982 ITV851982 JDR851982 JNN851982 JXJ851982 KHF851982 KRB851982 LAX851982 LKT851982 LUP851982 MEL851982 MOH851982 MYD851982 NHZ851982 NRV851982 OBR851982 OLN851982 OVJ851982 PFF851982 PPB851982 PYX851982 QIT851982 QSP851982 RCL851982 RMH851982 RWD851982 SFZ851982 SPV851982 SZR851982 TJN851982 TTJ851982 UDF851982 UNB851982 UWX851982 VGT851982 VQP851982 WAL851982 WKH851982 WUD851982 HR917518 RN917518 ABJ917518 ALF917518 AVB917518 BEX917518 BOT917518 BYP917518 CIL917518 CSH917518 DCD917518 DLZ917518 DVV917518 EFR917518 EPN917518 EZJ917518 FJF917518 FTB917518 GCX917518 GMT917518 GWP917518 HGL917518 HQH917518 IAD917518 IJZ917518 ITV917518 JDR917518 JNN917518 JXJ917518 KHF917518 KRB917518 LAX917518 LKT917518 LUP917518 MEL917518 MOH917518 MYD917518 NHZ917518 NRV917518 OBR917518 OLN917518 OVJ917518 PFF917518 PPB917518 PYX917518 QIT917518 QSP917518 RCL917518 RMH917518 RWD917518 SFZ917518 SPV917518 SZR917518 TJN917518 TTJ917518 UDF917518 UNB917518 UWX917518 VGT917518 VQP917518 WAL917518 WKH917518 WUD917518 HR983054 RN983054 ABJ983054 ALF983054 AVB983054 BEX983054 BOT983054 BYP983054 CIL983054 CSH983054 DCD983054 DLZ983054 DVV983054 EFR983054 EPN983054 EZJ983054 FJF983054 FTB983054 GCX983054 GMT983054 GWP983054 HGL983054 HQH983054 IAD983054 IJZ983054 ITV983054 JDR983054 JNN983054 JXJ983054 KHF983054 KRB983054 LAX983054 LKT983054 LUP983054 MEL983054 MOH983054 MYD983054 NHZ983054 NRV983054 OBR983054 OLN983054 OVJ983054 PFF983054 PPB983054 PYX983054 QIT983054 QSP983054 RCL983054 RMH983054 RWD983054 SFZ983054 SPV983054 SZR983054 TJN983054 TTJ983054 UDF983054 UNB983054 UWX983054 VGT983054 VQP983054 WAL983054 WKH983054 WUD983054 HN65558:HN65561 RJ65558:RJ65561 ABF65558:ABF65561 ALB65558:ALB65561 AUX65558:AUX65561 BET65558:BET65561 BOP65558:BOP65561 BYL65558:BYL65561 CIH65558:CIH65561 CSD65558:CSD65561 DBZ65558:DBZ65561 DLV65558:DLV65561 DVR65558:DVR65561 EFN65558:EFN65561 EPJ65558:EPJ65561 EZF65558:EZF65561 FJB65558:FJB65561 FSX65558:FSX65561 GCT65558:GCT65561 GMP65558:GMP65561 GWL65558:GWL65561 HGH65558:HGH65561 HQD65558:HQD65561 HZZ65558:HZZ65561 IJV65558:IJV65561 ITR65558:ITR65561 JDN65558:JDN65561 JNJ65558:JNJ65561 JXF65558:JXF65561 KHB65558:KHB65561 KQX65558:KQX65561 LAT65558:LAT65561 LKP65558:LKP65561 LUL65558:LUL65561 MEH65558:MEH65561 MOD65558:MOD65561 MXZ65558:MXZ65561 NHV65558:NHV65561 NRR65558:NRR65561 OBN65558:OBN65561 OLJ65558:OLJ65561 OVF65558:OVF65561 PFB65558:PFB65561 POX65558:POX65561 PYT65558:PYT65561 QIP65558:QIP65561 QSL65558:QSL65561 RCH65558:RCH65561 RMD65558:RMD65561 RVZ65558:RVZ65561 SFV65558:SFV65561 SPR65558:SPR65561 SZN65558:SZN65561 TJJ65558:TJJ65561 TTF65558:TTF65561 UDB65558:UDB65561 UMX65558:UMX65561 UWT65558:UWT65561 VGP65558:VGP65561 VQL65558:VQL65561 WAH65558:WAH65561 WKD65558:WKD65561 WTZ65558:WTZ65561 HN131094:HN131097 RJ131094:RJ131097 ABF131094:ABF131097 ALB131094:ALB131097 AUX131094:AUX131097 BET131094:BET131097 BOP131094:BOP131097 BYL131094:BYL131097 CIH131094:CIH131097 CSD131094:CSD131097 DBZ131094:DBZ131097 DLV131094:DLV131097 DVR131094:DVR131097 EFN131094:EFN131097 EPJ131094:EPJ131097 EZF131094:EZF131097 FJB131094:FJB131097 FSX131094:FSX131097 GCT131094:GCT131097 GMP131094:GMP131097 GWL131094:GWL131097 HGH131094:HGH131097 HQD131094:HQD131097 HZZ131094:HZZ131097 IJV131094:IJV131097 ITR131094:ITR131097 JDN131094:JDN131097 JNJ131094:JNJ131097 JXF131094:JXF131097 KHB131094:KHB131097 KQX131094:KQX131097 LAT131094:LAT131097 LKP131094:LKP131097 LUL131094:LUL131097 MEH131094:MEH131097 MOD131094:MOD131097 MXZ131094:MXZ131097 NHV131094:NHV131097 NRR131094:NRR131097 OBN131094:OBN131097 OLJ131094:OLJ131097 OVF131094:OVF131097 PFB131094:PFB131097 POX131094:POX131097 PYT131094:PYT131097 QIP131094:QIP131097 QSL131094:QSL131097 RCH131094:RCH131097 RMD131094:RMD131097 RVZ131094:RVZ131097 SFV131094:SFV131097 SPR131094:SPR131097 SZN131094:SZN131097 TJJ131094:TJJ131097 TTF131094:TTF131097 UDB131094:UDB131097 UMX131094:UMX131097 UWT131094:UWT131097 VGP131094:VGP131097 VQL131094:VQL131097 WAH131094:WAH131097 WKD131094:WKD131097 WTZ131094:WTZ131097 HN196630:HN196633 RJ196630:RJ196633 ABF196630:ABF196633 ALB196630:ALB196633 AUX196630:AUX196633 BET196630:BET196633 BOP196630:BOP196633 BYL196630:BYL196633 CIH196630:CIH196633 CSD196630:CSD196633 DBZ196630:DBZ196633 DLV196630:DLV196633 DVR196630:DVR196633 EFN196630:EFN196633 EPJ196630:EPJ196633 EZF196630:EZF196633 FJB196630:FJB196633 FSX196630:FSX196633 GCT196630:GCT196633 GMP196630:GMP196633 GWL196630:GWL196633 HGH196630:HGH196633 HQD196630:HQD196633 HZZ196630:HZZ196633 IJV196630:IJV196633 ITR196630:ITR196633 JDN196630:JDN196633 JNJ196630:JNJ196633 JXF196630:JXF196633 KHB196630:KHB196633 KQX196630:KQX196633 LAT196630:LAT196633 LKP196630:LKP196633 LUL196630:LUL196633 MEH196630:MEH196633 MOD196630:MOD196633 MXZ196630:MXZ196633 NHV196630:NHV196633 NRR196630:NRR196633 OBN196630:OBN196633 OLJ196630:OLJ196633 OVF196630:OVF196633 PFB196630:PFB196633 POX196630:POX196633 PYT196630:PYT196633 QIP196630:QIP196633 QSL196630:QSL196633 RCH196630:RCH196633 RMD196630:RMD196633 RVZ196630:RVZ196633 SFV196630:SFV196633 SPR196630:SPR196633 SZN196630:SZN196633 TJJ196630:TJJ196633 TTF196630:TTF196633 UDB196630:UDB196633 UMX196630:UMX196633 UWT196630:UWT196633 VGP196630:VGP196633 VQL196630:VQL196633 WAH196630:WAH196633 WKD196630:WKD196633 WTZ196630:WTZ196633 HN262166:HN262169 RJ262166:RJ262169 ABF262166:ABF262169 ALB262166:ALB262169 AUX262166:AUX262169 BET262166:BET262169 BOP262166:BOP262169 BYL262166:BYL262169 CIH262166:CIH262169 CSD262166:CSD262169 DBZ262166:DBZ262169 DLV262166:DLV262169 DVR262166:DVR262169 EFN262166:EFN262169 EPJ262166:EPJ262169 EZF262166:EZF262169 FJB262166:FJB262169 FSX262166:FSX262169 GCT262166:GCT262169 GMP262166:GMP262169 GWL262166:GWL262169 HGH262166:HGH262169 HQD262166:HQD262169 HZZ262166:HZZ262169 IJV262166:IJV262169 ITR262166:ITR262169 JDN262166:JDN262169 JNJ262166:JNJ262169 JXF262166:JXF262169 KHB262166:KHB262169 KQX262166:KQX262169 LAT262166:LAT262169 LKP262166:LKP262169 LUL262166:LUL262169 MEH262166:MEH262169 MOD262166:MOD262169 MXZ262166:MXZ262169 NHV262166:NHV262169 NRR262166:NRR262169 OBN262166:OBN262169 OLJ262166:OLJ262169 OVF262166:OVF262169 PFB262166:PFB262169 POX262166:POX262169 PYT262166:PYT262169 QIP262166:QIP262169 QSL262166:QSL262169 RCH262166:RCH262169 RMD262166:RMD262169 RVZ262166:RVZ262169 SFV262166:SFV262169 SPR262166:SPR262169 SZN262166:SZN262169 TJJ262166:TJJ262169 TTF262166:TTF262169 UDB262166:UDB262169 UMX262166:UMX262169 UWT262166:UWT262169 VGP262166:VGP262169 VQL262166:VQL262169 WAH262166:WAH262169 WKD262166:WKD262169 WTZ262166:WTZ262169 HN327702:HN327705 RJ327702:RJ327705 ABF327702:ABF327705 ALB327702:ALB327705 AUX327702:AUX327705 BET327702:BET327705 BOP327702:BOP327705 BYL327702:BYL327705 CIH327702:CIH327705 CSD327702:CSD327705 DBZ327702:DBZ327705 DLV327702:DLV327705 DVR327702:DVR327705 EFN327702:EFN327705 EPJ327702:EPJ327705 EZF327702:EZF327705 FJB327702:FJB327705 FSX327702:FSX327705 GCT327702:GCT327705 GMP327702:GMP327705 GWL327702:GWL327705 HGH327702:HGH327705 HQD327702:HQD327705 HZZ327702:HZZ327705 IJV327702:IJV327705 ITR327702:ITR327705 JDN327702:JDN327705 JNJ327702:JNJ327705 JXF327702:JXF327705 KHB327702:KHB327705 KQX327702:KQX327705 LAT327702:LAT327705 LKP327702:LKP327705 LUL327702:LUL327705 MEH327702:MEH327705 MOD327702:MOD327705 MXZ327702:MXZ327705 NHV327702:NHV327705 NRR327702:NRR327705 OBN327702:OBN327705 OLJ327702:OLJ327705 OVF327702:OVF327705 PFB327702:PFB327705 POX327702:POX327705 PYT327702:PYT327705 QIP327702:QIP327705 QSL327702:QSL327705 RCH327702:RCH327705 RMD327702:RMD327705 RVZ327702:RVZ327705 SFV327702:SFV327705 SPR327702:SPR327705 SZN327702:SZN327705 TJJ327702:TJJ327705 TTF327702:TTF327705 UDB327702:UDB327705 UMX327702:UMX327705 UWT327702:UWT327705 VGP327702:VGP327705 VQL327702:VQL327705 WAH327702:WAH327705 WKD327702:WKD327705 WTZ327702:WTZ327705 HN393238:HN393241 RJ393238:RJ393241 ABF393238:ABF393241 ALB393238:ALB393241 AUX393238:AUX393241 BET393238:BET393241 BOP393238:BOP393241 BYL393238:BYL393241 CIH393238:CIH393241 CSD393238:CSD393241 DBZ393238:DBZ393241 DLV393238:DLV393241 DVR393238:DVR393241 EFN393238:EFN393241 EPJ393238:EPJ393241 EZF393238:EZF393241 FJB393238:FJB393241 FSX393238:FSX393241 GCT393238:GCT393241 GMP393238:GMP393241 GWL393238:GWL393241 HGH393238:HGH393241 HQD393238:HQD393241 HZZ393238:HZZ393241 IJV393238:IJV393241 ITR393238:ITR393241 JDN393238:JDN393241 JNJ393238:JNJ393241 JXF393238:JXF393241 KHB393238:KHB393241 KQX393238:KQX393241 LAT393238:LAT393241 LKP393238:LKP393241 LUL393238:LUL393241 MEH393238:MEH393241 MOD393238:MOD393241 MXZ393238:MXZ393241 NHV393238:NHV393241 NRR393238:NRR393241 OBN393238:OBN393241 OLJ393238:OLJ393241 OVF393238:OVF393241 PFB393238:PFB393241 POX393238:POX393241 PYT393238:PYT393241 QIP393238:QIP393241 QSL393238:QSL393241 RCH393238:RCH393241 RMD393238:RMD393241 RVZ393238:RVZ393241 SFV393238:SFV393241 SPR393238:SPR393241 SZN393238:SZN393241 TJJ393238:TJJ393241 TTF393238:TTF393241 UDB393238:UDB393241 UMX393238:UMX393241 UWT393238:UWT393241 VGP393238:VGP393241 VQL393238:VQL393241 WAH393238:WAH393241 WKD393238:WKD393241 WTZ393238:WTZ393241 HN458774:HN458777 RJ458774:RJ458777 ABF458774:ABF458777 ALB458774:ALB458777 AUX458774:AUX458777 BET458774:BET458777 BOP458774:BOP458777 BYL458774:BYL458777 CIH458774:CIH458777 CSD458774:CSD458777 DBZ458774:DBZ458777 DLV458774:DLV458777 DVR458774:DVR458777 EFN458774:EFN458777 EPJ458774:EPJ458777 EZF458774:EZF458777 FJB458774:FJB458777 FSX458774:FSX458777 GCT458774:GCT458777 GMP458774:GMP458777 GWL458774:GWL458777 HGH458774:HGH458777 HQD458774:HQD458777 HZZ458774:HZZ458777 IJV458774:IJV458777 ITR458774:ITR458777 JDN458774:JDN458777 JNJ458774:JNJ458777 JXF458774:JXF458777 KHB458774:KHB458777 KQX458774:KQX458777 LAT458774:LAT458777 LKP458774:LKP458777 LUL458774:LUL458777 MEH458774:MEH458777 MOD458774:MOD458777 MXZ458774:MXZ458777 NHV458774:NHV458777 NRR458774:NRR458777 OBN458774:OBN458777 OLJ458774:OLJ458777 OVF458774:OVF458777 PFB458774:PFB458777 POX458774:POX458777 PYT458774:PYT458777 QIP458774:QIP458777 QSL458774:QSL458777 RCH458774:RCH458777 RMD458774:RMD458777 RVZ458774:RVZ458777 SFV458774:SFV458777 SPR458774:SPR458777 SZN458774:SZN458777 TJJ458774:TJJ458777 TTF458774:TTF458777 UDB458774:UDB458777 UMX458774:UMX458777 UWT458774:UWT458777 VGP458774:VGP458777 VQL458774:VQL458777 WAH458774:WAH458777 WKD458774:WKD458777 WTZ458774:WTZ458777 HN524310:HN524313 RJ524310:RJ524313 ABF524310:ABF524313 ALB524310:ALB524313 AUX524310:AUX524313 BET524310:BET524313 BOP524310:BOP524313 BYL524310:BYL524313 CIH524310:CIH524313 CSD524310:CSD524313 DBZ524310:DBZ524313 DLV524310:DLV524313 DVR524310:DVR524313 EFN524310:EFN524313 EPJ524310:EPJ524313 EZF524310:EZF524313 FJB524310:FJB524313 FSX524310:FSX524313 GCT524310:GCT524313 GMP524310:GMP524313 GWL524310:GWL524313 HGH524310:HGH524313 HQD524310:HQD524313 HZZ524310:HZZ524313 IJV524310:IJV524313 ITR524310:ITR524313 JDN524310:JDN524313 JNJ524310:JNJ524313 JXF524310:JXF524313 KHB524310:KHB524313 KQX524310:KQX524313 LAT524310:LAT524313 LKP524310:LKP524313 LUL524310:LUL524313 MEH524310:MEH524313 MOD524310:MOD524313 MXZ524310:MXZ524313 NHV524310:NHV524313 NRR524310:NRR524313 OBN524310:OBN524313 OLJ524310:OLJ524313 OVF524310:OVF524313 PFB524310:PFB524313 POX524310:POX524313 PYT524310:PYT524313 QIP524310:QIP524313 QSL524310:QSL524313 RCH524310:RCH524313 RMD524310:RMD524313 RVZ524310:RVZ524313 SFV524310:SFV524313 SPR524310:SPR524313 SZN524310:SZN524313 TJJ524310:TJJ524313 TTF524310:TTF524313 UDB524310:UDB524313 UMX524310:UMX524313 UWT524310:UWT524313 VGP524310:VGP524313 VQL524310:VQL524313 WAH524310:WAH524313 WKD524310:WKD524313 WTZ524310:WTZ524313 HN589846:HN589849 RJ589846:RJ589849 ABF589846:ABF589849 ALB589846:ALB589849 AUX589846:AUX589849 BET589846:BET589849 BOP589846:BOP589849 BYL589846:BYL589849 CIH589846:CIH589849 CSD589846:CSD589849 DBZ589846:DBZ589849 DLV589846:DLV589849 DVR589846:DVR589849 EFN589846:EFN589849 EPJ589846:EPJ589849 EZF589846:EZF589849 FJB589846:FJB589849 FSX589846:FSX589849 GCT589846:GCT589849 GMP589846:GMP589849 GWL589846:GWL589849 HGH589846:HGH589849 HQD589846:HQD589849 HZZ589846:HZZ589849 IJV589846:IJV589849 ITR589846:ITR589849 JDN589846:JDN589849 JNJ589846:JNJ589849 JXF589846:JXF589849 KHB589846:KHB589849 KQX589846:KQX589849 LAT589846:LAT589849 LKP589846:LKP589849 LUL589846:LUL589849 MEH589846:MEH589849 MOD589846:MOD589849 MXZ589846:MXZ589849 NHV589846:NHV589849 NRR589846:NRR589849 OBN589846:OBN589849 OLJ589846:OLJ589849 OVF589846:OVF589849 PFB589846:PFB589849 POX589846:POX589849 PYT589846:PYT589849 QIP589846:QIP589849 QSL589846:QSL589849 RCH589846:RCH589849 RMD589846:RMD589849 RVZ589846:RVZ589849 SFV589846:SFV589849 SPR589846:SPR589849 SZN589846:SZN589849 TJJ589846:TJJ589849 TTF589846:TTF589849 UDB589846:UDB589849 UMX589846:UMX589849 UWT589846:UWT589849 VGP589846:VGP589849 VQL589846:VQL589849 WAH589846:WAH589849 WKD589846:WKD589849 WTZ589846:WTZ589849 HN655382:HN655385 RJ655382:RJ655385 ABF655382:ABF655385 ALB655382:ALB655385 AUX655382:AUX655385 BET655382:BET655385 BOP655382:BOP655385 BYL655382:BYL655385 CIH655382:CIH655385 CSD655382:CSD655385 DBZ655382:DBZ655385 DLV655382:DLV655385 DVR655382:DVR655385 EFN655382:EFN655385 EPJ655382:EPJ655385 EZF655382:EZF655385 FJB655382:FJB655385 FSX655382:FSX655385 GCT655382:GCT655385 GMP655382:GMP655385 GWL655382:GWL655385 HGH655382:HGH655385 HQD655382:HQD655385 HZZ655382:HZZ655385 IJV655382:IJV655385 ITR655382:ITR655385 JDN655382:JDN655385 JNJ655382:JNJ655385 JXF655382:JXF655385 KHB655382:KHB655385 KQX655382:KQX655385 LAT655382:LAT655385 LKP655382:LKP655385 LUL655382:LUL655385 MEH655382:MEH655385 MOD655382:MOD655385 MXZ655382:MXZ655385 NHV655382:NHV655385 NRR655382:NRR655385 OBN655382:OBN655385 OLJ655382:OLJ655385 OVF655382:OVF655385 PFB655382:PFB655385 POX655382:POX655385 PYT655382:PYT655385 QIP655382:QIP655385 QSL655382:QSL655385 RCH655382:RCH655385 RMD655382:RMD655385 RVZ655382:RVZ655385 SFV655382:SFV655385 SPR655382:SPR655385 SZN655382:SZN655385 TJJ655382:TJJ655385 TTF655382:TTF655385 UDB655382:UDB655385 UMX655382:UMX655385 UWT655382:UWT655385 VGP655382:VGP655385 VQL655382:VQL655385 WAH655382:WAH655385 WKD655382:WKD655385 WTZ655382:WTZ655385 HN720918:HN720921 RJ720918:RJ720921 ABF720918:ABF720921 ALB720918:ALB720921 AUX720918:AUX720921 BET720918:BET720921 BOP720918:BOP720921 BYL720918:BYL720921 CIH720918:CIH720921 CSD720918:CSD720921 DBZ720918:DBZ720921 DLV720918:DLV720921 DVR720918:DVR720921 EFN720918:EFN720921 EPJ720918:EPJ720921 EZF720918:EZF720921 FJB720918:FJB720921 FSX720918:FSX720921 GCT720918:GCT720921 GMP720918:GMP720921 GWL720918:GWL720921 HGH720918:HGH720921 HQD720918:HQD720921 HZZ720918:HZZ720921 IJV720918:IJV720921 ITR720918:ITR720921 JDN720918:JDN720921 JNJ720918:JNJ720921 JXF720918:JXF720921 KHB720918:KHB720921 KQX720918:KQX720921 LAT720918:LAT720921 LKP720918:LKP720921 LUL720918:LUL720921 MEH720918:MEH720921 MOD720918:MOD720921 MXZ720918:MXZ720921 NHV720918:NHV720921 NRR720918:NRR720921 OBN720918:OBN720921 OLJ720918:OLJ720921 OVF720918:OVF720921 PFB720918:PFB720921 POX720918:POX720921 PYT720918:PYT720921 QIP720918:QIP720921 QSL720918:QSL720921 RCH720918:RCH720921 RMD720918:RMD720921 RVZ720918:RVZ720921 SFV720918:SFV720921 SPR720918:SPR720921 SZN720918:SZN720921 TJJ720918:TJJ720921 TTF720918:TTF720921 UDB720918:UDB720921 UMX720918:UMX720921 UWT720918:UWT720921 VGP720918:VGP720921 VQL720918:VQL720921 WAH720918:WAH720921 WKD720918:WKD720921 WTZ720918:WTZ720921 HN786454:HN786457 RJ786454:RJ786457 ABF786454:ABF786457 ALB786454:ALB786457 AUX786454:AUX786457 BET786454:BET786457 BOP786454:BOP786457 BYL786454:BYL786457 CIH786454:CIH786457 CSD786454:CSD786457 DBZ786454:DBZ786457 DLV786454:DLV786457 DVR786454:DVR786457 EFN786454:EFN786457 EPJ786454:EPJ786457 EZF786454:EZF786457 FJB786454:FJB786457 FSX786454:FSX786457 GCT786454:GCT786457 GMP786454:GMP786457 GWL786454:GWL786457 HGH786454:HGH786457 HQD786454:HQD786457 HZZ786454:HZZ786457 IJV786454:IJV786457 ITR786454:ITR786457 JDN786454:JDN786457 JNJ786454:JNJ786457 JXF786454:JXF786457 KHB786454:KHB786457 KQX786454:KQX786457 LAT786454:LAT786457 LKP786454:LKP786457 LUL786454:LUL786457 MEH786454:MEH786457 MOD786454:MOD786457 MXZ786454:MXZ786457 NHV786454:NHV786457 NRR786454:NRR786457 OBN786454:OBN786457 OLJ786454:OLJ786457 OVF786454:OVF786457 PFB786454:PFB786457 POX786454:POX786457 PYT786454:PYT786457 QIP786454:QIP786457 QSL786454:QSL786457 RCH786454:RCH786457 RMD786454:RMD786457 RVZ786454:RVZ786457 SFV786454:SFV786457 SPR786454:SPR786457 SZN786454:SZN786457 TJJ786454:TJJ786457 TTF786454:TTF786457 UDB786454:UDB786457 UMX786454:UMX786457 UWT786454:UWT786457 VGP786454:VGP786457 VQL786454:VQL786457 WAH786454:WAH786457 WKD786454:WKD786457 WTZ786454:WTZ786457 HN851990:HN851993 RJ851990:RJ851993 ABF851990:ABF851993 ALB851990:ALB851993 AUX851990:AUX851993 BET851990:BET851993 BOP851990:BOP851993 BYL851990:BYL851993 CIH851990:CIH851993 CSD851990:CSD851993 DBZ851990:DBZ851993 DLV851990:DLV851993 DVR851990:DVR851993 EFN851990:EFN851993 EPJ851990:EPJ851993 EZF851990:EZF851993 FJB851990:FJB851993 FSX851990:FSX851993 GCT851990:GCT851993 GMP851990:GMP851993 GWL851990:GWL851993 HGH851990:HGH851993 HQD851990:HQD851993 HZZ851990:HZZ851993 IJV851990:IJV851993 ITR851990:ITR851993 JDN851990:JDN851993 JNJ851990:JNJ851993 JXF851990:JXF851993 KHB851990:KHB851993 KQX851990:KQX851993 LAT851990:LAT851993 LKP851990:LKP851993 LUL851990:LUL851993 MEH851990:MEH851993 MOD851990:MOD851993 MXZ851990:MXZ851993 NHV851990:NHV851993 NRR851990:NRR851993 OBN851990:OBN851993 OLJ851990:OLJ851993 OVF851990:OVF851993 PFB851990:PFB851993 POX851990:POX851993 PYT851990:PYT851993 QIP851990:QIP851993 QSL851990:QSL851993 RCH851990:RCH851993 RMD851990:RMD851993 RVZ851990:RVZ851993 SFV851990:SFV851993 SPR851990:SPR851993 SZN851990:SZN851993 TJJ851990:TJJ851993 TTF851990:TTF851993 UDB851990:UDB851993 UMX851990:UMX851993 UWT851990:UWT851993 VGP851990:VGP851993 VQL851990:VQL851993 WAH851990:WAH851993 WKD851990:WKD851993 WTZ851990:WTZ851993 HN917526:HN917529 RJ917526:RJ917529 ABF917526:ABF917529 ALB917526:ALB917529 AUX917526:AUX917529 BET917526:BET917529 BOP917526:BOP917529 BYL917526:BYL917529 CIH917526:CIH917529 CSD917526:CSD917529 DBZ917526:DBZ917529 DLV917526:DLV917529 DVR917526:DVR917529 EFN917526:EFN917529 EPJ917526:EPJ917529 EZF917526:EZF917529 FJB917526:FJB917529 FSX917526:FSX917529 GCT917526:GCT917529 GMP917526:GMP917529 GWL917526:GWL917529 HGH917526:HGH917529 HQD917526:HQD917529 HZZ917526:HZZ917529 IJV917526:IJV917529 ITR917526:ITR917529 JDN917526:JDN917529 JNJ917526:JNJ917529 JXF917526:JXF917529 KHB917526:KHB917529 KQX917526:KQX917529 LAT917526:LAT917529 LKP917526:LKP917529 LUL917526:LUL917529 MEH917526:MEH917529 MOD917526:MOD917529 MXZ917526:MXZ917529 NHV917526:NHV917529 NRR917526:NRR917529 OBN917526:OBN917529 OLJ917526:OLJ917529 OVF917526:OVF917529 PFB917526:PFB917529 POX917526:POX917529 PYT917526:PYT917529 QIP917526:QIP917529 QSL917526:QSL917529 RCH917526:RCH917529 RMD917526:RMD917529 RVZ917526:RVZ917529 SFV917526:SFV917529 SPR917526:SPR917529 SZN917526:SZN917529 TJJ917526:TJJ917529 TTF917526:TTF917529 UDB917526:UDB917529 UMX917526:UMX917529 UWT917526:UWT917529 VGP917526:VGP917529 VQL917526:VQL917529 WAH917526:WAH917529 WKD917526:WKD917529 WTZ917526:WTZ917529 HN983062:HN983065 RJ983062:RJ983065 ABF983062:ABF983065 ALB983062:ALB983065 AUX983062:AUX983065 BET983062:BET983065 BOP983062:BOP983065 BYL983062:BYL983065 CIH983062:CIH983065 CSD983062:CSD983065 DBZ983062:DBZ983065 DLV983062:DLV983065 DVR983062:DVR983065 EFN983062:EFN983065 EPJ983062:EPJ983065 EZF983062:EZF983065 FJB983062:FJB983065 FSX983062:FSX983065 GCT983062:GCT983065 GMP983062:GMP983065 GWL983062:GWL983065 HGH983062:HGH983065 HQD983062:HQD983065 HZZ983062:HZZ983065 IJV983062:IJV983065 ITR983062:ITR983065 JDN983062:JDN983065 JNJ983062:JNJ983065 JXF983062:JXF983065 KHB983062:KHB983065 KQX983062:KQX983065 LAT983062:LAT983065 LKP983062:LKP983065 LUL983062:LUL983065 MEH983062:MEH983065 MOD983062:MOD983065 MXZ983062:MXZ983065 NHV983062:NHV983065 NRR983062:NRR983065 OBN983062:OBN983065 OLJ983062:OLJ983065 OVF983062:OVF983065 PFB983062:PFB983065 POX983062:POX983065 PYT983062:PYT983065 QIP983062:QIP983065 QSL983062:QSL983065 RCH983062:RCH983065 RMD983062:RMD983065 RVZ983062:RVZ983065 SFV983062:SFV983065 SPR983062:SPR983065 SZN983062:SZN983065 TJJ983062:TJJ983065 TTF983062:TTF983065 UDB983062:UDB983065 UMX983062:UMX983065 UWT983062:UWT983065 VGP983062:VGP983065 VQL983062:VQL983065 WAH983062:WAH983065 WKD983062:WKD983065 WTZ983062:WTZ983065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HN65556 RJ65556 ABF65556 ALB65556 AUX65556 BET65556 BOP65556 BYL65556 CIH65556 CSD65556 DBZ65556 DLV65556 DVR65556 EFN65556 EPJ65556 EZF65556 FJB65556 FSX65556 GCT65556 GMP65556 GWL65556 HGH65556 HQD65556 HZZ65556 IJV65556 ITR65556 JDN65556 JNJ65556 JXF65556 KHB65556 KQX65556 LAT65556 LKP65556 LUL65556 MEH65556 MOD65556 MXZ65556 NHV65556 NRR65556 OBN65556 OLJ65556 OVF65556 PFB65556 POX65556 PYT65556 QIP65556 QSL65556 RCH65556 RMD65556 RVZ65556 SFV65556 SPR65556 SZN65556 TJJ65556 TTF65556 UDB65556 UMX65556 UWT65556 VGP65556 VQL65556 WAH65556 WKD65556 WTZ65556 HN131092 RJ131092 ABF131092 ALB131092 AUX131092 BET131092 BOP131092 BYL131092 CIH131092 CSD131092 DBZ131092 DLV131092 DVR131092 EFN131092 EPJ131092 EZF131092 FJB131092 FSX131092 GCT131092 GMP131092 GWL131092 HGH131092 HQD131092 HZZ131092 IJV131092 ITR131092 JDN131092 JNJ131092 JXF131092 KHB131092 KQX131092 LAT131092 LKP131092 LUL131092 MEH131092 MOD131092 MXZ131092 NHV131092 NRR131092 OBN131092 OLJ131092 OVF131092 PFB131092 POX131092 PYT131092 QIP131092 QSL131092 RCH131092 RMD131092 RVZ131092 SFV131092 SPR131092 SZN131092 TJJ131092 TTF131092 UDB131092 UMX131092 UWT131092 VGP131092 VQL131092 WAH131092 WKD131092 WTZ131092 HN196628 RJ196628 ABF196628 ALB196628 AUX196628 BET196628 BOP196628 BYL196628 CIH196628 CSD196628 DBZ196628 DLV196628 DVR196628 EFN196628 EPJ196628 EZF196628 FJB196628 FSX196628 GCT196628 GMP196628 GWL196628 HGH196628 HQD196628 HZZ196628 IJV196628 ITR196628 JDN196628 JNJ196628 JXF196628 KHB196628 KQX196628 LAT196628 LKP196628 LUL196628 MEH196628 MOD196628 MXZ196628 NHV196628 NRR196628 OBN196628 OLJ196628 OVF196628 PFB196628 POX196628 PYT196628 QIP196628 QSL196628 RCH196628 RMD196628 RVZ196628 SFV196628 SPR196628 SZN196628 TJJ196628 TTF196628 UDB196628 UMX196628 UWT196628 VGP196628 VQL196628 WAH196628 WKD196628 WTZ196628 HN262164 RJ262164 ABF262164 ALB262164 AUX262164 BET262164 BOP262164 BYL262164 CIH262164 CSD262164 DBZ262164 DLV262164 DVR262164 EFN262164 EPJ262164 EZF262164 FJB262164 FSX262164 GCT262164 GMP262164 GWL262164 HGH262164 HQD262164 HZZ262164 IJV262164 ITR262164 JDN262164 JNJ262164 JXF262164 KHB262164 KQX262164 LAT262164 LKP262164 LUL262164 MEH262164 MOD262164 MXZ262164 NHV262164 NRR262164 OBN262164 OLJ262164 OVF262164 PFB262164 POX262164 PYT262164 QIP262164 QSL262164 RCH262164 RMD262164 RVZ262164 SFV262164 SPR262164 SZN262164 TJJ262164 TTF262164 UDB262164 UMX262164 UWT262164 VGP262164 VQL262164 WAH262164 WKD262164 WTZ262164 HN327700 RJ327700 ABF327700 ALB327700 AUX327700 BET327700 BOP327700 BYL327700 CIH327700 CSD327700 DBZ327700 DLV327700 DVR327700 EFN327700 EPJ327700 EZF327700 FJB327700 FSX327700 GCT327700 GMP327700 GWL327700 HGH327700 HQD327700 HZZ327700 IJV327700 ITR327700 JDN327700 JNJ327700 JXF327700 KHB327700 KQX327700 LAT327700 LKP327700 LUL327700 MEH327700 MOD327700 MXZ327700 NHV327700 NRR327700 OBN327700 OLJ327700 OVF327700 PFB327700 POX327700 PYT327700 QIP327700 QSL327700 RCH327700 RMD327700 RVZ327700 SFV327700 SPR327700 SZN327700 TJJ327700 TTF327700 UDB327700 UMX327700 UWT327700 VGP327700 VQL327700 WAH327700 WKD327700 WTZ327700 HN393236 RJ393236 ABF393236 ALB393236 AUX393236 BET393236 BOP393236 BYL393236 CIH393236 CSD393236 DBZ393236 DLV393236 DVR393236 EFN393236 EPJ393236 EZF393236 FJB393236 FSX393236 GCT393236 GMP393236 GWL393236 HGH393236 HQD393236 HZZ393236 IJV393236 ITR393236 JDN393236 JNJ393236 JXF393236 KHB393236 KQX393236 LAT393236 LKP393236 LUL393236 MEH393236 MOD393236 MXZ393236 NHV393236 NRR393236 OBN393236 OLJ393236 OVF393236 PFB393236 POX393236 PYT393236 QIP393236 QSL393236 RCH393236 RMD393236 RVZ393236 SFV393236 SPR393236 SZN393236 TJJ393236 TTF393236 UDB393236 UMX393236 UWT393236 VGP393236 VQL393236 WAH393236 WKD393236 WTZ393236 HN458772 RJ458772 ABF458772 ALB458772 AUX458772 BET458772 BOP458772 BYL458772 CIH458772 CSD458772 DBZ458772 DLV458772 DVR458772 EFN458772 EPJ458772 EZF458772 FJB458772 FSX458772 GCT458772 GMP458772 GWL458772 HGH458772 HQD458772 HZZ458772 IJV458772 ITR458772 JDN458772 JNJ458772 JXF458772 KHB458772 KQX458772 LAT458772 LKP458772 LUL458772 MEH458772 MOD458772 MXZ458772 NHV458772 NRR458772 OBN458772 OLJ458772 OVF458772 PFB458772 POX458772 PYT458772 QIP458772 QSL458772 RCH458772 RMD458772 RVZ458772 SFV458772 SPR458772 SZN458772 TJJ458772 TTF458772 UDB458772 UMX458772 UWT458772 VGP458772 VQL458772 WAH458772 WKD458772 WTZ458772 HN524308 RJ524308 ABF524308 ALB524308 AUX524308 BET524308 BOP524308 BYL524308 CIH524308 CSD524308 DBZ524308 DLV524308 DVR524308 EFN524308 EPJ524308 EZF524308 FJB524308 FSX524308 GCT524308 GMP524308 GWL524308 HGH524308 HQD524308 HZZ524308 IJV524308 ITR524308 JDN524308 JNJ524308 JXF524308 KHB524308 KQX524308 LAT524308 LKP524308 LUL524308 MEH524308 MOD524308 MXZ524308 NHV524308 NRR524308 OBN524308 OLJ524308 OVF524308 PFB524308 POX524308 PYT524308 QIP524308 QSL524308 RCH524308 RMD524308 RVZ524308 SFV524308 SPR524308 SZN524308 TJJ524308 TTF524308 UDB524308 UMX524308 UWT524308 VGP524308 VQL524308 WAH524308 WKD524308 WTZ524308 HN589844 RJ589844 ABF589844 ALB589844 AUX589844 BET589844 BOP589844 BYL589844 CIH589844 CSD589844 DBZ589844 DLV589844 DVR589844 EFN589844 EPJ589844 EZF589844 FJB589844 FSX589844 GCT589844 GMP589844 GWL589844 HGH589844 HQD589844 HZZ589844 IJV589844 ITR589844 JDN589844 JNJ589844 JXF589844 KHB589844 KQX589844 LAT589844 LKP589844 LUL589844 MEH589844 MOD589844 MXZ589844 NHV589844 NRR589844 OBN589844 OLJ589844 OVF589844 PFB589844 POX589844 PYT589844 QIP589844 QSL589844 RCH589844 RMD589844 RVZ589844 SFV589844 SPR589844 SZN589844 TJJ589844 TTF589844 UDB589844 UMX589844 UWT589844 VGP589844 VQL589844 WAH589844 WKD589844 WTZ589844 HN655380 RJ655380 ABF655380 ALB655380 AUX655380 BET655380 BOP655380 BYL655380 CIH655380 CSD655380 DBZ655380 DLV655380 DVR655380 EFN655380 EPJ655380 EZF655380 FJB655380 FSX655380 GCT655380 GMP655380 GWL655380 HGH655380 HQD655380 HZZ655380 IJV655380 ITR655380 JDN655380 JNJ655380 JXF655380 KHB655380 KQX655380 LAT655380 LKP655380 LUL655380 MEH655380 MOD655380 MXZ655380 NHV655380 NRR655380 OBN655380 OLJ655380 OVF655380 PFB655380 POX655380 PYT655380 QIP655380 QSL655380 RCH655380 RMD655380 RVZ655380 SFV655380 SPR655380 SZN655380 TJJ655380 TTF655380 UDB655380 UMX655380 UWT655380 VGP655380 VQL655380 WAH655380 WKD655380 WTZ655380 HN720916 RJ720916 ABF720916 ALB720916 AUX720916 BET720916 BOP720916 BYL720916 CIH720916 CSD720916 DBZ720916 DLV720916 DVR720916 EFN720916 EPJ720916 EZF720916 FJB720916 FSX720916 GCT720916 GMP720916 GWL720916 HGH720916 HQD720916 HZZ720916 IJV720916 ITR720916 JDN720916 JNJ720916 JXF720916 KHB720916 KQX720916 LAT720916 LKP720916 LUL720916 MEH720916 MOD720916 MXZ720916 NHV720916 NRR720916 OBN720916 OLJ720916 OVF720916 PFB720916 POX720916 PYT720916 QIP720916 QSL720916 RCH720916 RMD720916 RVZ720916 SFV720916 SPR720916 SZN720916 TJJ720916 TTF720916 UDB720916 UMX720916 UWT720916 VGP720916 VQL720916 WAH720916 WKD720916 WTZ720916 HN786452 RJ786452 ABF786452 ALB786452 AUX786452 BET786452 BOP786452 BYL786452 CIH786452 CSD786452 DBZ786452 DLV786452 DVR786452 EFN786452 EPJ786452 EZF786452 FJB786452 FSX786452 GCT786452 GMP786452 GWL786452 HGH786452 HQD786452 HZZ786452 IJV786452 ITR786452 JDN786452 JNJ786452 JXF786452 KHB786452 KQX786452 LAT786452 LKP786452 LUL786452 MEH786452 MOD786452 MXZ786452 NHV786452 NRR786452 OBN786452 OLJ786452 OVF786452 PFB786452 POX786452 PYT786452 QIP786452 QSL786452 RCH786452 RMD786452 RVZ786452 SFV786452 SPR786452 SZN786452 TJJ786452 TTF786452 UDB786452 UMX786452 UWT786452 VGP786452 VQL786452 WAH786452 WKD786452 WTZ786452 HN851988 RJ851988 ABF851988 ALB851988 AUX851988 BET851988 BOP851988 BYL851988 CIH851988 CSD851988 DBZ851988 DLV851988 DVR851988 EFN851988 EPJ851988 EZF851988 FJB851988 FSX851988 GCT851988 GMP851988 GWL851988 HGH851988 HQD851988 HZZ851988 IJV851988 ITR851988 JDN851988 JNJ851988 JXF851988 KHB851988 KQX851988 LAT851988 LKP851988 LUL851988 MEH851988 MOD851988 MXZ851988 NHV851988 NRR851988 OBN851988 OLJ851988 OVF851988 PFB851988 POX851988 PYT851988 QIP851988 QSL851988 RCH851988 RMD851988 RVZ851988 SFV851988 SPR851988 SZN851988 TJJ851988 TTF851988 UDB851988 UMX851988 UWT851988 VGP851988 VQL851988 WAH851988 WKD851988 WTZ851988 HN917524 RJ917524 ABF917524 ALB917524 AUX917524 BET917524 BOP917524 BYL917524 CIH917524 CSD917524 DBZ917524 DLV917524 DVR917524 EFN917524 EPJ917524 EZF917524 FJB917524 FSX917524 GCT917524 GMP917524 GWL917524 HGH917524 HQD917524 HZZ917524 IJV917524 ITR917524 JDN917524 JNJ917524 JXF917524 KHB917524 KQX917524 LAT917524 LKP917524 LUL917524 MEH917524 MOD917524 MXZ917524 NHV917524 NRR917524 OBN917524 OLJ917524 OVF917524 PFB917524 POX917524 PYT917524 QIP917524 QSL917524 RCH917524 RMD917524 RVZ917524 SFV917524 SPR917524 SZN917524 TJJ917524 TTF917524 UDB917524 UMX917524 UWT917524 VGP917524 VQL917524 WAH917524 WKD917524 WTZ917524 HN983060 RJ983060 ABF983060 ALB983060 AUX983060 BET983060 BOP983060 BYL983060 CIH983060 CSD983060 DBZ983060 DLV983060 DVR983060 EFN983060 EPJ983060 EZF983060 FJB983060 FSX983060 GCT983060 GMP983060 GWL983060 HGH983060 HQD983060 HZZ983060 IJV983060 ITR983060 JDN983060 JNJ983060 JXF983060 KHB983060 KQX983060 LAT983060 LKP983060 LUL983060 MEH983060 MOD983060 MXZ983060 NHV983060 NRR983060 OBN983060 OLJ983060 OVF983060 PFB983060 POX983060 PYT983060 QIP983060 QSL983060 RCH983060 RMD983060 RVZ983060 SFV983060 SPR983060 SZN983060 TJJ983060 TTF983060 UDB983060 UMX983060 UWT983060 VGP983060 VQL983060 WAH983060 WKD983060 WTZ983060 HN65554 RJ65554 ABF65554 ALB65554 AUX65554 BET65554 BOP65554 BYL65554 CIH65554 CSD65554 DBZ65554 DLV65554 DVR65554 EFN65554 EPJ65554 EZF65554 FJB65554 FSX65554 GCT65554 GMP65554 GWL65554 HGH65554 HQD65554 HZZ65554 IJV65554 ITR65554 JDN65554 JNJ65554 JXF65554 KHB65554 KQX65554 LAT65554 LKP65554 LUL65554 MEH65554 MOD65554 MXZ65554 NHV65554 NRR65554 OBN65554 OLJ65554 OVF65554 PFB65554 POX65554 PYT65554 QIP65554 QSL65554 RCH65554 RMD65554 RVZ65554 SFV65554 SPR65554 SZN65554 TJJ65554 TTF65554 UDB65554 UMX65554 UWT65554 VGP65554 VQL65554 WAH65554 WKD65554 WTZ65554 HN131090 RJ131090 ABF131090 ALB131090 AUX131090 BET131090 BOP131090 BYL131090 CIH131090 CSD131090 DBZ131090 DLV131090 DVR131090 EFN131090 EPJ131090 EZF131090 FJB131090 FSX131090 GCT131090 GMP131090 GWL131090 HGH131090 HQD131090 HZZ131090 IJV131090 ITR131090 JDN131090 JNJ131090 JXF131090 KHB131090 KQX131090 LAT131090 LKP131090 LUL131090 MEH131090 MOD131090 MXZ131090 NHV131090 NRR131090 OBN131090 OLJ131090 OVF131090 PFB131090 POX131090 PYT131090 QIP131090 QSL131090 RCH131090 RMD131090 RVZ131090 SFV131090 SPR131090 SZN131090 TJJ131090 TTF131090 UDB131090 UMX131090 UWT131090 VGP131090 VQL131090 WAH131090 WKD131090 WTZ131090 HN196626 RJ196626 ABF196626 ALB196626 AUX196626 BET196626 BOP196626 BYL196626 CIH196626 CSD196626 DBZ196626 DLV196626 DVR196626 EFN196626 EPJ196626 EZF196626 FJB196626 FSX196626 GCT196626 GMP196626 GWL196626 HGH196626 HQD196626 HZZ196626 IJV196626 ITR196626 JDN196626 JNJ196626 JXF196626 KHB196626 KQX196626 LAT196626 LKP196626 LUL196626 MEH196626 MOD196626 MXZ196626 NHV196626 NRR196626 OBN196626 OLJ196626 OVF196626 PFB196626 POX196626 PYT196626 QIP196626 QSL196626 RCH196626 RMD196626 RVZ196626 SFV196626 SPR196626 SZN196626 TJJ196626 TTF196626 UDB196626 UMX196626 UWT196626 VGP196626 VQL196626 WAH196626 WKD196626 WTZ196626 HN262162 RJ262162 ABF262162 ALB262162 AUX262162 BET262162 BOP262162 BYL262162 CIH262162 CSD262162 DBZ262162 DLV262162 DVR262162 EFN262162 EPJ262162 EZF262162 FJB262162 FSX262162 GCT262162 GMP262162 GWL262162 HGH262162 HQD262162 HZZ262162 IJV262162 ITR262162 JDN262162 JNJ262162 JXF262162 KHB262162 KQX262162 LAT262162 LKP262162 LUL262162 MEH262162 MOD262162 MXZ262162 NHV262162 NRR262162 OBN262162 OLJ262162 OVF262162 PFB262162 POX262162 PYT262162 QIP262162 QSL262162 RCH262162 RMD262162 RVZ262162 SFV262162 SPR262162 SZN262162 TJJ262162 TTF262162 UDB262162 UMX262162 UWT262162 VGP262162 VQL262162 WAH262162 WKD262162 WTZ262162 HN327698 RJ327698 ABF327698 ALB327698 AUX327698 BET327698 BOP327698 BYL327698 CIH327698 CSD327698 DBZ327698 DLV327698 DVR327698 EFN327698 EPJ327698 EZF327698 FJB327698 FSX327698 GCT327698 GMP327698 GWL327698 HGH327698 HQD327698 HZZ327698 IJV327698 ITR327698 JDN327698 JNJ327698 JXF327698 KHB327698 KQX327698 LAT327698 LKP327698 LUL327698 MEH327698 MOD327698 MXZ327698 NHV327698 NRR327698 OBN327698 OLJ327698 OVF327698 PFB327698 POX327698 PYT327698 QIP327698 QSL327698 RCH327698 RMD327698 RVZ327698 SFV327698 SPR327698 SZN327698 TJJ327698 TTF327698 UDB327698 UMX327698 UWT327698 VGP327698 VQL327698 WAH327698 WKD327698 WTZ327698 HN393234 RJ393234 ABF393234 ALB393234 AUX393234 BET393234 BOP393234 BYL393234 CIH393234 CSD393234 DBZ393234 DLV393234 DVR393234 EFN393234 EPJ393234 EZF393234 FJB393234 FSX393234 GCT393234 GMP393234 GWL393234 HGH393234 HQD393234 HZZ393234 IJV393234 ITR393234 JDN393234 JNJ393234 JXF393234 KHB393234 KQX393234 LAT393234 LKP393234 LUL393234 MEH393234 MOD393234 MXZ393234 NHV393234 NRR393234 OBN393234 OLJ393234 OVF393234 PFB393234 POX393234 PYT393234 QIP393234 QSL393234 RCH393234 RMD393234 RVZ393234 SFV393234 SPR393234 SZN393234 TJJ393234 TTF393234 UDB393234 UMX393234 UWT393234 VGP393234 VQL393234 WAH393234 WKD393234 WTZ393234 HN458770 RJ458770 ABF458770 ALB458770 AUX458770 BET458770 BOP458770 BYL458770 CIH458770 CSD458770 DBZ458770 DLV458770 DVR458770 EFN458770 EPJ458770 EZF458770 FJB458770 FSX458770 GCT458770 GMP458770 GWL458770 HGH458770 HQD458770 HZZ458770 IJV458770 ITR458770 JDN458770 JNJ458770 JXF458770 KHB458770 KQX458770 LAT458770 LKP458770 LUL458770 MEH458770 MOD458770 MXZ458770 NHV458770 NRR458770 OBN458770 OLJ458770 OVF458770 PFB458770 POX458770 PYT458770 QIP458770 QSL458770 RCH458770 RMD458770 RVZ458770 SFV458770 SPR458770 SZN458770 TJJ458770 TTF458770 UDB458770 UMX458770 UWT458770 VGP458770 VQL458770 WAH458770 WKD458770 WTZ458770 HN524306 RJ524306 ABF524306 ALB524306 AUX524306 BET524306 BOP524306 BYL524306 CIH524306 CSD524306 DBZ524306 DLV524306 DVR524306 EFN524306 EPJ524306 EZF524306 FJB524306 FSX524306 GCT524306 GMP524306 GWL524306 HGH524306 HQD524306 HZZ524306 IJV524306 ITR524306 JDN524306 JNJ524306 JXF524306 KHB524306 KQX524306 LAT524306 LKP524306 LUL524306 MEH524306 MOD524306 MXZ524306 NHV524306 NRR524306 OBN524306 OLJ524306 OVF524306 PFB524306 POX524306 PYT524306 QIP524306 QSL524306 RCH524306 RMD524306 RVZ524306 SFV524306 SPR524306 SZN524306 TJJ524306 TTF524306 UDB524306 UMX524306 UWT524306 VGP524306 VQL524306 WAH524306 WKD524306 WTZ524306 HN589842 RJ589842 ABF589842 ALB589842 AUX589842 BET589842 BOP589842 BYL589842 CIH589842 CSD589842 DBZ589842 DLV589842 DVR589842 EFN589842 EPJ589842 EZF589842 FJB589842 FSX589842 GCT589842 GMP589842 GWL589842 HGH589842 HQD589842 HZZ589842 IJV589842 ITR589842 JDN589842 JNJ589842 JXF589842 KHB589842 KQX589842 LAT589842 LKP589842 LUL589842 MEH589842 MOD589842 MXZ589842 NHV589842 NRR589842 OBN589842 OLJ589842 OVF589842 PFB589842 POX589842 PYT589842 QIP589842 QSL589842 RCH589842 RMD589842 RVZ589842 SFV589842 SPR589842 SZN589842 TJJ589842 TTF589842 UDB589842 UMX589842 UWT589842 VGP589842 VQL589842 WAH589842 WKD589842 WTZ589842 HN655378 RJ655378 ABF655378 ALB655378 AUX655378 BET655378 BOP655378 BYL655378 CIH655378 CSD655378 DBZ655378 DLV655378 DVR655378 EFN655378 EPJ655378 EZF655378 FJB655378 FSX655378 GCT655378 GMP655378 GWL655378 HGH655378 HQD655378 HZZ655378 IJV655378 ITR655378 JDN655378 JNJ655378 JXF655378 KHB655378 KQX655378 LAT655378 LKP655378 LUL655378 MEH655378 MOD655378 MXZ655378 NHV655378 NRR655378 OBN655378 OLJ655378 OVF655378 PFB655378 POX655378 PYT655378 QIP655378 QSL655378 RCH655378 RMD655378 RVZ655378 SFV655378 SPR655378 SZN655378 TJJ655378 TTF655378 UDB655378 UMX655378 UWT655378 VGP655378 VQL655378 WAH655378 WKD655378 WTZ655378 HN720914 RJ720914 ABF720914 ALB720914 AUX720914 BET720914 BOP720914 BYL720914 CIH720914 CSD720914 DBZ720914 DLV720914 DVR720914 EFN720914 EPJ720914 EZF720914 FJB720914 FSX720914 GCT720914 GMP720914 GWL720914 HGH720914 HQD720914 HZZ720914 IJV720914 ITR720914 JDN720914 JNJ720914 JXF720914 KHB720914 KQX720914 LAT720914 LKP720914 LUL720914 MEH720914 MOD720914 MXZ720914 NHV720914 NRR720914 OBN720914 OLJ720914 OVF720914 PFB720914 POX720914 PYT720914 QIP720914 QSL720914 RCH720914 RMD720914 RVZ720914 SFV720914 SPR720914 SZN720914 TJJ720914 TTF720914 UDB720914 UMX720914 UWT720914 VGP720914 VQL720914 WAH720914 WKD720914 WTZ720914 HN786450 RJ786450 ABF786450 ALB786450 AUX786450 BET786450 BOP786450 BYL786450 CIH786450 CSD786450 DBZ786450 DLV786450 DVR786450 EFN786450 EPJ786450 EZF786450 FJB786450 FSX786450 GCT786450 GMP786450 GWL786450 HGH786450 HQD786450 HZZ786450 IJV786450 ITR786450 JDN786450 JNJ786450 JXF786450 KHB786450 KQX786450 LAT786450 LKP786450 LUL786450 MEH786450 MOD786450 MXZ786450 NHV786450 NRR786450 OBN786450 OLJ786450 OVF786450 PFB786450 POX786450 PYT786450 QIP786450 QSL786450 RCH786450 RMD786450 RVZ786450 SFV786450 SPR786450 SZN786450 TJJ786450 TTF786450 UDB786450 UMX786450 UWT786450 VGP786450 VQL786450 WAH786450 WKD786450 WTZ786450 HN851986 RJ851986 ABF851986 ALB851986 AUX851986 BET851986 BOP851986 BYL851986 CIH851986 CSD851986 DBZ851986 DLV851986 DVR851986 EFN851986 EPJ851986 EZF851986 FJB851986 FSX851986 GCT851986 GMP851986 GWL851986 HGH851986 HQD851986 HZZ851986 IJV851986 ITR851986 JDN851986 JNJ851986 JXF851986 KHB851986 KQX851986 LAT851986 LKP851986 LUL851986 MEH851986 MOD851986 MXZ851986 NHV851986 NRR851986 OBN851986 OLJ851986 OVF851986 PFB851986 POX851986 PYT851986 QIP851986 QSL851986 RCH851986 RMD851986 RVZ851986 SFV851986 SPR851986 SZN851986 TJJ851986 TTF851986 UDB851986 UMX851986 UWT851986 VGP851986 VQL851986 WAH851986 WKD851986 WTZ851986 HN917522 RJ917522 ABF917522 ALB917522 AUX917522 BET917522 BOP917522 BYL917522 CIH917522 CSD917522 DBZ917522 DLV917522 DVR917522 EFN917522 EPJ917522 EZF917522 FJB917522 FSX917522 GCT917522 GMP917522 GWL917522 HGH917522 HQD917522 HZZ917522 IJV917522 ITR917522 JDN917522 JNJ917522 JXF917522 KHB917522 KQX917522 LAT917522 LKP917522 LUL917522 MEH917522 MOD917522 MXZ917522 NHV917522 NRR917522 OBN917522 OLJ917522 OVF917522 PFB917522 POX917522 PYT917522 QIP917522 QSL917522 RCH917522 RMD917522 RVZ917522 SFV917522 SPR917522 SZN917522 TJJ917522 TTF917522 UDB917522 UMX917522 UWT917522 VGP917522 VQL917522 WAH917522 WKD917522 WTZ917522 HN983058 RJ983058 ABF983058 ALB983058 AUX983058 BET983058 BOP983058 BYL983058 CIH983058 CSD983058 DBZ983058 DLV983058 DVR983058 EFN983058 EPJ983058 EZF983058 FJB983058 FSX983058 GCT983058 GMP983058 GWL983058 HGH983058 HQD983058 HZZ983058 IJV983058 ITR983058 JDN983058 JNJ983058 JXF983058 KHB983058 KQX983058 LAT983058 LKP983058 LUL983058 MEH983058 MOD983058 MXZ983058 NHV983058 NRR983058 OBN983058 OLJ983058 OVF983058 PFB983058 POX983058 PYT983058 QIP983058 QSL983058 RCH983058 RMD983058 RVZ983058 SFV983058 SPR983058 SZN983058 TJJ983058 TTF983058 UDB983058 UMX983058 UWT983058 VGP983058 VQL983058 WAH983058 WKD983058 WTZ983058 HN65552 RJ65552 ABF65552 ALB65552 AUX65552 BET65552 BOP65552 BYL65552 CIH65552 CSD65552 DBZ65552 DLV65552 DVR65552 EFN65552 EPJ65552 EZF65552 FJB65552 FSX65552 GCT65552 GMP65552 GWL65552 HGH65552 HQD65552 HZZ65552 IJV65552 ITR65552 JDN65552 JNJ65552 JXF65552 KHB65552 KQX65552 LAT65552 LKP65552 LUL65552 MEH65552 MOD65552 MXZ65552 NHV65552 NRR65552 OBN65552 OLJ65552 OVF65552 PFB65552 POX65552 PYT65552 QIP65552 QSL65552 RCH65552 RMD65552 RVZ65552 SFV65552 SPR65552 SZN65552 TJJ65552 TTF65552 UDB65552 UMX65552 UWT65552 VGP65552 VQL65552 WAH65552 WKD65552 WTZ65552 HN131088 RJ131088 ABF131088 ALB131088 AUX131088 BET131088 BOP131088 BYL131088 CIH131088 CSD131088 DBZ131088 DLV131088 DVR131088 EFN131088 EPJ131088 EZF131088 FJB131088 FSX131088 GCT131088 GMP131088 GWL131088 HGH131088 HQD131088 HZZ131088 IJV131088 ITR131088 JDN131088 JNJ131088 JXF131088 KHB131088 KQX131088 LAT131088 LKP131088 LUL131088 MEH131088 MOD131088 MXZ131088 NHV131088 NRR131088 OBN131088 OLJ131088 OVF131088 PFB131088 POX131088 PYT131088 QIP131088 QSL131088 RCH131088 RMD131088 RVZ131088 SFV131088 SPR131088 SZN131088 TJJ131088 TTF131088 UDB131088 UMX131088 UWT131088 VGP131088 VQL131088 WAH131088 WKD131088 WTZ131088 HN196624 RJ196624 ABF196624 ALB196624 AUX196624 BET196624 BOP196624 BYL196624 CIH196624 CSD196624 DBZ196624 DLV196624 DVR196624 EFN196624 EPJ196624 EZF196624 FJB196624 FSX196624 GCT196624 GMP196624 GWL196624 HGH196624 HQD196624 HZZ196624 IJV196624 ITR196624 JDN196624 JNJ196624 JXF196624 KHB196624 KQX196624 LAT196624 LKP196624 LUL196624 MEH196624 MOD196624 MXZ196624 NHV196624 NRR196624 OBN196624 OLJ196624 OVF196624 PFB196624 POX196624 PYT196624 QIP196624 QSL196624 RCH196624 RMD196624 RVZ196624 SFV196624 SPR196624 SZN196624 TJJ196624 TTF196624 UDB196624 UMX196624 UWT196624 VGP196624 VQL196624 WAH196624 WKD196624 WTZ196624 HN262160 RJ262160 ABF262160 ALB262160 AUX262160 BET262160 BOP262160 BYL262160 CIH262160 CSD262160 DBZ262160 DLV262160 DVR262160 EFN262160 EPJ262160 EZF262160 FJB262160 FSX262160 GCT262160 GMP262160 GWL262160 HGH262160 HQD262160 HZZ262160 IJV262160 ITR262160 JDN262160 JNJ262160 JXF262160 KHB262160 KQX262160 LAT262160 LKP262160 LUL262160 MEH262160 MOD262160 MXZ262160 NHV262160 NRR262160 OBN262160 OLJ262160 OVF262160 PFB262160 POX262160 PYT262160 QIP262160 QSL262160 RCH262160 RMD262160 RVZ262160 SFV262160 SPR262160 SZN262160 TJJ262160 TTF262160 UDB262160 UMX262160 UWT262160 VGP262160 VQL262160 WAH262160 WKD262160 WTZ262160 HN327696 RJ327696 ABF327696 ALB327696 AUX327696 BET327696 BOP327696 BYL327696 CIH327696 CSD327696 DBZ327696 DLV327696 DVR327696 EFN327696 EPJ327696 EZF327696 FJB327696 FSX327696 GCT327696 GMP327696 GWL327696 HGH327696 HQD327696 HZZ327696 IJV327696 ITR327696 JDN327696 JNJ327696 JXF327696 KHB327696 KQX327696 LAT327696 LKP327696 LUL327696 MEH327696 MOD327696 MXZ327696 NHV327696 NRR327696 OBN327696 OLJ327696 OVF327696 PFB327696 POX327696 PYT327696 QIP327696 QSL327696 RCH327696 RMD327696 RVZ327696 SFV327696 SPR327696 SZN327696 TJJ327696 TTF327696 UDB327696 UMX327696 UWT327696 VGP327696 VQL327696 WAH327696 WKD327696 WTZ327696 HN393232 RJ393232 ABF393232 ALB393232 AUX393232 BET393232 BOP393232 BYL393232 CIH393232 CSD393232 DBZ393232 DLV393232 DVR393232 EFN393232 EPJ393232 EZF393232 FJB393232 FSX393232 GCT393232 GMP393232 GWL393232 HGH393232 HQD393232 HZZ393232 IJV393232 ITR393232 JDN393232 JNJ393232 JXF393232 KHB393232 KQX393232 LAT393232 LKP393232 LUL393232 MEH393232 MOD393232 MXZ393232 NHV393232 NRR393232 OBN393232 OLJ393232 OVF393232 PFB393232 POX393232 PYT393232 QIP393232 QSL393232 RCH393232 RMD393232 RVZ393232 SFV393232 SPR393232 SZN393232 TJJ393232 TTF393232 UDB393232 UMX393232 UWT393232 VGP393232 VQL393232 WAH393232 WKD393232 WTZ393232 HN458768 RJ458768 ABF458768 ALB458768 AUX458768 BET458768 BOP458768 BYL458768 CIH458768 CSD458768 DBZ458768 DLV458768 DVR458768 EFN458768 EPJ458768 EZF458768 FJB458768 FSX458768 GCT458768 GMP458768 GWL458768 HGH458768 HQD458768 HZZ458768 IJV458768 ITR458768 JDN458768 JNJ458768 JXF458768 KHB458768 KQX458768 LAT458768 LKP458768 LUL458768 MEH458768 MOD458768 MXZ458768 NHV458768 NRR458768 OBN458768 OLJ458768 OVF458768 PFB458768 POX458768 PYT458768 QIP458768 QSL458768 RCH458768 RMD458768 RVZ458768 SFV458768 SPR458768 SZN458768 TJJ458768 TTF458768 UDB458768 UMX458768 UWT458768 VGP458768 VQL458768 WAH458768 WKD458768 WTZ458768 HN524304 RJ524304 ABF524304 ALB524304 AUX524304 BET524304 BOP524304 BYL524304 CIH524304 CSD524304 DBZ524304 DLV524304 DVR524304 EFN524304 EPJ524304 EZF524304 FJB524304 FSX524304 GCT524304 GMP524304 GWL524304 HGH524304 HQD524304 HZZ524304 IJV524304 ITR524304 JDN524304 JNJ524304 JXF524304 KHB524304 KQX524304 LAT524304 LKP524304 LUL524304 MEH524304 MOD524304 MXZ524304 NHV524304 NRR524304 OBN524304 OLJ524304 OVF524304 PFB524304 POX524304 PYT524304 QIP524304 QSL524304 RCH524304 RMD524304 RVZ524304 SFV524304 SPR524304 SZN524304 TJJ524304 TTF524304 UDB524304 UMX524304 UWT524304 VGP524304 VQL524304 WAH524304 WKD524304 WTZ524304 HN589840 RJ589840 ABF589840 ALB589840 AUX589840 BET589840 BOP589840 BYL589840 CIH589840 CSD589840 DBZ589840 DLV589840 DVR589840 EFN589840 EPJ589840 EZF589840 FJB589840 FSX589840 GCT589840 GMP589840 GWL589840 HGH589840 HQD589840 HZZ589840 IJV589840 ITR589840 JDN589840 JNJ589840 JXF589840 KHB589840 KQX589840 LAT589840 LKP589840 LUL589840 MEH589840 MOD589840 MXZ589840 NHV589840 NRR589840 OBN589840 OLJ589840 OVF589840 PFB589840 POX589840 PYT589840 QIP589840 QSL589840 RCH589840 RMD589840 RVZ589840 SFV589840 SPR589840 SZN589840 TJJ589840 TTF589840 UDB589840 UMX589840 UWT589840 VGP589840 VQL589840 WAH589840 WKD589840 WTZ589840 HN655376 RJ655376 ABF655376 ALB655376 AUX655376 BET655376 BOP655376 BYL655376 CIH655376 CSD655376 DBZ655376 DLV655376 DVR655376 EFN655376 EPJ655376 EZF655376 FJB655376 FSX655376 GCT655376 GMP655376 GWL655376 HGH655376 HQD655376 HZZ655376 IJV655376 ITR655376 JDN655376 JNJ655376 JXF655376 KHB655376 KQX655376 LAT655376 LKP655376 LUL655376 MEH655376 MOD655376 MXZ655376 NHV655376 NRR655376 OBN655376 OLJ655376 OVF655376 PFB655376 POX655376 PYT655376 QIP655376 QSL655376 RCH655376 RMD655376 RVZ655376 SFV655376 SPR655376 SZN655376 TJJ655376 TTF655376 UDB655376 UMX655376 UWT655376 VGP655376 VQL655376 WAH655376 WKD655376 WTZ655376 HN720912 RJ720912 ABF720912 ALB720912 AUX720912 BET720912 BOP720912 BYL720912 CIH720912 CSD720912 DBZ720912 DLV720912 DVR720912 EFN720912 EPJ720912 EZF720912 FJB720912 FSX720912 GCT720912 GMP720912 GWL720912 HGH720912 HQD720912 HZZ720912 IJV720912 ITR720912 JDN720912 JNJ720912 JXF720912 KHB720912 KQX720912 LAT720912 LKP720912 LUL720912 MEH720912 MOD720912 MXZ720912 NHV720912 NRR720912 OBN720912 OLJ720912 OVF720912 PFB720912 POX720912 PYT720912 QIP720912 QSL720912 RCH720912 RMD720912 RVZ720912 SFV720912 SPR720912 SZN720912 TJJ720912 TTF720912 UDB720912 UMX720912 UWT720912 VGP720912 VQL720912 WAH720912 WKD720912 WTZ720912 HN786448 RJ786448 ABF786448 ALB786448 AUX786448 BET786448 BOP786448 BYL786448 CIH786448 CSD786448 DBZ786448 DLV786448 DVR786448 EFN786448 EPJ786448 EZF786448 FJB786448 FSX786448 GCT786448 GMP786448 GWL786448 HGH786448 HQD786448 HZZ786448 IJV786448 ITR786448 JDN786448 JNJ786448 JXF786448 KHB786448 KQX786448 LAT786448 LKP786448 LUL786448 MEH786448 MOD786448 MXZ786448 NHV786448 NRR786448 OBN786448 OLJ786448 OVF786448 PFB786448 POX786448 PYT786448 QIP786448 QSL786448 RCH786448 RMD786448 RVZ786448 SFV786448 SPR786448 SZN786448 TJJ786448 TTF786448 UDB786448 UMX786448 UWT786448 VGP786448 VQL786448 WAH786448 WKD786448 WTZ786448 HN851984 RJ851984 ABF851984 ALB851984 AUX851984 BET851984 BOP851984 BYL851984 CIH851984 CSD851984 DBZ851984 DLV851984 DVR851984 EFN851984 EPJ851984 EZF851984 FJB851984 FSX851984 GCT851984 GMP851984 GWL851984 HGH851984 HQD851984 HZZ851984 IJV851984 ITR851984 JDN851984 JNJ851984 JXF851984 KHB851984 KQX851984 LAT851984 LKP851984 LUL851984 MEH851984 MOD851984 MXZ851984 NHV851984 NRR851984 OBN851984 OLJ851984 OVF851984 PFB851984 POX851984 PYT851984 QIP851984 QSL851984 RCH851984 RMD851984 RVZ851984 SFV851984 SPR851984 SZN851984 TJJ851984 TTF851984 UDB851984 UMX851984 UWT851984 VGP851984 VQL851984 WAH851984 WKD851984 WTZ851984 HN917520 RJ917520 ABF917520 ALB917520 AUX917520 BET917520 BOP917520 BYL917520 CIH917520 CSD917520 DBZ917520 DLV917520 DVR917520 EFN917520 EPJ917520 EZF917520 FJB917520 FSX917520 GCT917520 GMP917520 GWL917520 HGH917520 HQD917520 HZZ917520 IJV917520 ITR917520 JDN917520 JNJ917520 JXF917520 KHB917520 KQX917520 LAT917520 LKP917520 LUL917520 MEH917520 MOD917520 MXZ917520 NHV917520 NRR917520 OBN917520 OLJ917520 OVF917520 PFB917520 POX917520 PYT917520 QIP917520 QSL917520 RCH917520 RMD917520 RVZ917520 SFV917520 SPR917520 SZN917520 TJJ917520 TTF917520 UDB917520 UMX917520 UWT917520 VGP917520 VQL917520 WAH917520 WKD917520 WTZ917520 HN983056 RJ983056 ABF983056 ALB983056 AUX983056 BET983056 BOP983056 BYL983056 CIH983056 CSD983056 DBZ983056 DLV983056 DVR983056 EFN983056 EPJ983056 EZF983056 FJB983056 FSX983056 GCT983056 GMP983056 GWL983056 HGH983056 HQD983056 HZZ983056 IJV983056 ITR983056 JDN983056 JNJ983056 JXF983056 KHB983056 KQX983056 LAT983056 LKP983056 LUL983056 MEH983056 MOD983056 MXZ983056 NHV983056 NRR983056 OBN983056 OLJ983056 OVF983056 PFB983056 POX983056 PYT983056 QIP983056 QSL983056 RCH983056 RMD983056 RVZ983056 SFV983056 SPR983056 SZN983056 TJJ983056 TTF983056 UDB983056 UMX983056 UWT983056 VGP983056 VQL983056 WAH983056 WKD983056 WTZ983056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HN65550 RJ65550 ABF65550 ALB65550 AUX65550 BET65550 BOP65550 BYL65550 CIH65550 CSD65550 DBZ65550 DLV65550 DVR65550 EFN65550 EPJ65550 EZF65550 FJB65550 FSX65550 GCT65550 GMP65550 GWL65550 HGH65550 HQD65550 HZZ65550 IJV65550 ITR65550 JDN65550 JNJ65550 JXF65550 KHB65550 KQX65550 LAT65550 LKP65550 LUL65550 MEH65550 MOD65550 MXZ65550 NHV65550 NRR65550 OBN65550 OLJ65550 OVF65550 PFB65550 POX65550 PYT65550 QIP65550 QSL65550 RCH65550 RMD65550 RVZ65550 SFV65550 SPR65550 SZN65550 TJJ65550 TTF65550 UDB65550 UMX65550 UWT65550 VGP65550 VQL65550 WAH65550 WKD65550 WTZ65550 HN131086 RJ131086 ABF131086 ALB131086 AUX131086 BET131086 BOP131086 BYL131086 CIH131086 CSD131086 DBZ131086 DLV131086 DVR131086 EFN131086 EPJ131086 EZF131086 FJB131086 FSX131086 GCT131086 GMP131086 GWL131086 HGH131086 HQD131086 HZZ131086 IJV131086 ITR131086 JDN131086 JNJ131086 JXF131086 KHB131086 KQX131086 LAT131086 LKP131086 LUL131086 MEH131086 MOD131086 MXZ131086 NHV131086 NRR131086 OBN131086 OLJ131086 OVF131086 PFB131086 POX131086 PYT131086 QIP131086 QSL131086 RCH131086 RMD131086 RVZ131086 SFV131086 SPR131086 SZN131086 TJJ131086 TTF131086 UDB131086 UMX131086 UWT131086 VGP131086 VQL131086 WAH131086 WKD131086 WTZ131086 HN196622 RJ196622 ABF196622 ALB196622 AUX196622 BET196622 BOP196622 BYL196622 CIH196622 CSD196622 DBZ196622 DLV196622 DVR196622 EFN196622 EPJ196622 EZF196622 FJB196622 FSX196622 GCT196622 GMP196622 GWL196622 HGH196622 HQD196622 HZZ196622 IJV196622 ITR196622 JDN196622 JNJ196622 JXF196622 KHB196622 KQX196622 LAT196622 LKP196622 LUL196622 MEH196622 MOD196622 MXZ196622 NHV196622 NRR196622 OBN196622 OLJ196622 OVF196622 PFB196622 POX196622 PYT196622 QIP196622 QSL196622 RCH196622 RMD196622 RVZ196622 SFV196622 SPR196622 SZN196622 TJJ196622 TTF196622 UDB196622 UMX196622 UWT196622 VGP196622 VQL196622 WAH196622 WKD196622 WTZ196622 HN262158 RJ262158 ABF262158 ALB262158 AUX262158 BET262158 BOP262158 BYL262158 CIH262158 CSD262158 DBZ262158 DLV262158 DVR262158 EFN262158 EPJ262158 EZF262158 FJB262158 FSX262158 GCT262158 GMP262158 GWL262158 HGH262158 HQD262158 HZZ262158 IJV262158 ITR262158 JDN262158 JNJ262158 JXF262158 KHB262158 KQX262158 LAT262158 LKP262158 LUL262158 MEH262158 MOD262158 MXZ262158 NHV262158 NRR262158 OBN262158 OLJ262158 OVF262158 PFB262158 POX262158 PYT262158 QIP262158 QSL262158 RCH262158 RMD262158 RVZ262158 SFV262158 SPR262158 SZN262158 TJJ262158 TTF262158 UDB262158 UMX262158 UWT262158 VGP262158 VQL262158 WAH262158 WKD262158 WTZ262158 HN327694 RJ327694 ABF327694 ALB327694 AUX327694 BET327694 BOP327694 BYL327694 CIH327694 CSD327694 DBZ327694 DLV327694 DVR327694 EFN327694 EPJ327694 EZF327694 FJB327694 FSX327694 GCT327694 GMP327694 GWL327694 HGH327694 HQD327694 HZZ327694 IJV327694 ITR327694 JDN327694 JNJ327694 JXF327694 KHB327694 KQX327694 LAT327694 LKP327694 LUL327694 MEH327694 MOD327694 MXZ327694 NHV327694 NRR327694 OBN327694 OLJ327694 OVF327694 PFB327694 POX327694 PYT327694 QIP327694 QSL327694 RCH327694 RMD327694 RVZ327694 SFV327694 SPR327694 SZN327694 TJJ327694 TTF327694 UDB327694 UMX327694 UWT327694 VGP327694 VQL327694 WAH327694 WKD327694 WTZ327694 HN393230 RJ393230 ABF393230 ALB393230 AUX393230 BET393230 BOP393230 BYL393230 CIH393230 CSD393230 DBZ393230 DLV393230 DVR393230 EFN393230 EPJ393230 EZF393230 FJB393230 FSX393230 GCT393230 GMP393230 GWL393230 HGH393230 HQD393230 HZZ393230 IJV393230 ITR393230 JDN393230 JNJ393230 JXF393230 KHB393230 KQX393230 LAT393230 LKP393230 LUL393230 MEH393230 MOD393230 MXZ393230 NHV393230 NRR393230 OBN393230 OLJ393230 OVF393230 PFB393230 POX393230 PYT393230 QIP393230 QSL393230 RCH393230 RMD393230 RVZ393230 SFV393230 SPR393230 SZN393230 TJJ393230 TTF393230 UDB393230 UMX393230 UWT393230 VGP393230 VQL393230 WAH393230 WKD393230 WTZ393230 HN458766 RJ458766 ABF458766 ALB458766 AUX458766 BET458766 BOP458766 BYL458766 CIH458766 CSD458766 DBZ458766 DLV458766 DVR458766 EFN458766 EPJ458766 EZF458766 FJB458766 FSX458766 GCT458766 GMP458766 GWL458766 HGH458766 HQD458766 HZZ458766 IJV458766 ITR458766 JDN458766 JNJ458766 JXF458766 KHB458766 KQX458766 LAT458766 LKP458766 LUL458766 MEH458766 MOD458766 MXZ458766 NHV458766 NRR458766 OBN458766 OLJ458766 OVF458766 PFB458766 POX458766 PYT458766 QIP458766 QSL458766 RCH458766 RMD458766 RVZ458766 SFV458766 SPR458766 SZN458766 TJJ458766 TTF458766 UDB458766 UMX458766 UWT458766 VGP458766 VQL458766 WAH458766 WKD458766 WTZ458766 HN524302 RJ524302 ABF524302 ALB524302 AUX524302 BET524302 BOP524302 BYL524302 CIH524302 CSD524302 DBZ524302 DLV524302 DVR524302 EFN524302 EPJ524302 EZF524302 FJB524302 FSX524302 GCT524302 GMP524302 GWL524302 HGH524302 HQD524302 HZZ524302 IJV524302 ITR524302 JDN524302 JNJ524302 JXF524302 KHB524302 KQX524302 LAT524302 LKP524302 LUL524302 MEH524302 MOD524302 MXZ524302 NHV524302 NRR524302 OBN524302 OLJ524302 OVF524302 PFB524302 POX524302 PYT524302 QIP524302 QSL524302 RCH524302 RMD524302 RVZ524302 SFV524302 SPR524302 SZN524302 TJJ524302 TTF524302 UDB524302 UMX524302 UWT524302 VGP524302 VQL524302 WAH524302 WKD524302 WTZ524302 HN589838 RJ589838 ABF589838 ALB589838 AUX589838 BET589838 BOP589838 BYL589838 CIH589838 CSD589838 DBZ589838 DLV589838 DVR589838 EFN589838 EPJ589838 EZF589838 FJB589838 FSX589838 GCT589838 GMP589838 GWL589838 HGH589838 HQD589838 HZZ589838 IJV589838 ITR589838 JDN589838 JNJ589838 JXF589838 KHB589838 KQX589838 LAT589838 LKP589838 LUL589838 MEH589838 MOD589838 MXZ589838 NHV589838 NRR589838 OBN589838 OLJ589838 OVF589838 PFB589838 POX589838 PYT589838 QIP589838 QSL589838 RCH589838 RMD589838 RVZ589838 SFV589838 SPR589838 SZN589838 TJJ589838 TTF589838 UDB589838 UMX589838 UWT589838 VGP589838 VQL589838 WAH589838 WKD589838 WTZ589838 HN655374 RJ655374 ABF655374 ALB655374 AUX655374 BET655374 BOP655374 BYL655374 CIH655374 CSD655374 DBZ655374 DLV655374 DVR655374 EFN655374 EPJ655374 EZF655374 FJB655374 FSX655374 GCT655374 GMP655374 GWL655374 HGH655374 HQD655374 HZZ655374 IJV655374 ITR655374 JDN655374 JNJ655374 JXF655374 KHB655374 KQX655374 LAT655374 LKP655374 LUL655374 MEH655374 MOD655374 MXZ655374 NHV655374 NRR655374 OBN655374 OLJ655374 OVF655374 PFB655374 POX655374 PYT655374 QIP655374 QSL655374 RCH655374 RMD655374 RVZ655374 SFV655374 SPR655374 SZN655374 TJJ655374 TTF655374 UDB655374 UMX655374 UWT655374 VGP655374 VQL655374 WAH655374 WKD655374 WTZ655374 HN720910 RJ720910 ABF720910 ALB720910 AUX720910 BET720910 BOP720910 BYL720910 CIH720910 CSD720910 DBZ720910 DLV720910 DVR720910 EFN720910 EPJ720910 EZF720910 FJB720910 FSX720910 GCT720910 GMP720910 GWL720910 HGH720910 HQD720910 HZZ720910 IJV720910 ITR720910 JDN720910 JNJ720910 JXF720910 KHB720910 KQX720910 LAT720910 LKP720910 LUL720910 MEH720910 MOD720910 MXZ720910 NHV720910 NRR720910 OBN720910 OLJ720910 OVF720910 PFB720910 POX720910 PYT720910 QIP720910 QSL720910 RCH720910 RMD720910 RVZ720910 SFV720910 SPR720910 SZN720910 TJJ720910 TTF720910 UDB720910 UMX720910 UWT720910 VGP720910 VQL720910 WAH720910 WKD720910 WTZ720910 HN786446 RJ786446 ABF786446 ALB786446 AUX786446 BET786446 BOP786446 BYL786446 CIH786446 CSD786446 DBZ786446 DLV786446 DVR786446 EFN786446 EPJ786446 EZF786446 FJB786446 FSX786446 GCT786446 GMP786446 GWL786446 HGH786446 HQD786446 HZZ786446 IJV786446 ITR786446 JDN786446 JNJ786446 JXF786446 KHB786446 KQX786446 LAT786446 LKP786446 LUL786446 MEH786446 MOD786446 MXZ786446 NHV786446 NRR786446 OBN786446 OLJ786446 OVF786446 PFB786446 POX786446 PYT786446 QIP786446 QSL786446 RCH786446 RMD786446 RVZ786446 SFV786446 SPR786446 SZN786446 TJJ786446 TTF786446 UDB786446 UMX786446 UWT786446 VGP786446 VQL786446 WAH786446 WKD786446 WTZ786446 HN851982 RJ851982 ABF851982 ALB851982 AUX851982 BET851982 BOP851982 BYL851982 CIH851982 CSD851982 DBZ851982 DLV851982 DVR851982 EFN851982 EPJ851982 EZF851982 FJB851982 FSX851982 GCT851982 GMP851982 GWL851982 HGH851982 HQD851982 HZZ851982 IJV851982 ITR851982 JDN851982 JNJ851982 JXF851982 KHB851982 KQX851982 LAT851982 LKP851982 LUL851982 MEH851982 MOD851982 MXZ851982 NHV851982 NRR851982 OBN851982 OLJ851982 OVF851982 PFB851982 POX851982 PYT851982 QIP851982 QSL851982 RCH851982 RMD851982 RVZ851982 SFV851982 SPR851982 SZN851982 TJJ851982 TTF851982 UDB851982 UMX851982 UWT851982 VGP851982 VQL851982 WAH851982 WKD851982 WTZ851982 HN917518 RJ917518 ABF917518 ALB917518 AUX917518 BET917518 BOP917518 BYL917518 CIH917518 CSD917518 DBZ917518 DLV917518 DVR917518 EFN917518 EPJ917518 EZF917518 FJB917518 FSX917518 GCT917518 GMP917518 GWL917518 HGH917518 HQD917518 HZZ917518 IJV917518 ITR917518 JDN917518 JNJ917518 JXF917518 KHB917518 KQX917518 LAT917518 LKP917518 LUL917518 MEH917518 MOD917518 MXZ917518 NHV917518 NRR917518 OBN917518 OLJ917518 OVF917518 PFB917518 POX917518 PYT917518 QIP917518 QSL917518 RCH917518 RMD917518 RVZ917518 SFV917518 SPR917518 SZN917518 TJJ917518 TTF917518 UDB917518 UMX917518 UWT917518 VGP917518 VQL917518 WAH917518 WKD917518 WTZ917518 HN983054 RJ983054 ABF983054 ALB983054 AUX983054 BET983054 BOP983054 BYL983054 CIH983054 CSD983054 DBZ983054 DLV983054 DVR983054 EFN983054 EPJ983054 EZF983054 FJB983054 FSX983054 GCT983054 GMP983054 GWL983054 HGH983054 HQD983054 HZZ983054 IJV983054 ITR983054 JDN983054 JNJ983054 JXF983054 KHB983054 KQX983054 LAT983054 LKP983054 LUL983054 MEH983054 MOD983054 MXZ983054 NHV983054 NRR983054 OBN983054 OLJ983054 OVF983054 PFB983054 POX983054 PYT983054 QIP983054 QSL983054 RCH983054 RMD983054 RVZ983054 SFV983054 SPR983054 SZN983054 TJJ983054 TTF983054 UDB983054 UMX983054 UWT983054 VGP983054 VQL983054 WAH983054 WKD983054 WTZ983054 HJ65558:HJ65561 RF65558:RF65561 ABB65558:ABB65561 AKX65558:AKX65561 AUT65558:AUT65561 BEP65558:BEP65561 BOL65558:BOL65561 BYH65558:BYH65561 CID65558:CID65561 CRZ65558:CRZ65561 DBV65558:DBV65561 DLR65558:DLR65561 DVN65558:DVN65561 EFJ65558:EFJ65561 EPF65558:EPF65561 EZB65558:EZB65561 FIX65558:FIX65561 FST65558:FST65561 GCP65558:GCP65561 GML65558:GML65561 GWH65558:GWH65561 HGD65558:HGD65561 HPZ65558:HPZ65561 HZV65558:HZV65561 IJR65558:IJR65561 ITN65558:ITN65561 JDJ65558:JDJ65561 JNF65558:JNF65561 JXB65558:JXB65561 KGX65558:KGX65561 KQT65558:KQT65561 LAP65558:LAP65561 LKL65558:LKL65561 LUH65558:LUH65561 MED65558:MED65561 MNZ65558:MNZ65561 MXV65558:MXV65561 NHR65558:NHR65561 NRN65558:NRN65561 OBJ65558:OBJ65561 OLF65558:OLF65561 OVB65558:OVB65561 PEX65558:PEX65561 POT65558:POT65561 PYP65558:PYP65561 QIL65558:QIL65561 QSH65558:QSH65561 RCD65558:RCD65561 RLZ65558:RLZ65561 RVV65558:RVV65561 SFR65558:SFR65561 SPN65558:SPN65561 SZJ65558:SZJ65561 TJF65558:TJF65561 TTB65558:TTB65561 UCX65558:UCX65561 UMT65558:UMT65561 UWP65558:UWP65561 VGL65558:VGL65561 VQH65558:VQH65561 WAD65558:WAD65561 WJZ65558:WJZ65561 WTV65558:WTV65561 HJ131094:HJ131097 RF131094:RF131097 ABB131094:ABB131097 AKX131094:AKX131097 AUT131094:AUT131097 BEP131094:BEP131097 BOL131094:BOL131097 BYH131094:BYH131097 CID131094:CID131097 CRZ131094:CRZ131097 DBV131094:DBV131097 DLR131094:DLR131097 DVN131094:DVN131097 EFJ131094:EFJ131097 EPF131094:EPF131097 EZB131094:EZB131097 FIX131094:FIX131097 FST131094:FST131097 GCP131094:GCP131097 GML131094:GML131097 GWH131094:GWH131097 HGD131094:HGD131097 HPZ131094:HPZ131097 HZV131094:HZV131097 IJR131094:IJR131097 ITN131094:ITN131097 JDJ131094:JDJ131097 JNF131094:JNF131097 JXB131094:JXB131097 KGX131094:KGX131097 KQT131094:KQT131097 LAP131094:LAP131097 LKL131094:LKL131097 LUH131094:LUH131097 MED131094:MED131097 MNZ131094:MNZ131097 MXV131094:MXV131097 NHR131094:NHR131097 NRN131094:NRN131097 OBJ131094:OBJ131097 OLF131094:OLF131097 OVB131094:OVB131097 PEX131094:PEX131097 POT131094:POT131097 PYP131094:PYP131097 QIL131094:QIL131097 QSH131094:QSH131097 RCD131094:RCD131097 RLZ131094:RLZ131097 RVV131094:RVV131097 SFR131094:SFR131097 SPN131094:SPN131097 SZJ131094:SZJ131097 TJF131094:TJF131097 TTB131094:TTB131097 UCX131094:UCX131097 UMT131094:UMT131097 UWP131094:UWP131097 VGL131094:VGL131097 VQH131094:VQH131097 WAD131094:WAD131097 WJZ131094:WJZ131097 WTV131094:WTV131097 HJ196630:HJ196633 RF196630:RF196633 ABB196630:ABB196633 AKX196630:AKX196633 AUT196630:AUT196633 BEP196630:BEP196633 BOL196630:BOL196633 BYH196630:BYH196633 CID196630:CID196633 CRZ196630:CRZ196633 DBV196630:DBV196633 DLR196630:DLR196633 DVN196630:DVN196633 EFJ196630:EFJ196633 EPF196630:EPF196633 EZB196630:EZB196633 FIX196630:FIX196633 FST196630:FST196633 GCP196630:GCP196633 GML196630:GML196633 GWH196630:GWH196633 HGD196630:HGD196633 HPZ196630:HPZ196633 HZV196630:HZV196633 IJR196630:IJR196633 ITN196630:ITN196633 JDJ196630:JDJ196633 JNF196630:JNF196633 JXB196630:JXB196633 KGX196630:KGX196633 KQT196630:KQT196633 LAP196630:LAP196633 LKL196630:LKL196633 LUH196630:LUH196633 MED196630:MED196633 MNZ196630:MNZ196633 MXV196630:MXV196633 NHR196630:NHR196633 NRN196630:NRN196633 OBJ196630:OBJ196633 OLF196630:OLF196633 OVB196630:OVB196633 PEX196630:PEX196633 POT196630:POT196633 PYP196630:PYP196633 QIL196630:QIL196633 QSH196630:QSH196633 RCD196630:RCD196633 RLZ196630:RLZ196633 RVV196630:RVV196633 SFR196630:SFR196633 SPN196630:SPN196633 SZJ196630:SZJ196633 TJF196630:TJF196633 TTB196630:TTB196633 UCX196630:UCX196633 UMT196630:UMT196633 UWP196630:UWP196633 VGL196630:VGL196633 VQH196630:VQH196633 WAD196630:WAD196633 WJZ196630:WJZ196633 WTV196630:WTV196633 HJ262166:HJ262169 RF262166:RF262169 ABB262166:ABB262169 AKX262166:AKX262169 AUT262166:AUT262169 BEP262166:BEP262169 BOL262166:BOL262169 BYH262166:BYH262169 CID262166:CID262169 CRZ262166:CRZ262169 DBV262166:DBV262169 DLR262166:DLR262169 DVN262166:DVN262169 EFJ262166:EFJ262169 EPF262166:EPF262169 EZB262166:EZB262169 FIX262166:FIX262169 FST262166:FST262169 GCP262166:GCP262169 GML262166:GML262169 GWH262166:GWH262169 HGD262166:HGD262169 HPZ262166:HPZ262169 HZV262166:HZV262169 IJR262166:IJR262169 ITN262166:ITN262169 JDJ262166:JDJ262169 JNF262166:JNF262169 JXB262166:JXB262169 KGX262166:KGX262169 KQT262166:KQT262169 LAP262166:LAP262169 LKL262166:LKL262169 LUH262166:LUH262169 MED262166:MED262169 MNZ262166:MNZ262169 MXV262166:MXV262169 NHR262166:NHR262169 NRN262166:NRN262169 OBJ262166:OBJ262169 OLF262166:OLF262169 OVB262166:OVB262169 PEX262166:PEX262169 POT262166:POT262169 PYP262166:PYP262169 QIL262166:QIL262169 QSH262166:QSH262169 RCD262166:RCD262169 RLZ262166:RLZ262169 RVV262166:RVV262169 SFR262166:SFR262169 SPN262166:SPN262169 SZJ262166:SZJ262169 TJF262166:TJF262169 TTB262166:TTB262169 UCX262166:UCX262169 UMT262166:UMT262169 UWP262166:UWP262169 VGL262166:VGL262169 VQH262166:VQH262169 WAD262166:WAD262169 WJZ262166:WJZ262169 WTV262166:WTV262169 HJ327702:HJ327705 RF327702:RF327705 ABB327702:ABB327705 AKX327702:AKX327705 AUT327702:AUT327705 BEP327702:BEP327705 BOL327702:BOL327705 BYH327702:BYH327705 CID327702:CID327705 CRZ327702:CRZ327705 DBV327702:DBV327705 DLR327702:DLR327705 DVN327702:DVN327705 EFJ327702:EFJ327705 EPF327702:EPF327705 EZB327702:EZB327705 FIX327702:FIX327705 FST327702:FST327705 GCP327702:GCP327705 GML327702:GML327705 GWH327702:GWH327705 HGD327702:HGD327705 HPZ327702:HPZ327705 HZV327702:HZV327705 IJR327702:IJR327705 ITN327702:ITN327705 JDJ327702:JDJ327705 JNF327702:JNF327705 JXB327702:JXB327705 KGX327702:KGX327705 KQT327702:KQT327705 LAP327702:LAP327705 LKL327702:LKL327705 LUH327702:LUH327705 MED327702:MED327705 MNZ327702:MNZ327705 MXV327702:MXV327705 NHR327702:NHR327705 NRN327702:NRN327705 OBJ327702:OBJ327705 OLF327702:OLF327705 OVB327702:OVB327705 PEX327702:PEX327705 POT327702:POT327705 PYP327702:PYP327705 QIL327702:QIL327705 QSH327702:QSH327705 RCD327702:RCD327705 RLZ327702:RLZ327705 RVV327702:RVV327705 SFR327702:SFR327705 SPN327702:SPN327705 SZJ327702:SZJ327705 TJF327702:TJF327705 TTB327702:TTB327705 UCX327702:UCX327705 UMT327702:UMT327705 UWP327702:UWP327705 VGL327702:VGL327705 VQH327702:VQH327705 WAD327702:WAD327705 WJZ327702:WJZ327705 WTV327702:WTV327705 HJ393238:HJ393241 RF393238:RF393241 ABB393238:ABB393241 AKX393238:AKX393241 AUT393238:AUT393241 BEP393238:BEP393241 BOL393238:BOL393241 BYH393238:BYH393241 CID393238:CID393241 CRZ393238:CRZ393241 DBV393238:DBV393241 DLR393238:DLR393241 DVN393238:DVN393241 EFJ393238:EFJ393241 EPF393238:EPF393241 EZB393238:EZB393241 FIX393238:FIX393241 FST393238:FST393241 GCP393238:GCP393241 GML393238:GML393241 GWH393238:GWH393241 HGD393238:HGD393241 HPZ393238:HPZ393241 HZV393238:HZV393241 IJR393238:IJR393241 ITN393238:ITN393241 JDJ393238:JDJ393241 JNF393238:JNF393241 JXB393238:JXB393241 KGX393238:KGX393241 KQT393238:KQT393241 LAP393238:LAP393241 LKL393238:LKL393241 LUH393238:LUH393241 MED393238:MED393241 MNZ393238:MNZ393241 MXV393238:MXV393241 NHR393238:NHR393241 NRN393238:NRN393241 OBJ393238:OBJ393241 OLF393238:OLF393241 OVB393238:OVB393241 PEX393238:PEX393241 POT393238:POT393241 PYP393238:PYP393241 QIL393238:QIL393241 QSH393238:QSH393241 RCD393238:RCD393241 RLZ393238:RLZ393241 RVV393238:RVV393241 SFR393238:SFR393241 SPN393238:SPN393241 SZJ393238:SZJ393241 TJF393238:TJF393241 TTB393238:TTB393241 UCX393238:UCX393241 UMT393238:UMT393241 UWP393238:UWP393241 VGL393238:VGL393241 VQH393238:VQH393241 WAD393238:WAD393241 WJZ393238:WJZ393241 WTV393238:WTV393241 HJ458774:HJ458777 RF458774:RF458777 ABB458774:ABB458777 AKX458774:AKX458777 AUT458774:AUT458777 BEP458774:BEP458777 BOL458774:BOL458777 BYH458774:BYH458777 CID458774:CID458777 CRZ458774:CRZ458777 DBV458774:DBV458777 DLR458774:DLR458777 DVN458774:DVN458777 EFJ458774:EFJ458777 EPF458774:EPF458777 EZB458774:EZB458777 FIX458774:FIX458777 FST458774:FST458777 GCP458774:GCP458777 GML458774:GML458777 GWH458774:GWH458777 HGD458774:HGD458777 HPZ458774:HPZ458777 HZV458774:HZV458777 IJR458774:IJR458777 ITN458774:ITN458777 JDJ458774:JDJ458777 JNF458774:JNF458777 JXB458774:JXB458777 KGX458774:KGX458777 KQT458774:KQT458777 LAP458774:LAP458777 LKL458774:LKL458777 LUH458774:LUH458777 MED458774:MED458777 MNZ458774:MNZ458777 MXV458774:MXV458777 NHR458774:NHR458777 NRN458774:NRN458777 OBJ458774:OBJ458777 OLF458774:OLF458777 OVB458774:OVB458777 PEX458774:PEX458777 POT458774:POT458777 PYP458774:PYP458777 QIL458774:QIL458777 QSH458774:QSH458777 RCD458774:RCD458777 RLZ458774:RLZ458777 RVV458774:RVV458777 SFR458774:SFR458777 SPN458774:SPN458777 SZJ458774:SZJ458777 TJF458774:TJF458777 TTB458774:TTB458777 UCX458774:UCX458777 UMT458774:UMT458777 UWP458774:UWP458777 VGL458774:VGL458777 VQH458774:VQH458777 WAD458774:WAD458777 WJZ458774:WJZ458777 WTV458774:WTV458777 HJ524310:HJ524313 RF524310:RF524313 ABB524310:ABB524313 AKX524310:AKX524313 AUT524310:AUT524313 BEP524310:BEP524313 BOL524310:BOL524313 BYH524310:BYH524313 CID524310:CID524313 CRZ524310:CRZ524313 DBV524310:DBV524313 DLR524310:DLR524313 DVN524310:DVN524313 EFJ524310:EFJ524313 EPF524310:EPF524313 EZB524310:EZB524313 FIX524310:FIX524313 FST524310:FST524313 GCP524310:GCP524313 GML524310:GML524313 GWH524310:GWH524313 HGD524310:HGD524313 HPZ524310:HPZ524313 HZV524310:HZV524313 IJR524310:IJR524313 ITN524310:ITN524313 JDJ524310:JDJ524313 JNF524310:JNF524313 JXB524310:JXB524313 KGX524310:KGX524313 KQT524310:KQT524313 LAP524310:LAP524313 LKL524310:LKL524313 LUH524310:LUH524313 MED524310:MED524313 MNZ524310:MNZ524313 MXV524310:MXV524313 NHR524310:NHR524313 NRN524310:NRN524313 OBJ524310:OBJ524313 OLF524310:OLF524313 OVB524310:OVB524313 PEX524310:PEX524313 POT524310:POT524313 PYP524310:PYP524313 QIL524310:QIL524313 QSH524310:QSH524313 RCD524310:RCD524313 RLZ524310:RLZ524313 RVV524310:RVV524313 SFR524310:SFR524313 SPN524310:SPN524313 SZJ524310:SZJ524313 TJF524310:TJF524313 TTB524310:TTB524313 UCX524310:UCX524313 UMT524310:UMT524313 UWP524310:UWP524313 VGL524310:VGL524313 VQH524310:VQH524313 WAD524310:WAD524313 WJZ524310:WJZ524313 WTV524310:WTV524313 HJ589846:HJ589849 RF589846:RF589849 ABB589846:ABB589849 AKX589846:AKX589849 AUT589846:AUT589849 BEP589846:BEP589849 BOL589846:BOL589849 BYH589846:BYH589849 CID589846:CID589849 CRZ589846:CRZ589849 DBV589846:DBV589849 DLR589846:DLR589849 DVN589846:DVN589849 EFJ589846:EFJ589849 EPF589846:EPF589849 EZB589846:EZB589849 FIX589846:FIX589849 FST589846:FST589849 GCP589846:GCP589849 GML589846:GML589849 GWH589846:GWH589849 HGD589846:HGD589849 HPZ589846:HPZ589849 HZV589846:HZV589849 IJR589846:IJR589849 ITN589846:ITN589849 JDJ589846:JDJ589849 JNF589846:JNF589849 JXB589846:JXB589849 KGX589846:KGX589849 KQT589846:KQT589849 LAP589846:LAP589849 LKL589846:LKL589849 LUH589846:LUH589849 MED589846:MED589849 MNZ589846:MNZ589849 MXV589846:MXV589849 NHR589846:NHR589849 NRN589846:NRN589849 OBJ589846:OBJ589849 OLF589846:OLF589849 OVB589846:OVB589849 PEX589846:PEX589849 POT589846:POT589849 PYP589846:PYP589849 QIL589846:QIL589849 QSH589846:QSH589849 RCD589846:RCD589849 RLZ589846:RLZ589849 RVV589846:RVV589849 SFR589846:SFR589849 SPN589846:SPN589849 SZJ589846:SZJ589849 TJF589846:TJF589849 TTB589846:TTB589849 UCX589846:UCX589849 UMT589846:UMT589849 UWP589846:UWP589849 VGL589846:VGL589849 VQH589846:VQH589849 WAD589846:WAD589849 WJZ589846:WJZ589849 WTV589846:WTV589849 HJ655382:HJ655385 RF655382:RF655385 ABB655382:ABB655385 AKX655382:AKX655385 AUT655382:AUT655385 BEP655382:BEP655385 BOL655382:BOL655385 BYH655382:BYH655385 CID655382:CID655385 CRZ655382:CRZ655385 DBV655382:DBV655385 DLR655382:DLR655385 DVN655382:DVN655385 EFJ655382:EFJ655385 EPF655382:EPF655385 EZB655382:EZB655385 FIX655382:FIX655385 FST655382:FST655385 GCP655382:GCP655385 GML655382:GML655385 GWH655382:GWH655385 HGD655382:HGD655385 HPZ655382:HPZ655385 HZV655382:HZV655385 IJR655382:IJR655385 ITN655382:ITN655385 JDJ655382:JDJ655385 JNF655382:JNF655385 JXB655382:JXB655385 KGX655382:KGX655385 KQT655382:KQT655385 LAP655382:LAP655385 LKL655382:LKL655385 LUH655382:LUH655385 MED655382:MED655385 MNZ655382:MNZ655385 MXV655382:MXV655385 NHR655382:NHR655385 NRN655382:NRN655385 OBJ655382:OBJ655385 OLF655382:OLF655385 OVB655382:OVB655385 PEX655382:PEX655385 POT655382:POT655385 PYP655382:PYP655385 QIL655382:QIL655385 QSH655382:QSH655385 RCD655382:RCD655385 RLZ655382:RLZ655385 RVV655382:RVV655385 SFR655382:SFR655385 SPN655382:SPN655385 SZJ655382:SZJ655385 TJF655382:TJF655385 TTB655382:TTB655385 UCX655382:UCX655385 UMT655382:UMT655385 UWP655382:UWP655385 VGL655382:VGL655385 VQH655382:VQH655385 WAD655382:WAD655385 WJZ655382:WJZ655385 WTV655382:WTV655385 HJ720918:HJ720921 RF720918:RF720921 ABB720918:ABB720921 AKX720918:AKX720921 AUT720918:AUT720921 BEP720918:BEP720921 BOL720918:BOL720921 BYH720918:BYH720921 CID720918:CID720921 CRZ720918:CRZ720921 DBV720918:DBV720921 DLR720918:DLR720921 DVN720918:DVN720921 EFJ720918:EFJ720921 EPF720918:EPF720921 EZB720918:EZB720921 FIX720918:FIX720921 FST720918:FST720921 GCP720918:GCP720921 GML720918:GML720921 GWH720918:GWH720921 HGD720918:HGD720921 HPZ720918:HPZ720921 HZV720918:HZV720921 IJR720918:IJR720921 ITN720918:ITN720921 JDJ720918:JDJ720921 JNF720918:JNF720921 JXB720918:JXB720921 KGX720918:KGX720921 KQT720918:KQT720921 LAP720918:LAP720921 LKL720918:LKL720921 LUH720918:LUH720921 MED720918:MED720921 MNZ720918:MNZ720921 MXV720918:MXV720921 NHR720918:NHR720921 NRN720918:NRN720921 OBJ720918:OBJ720921 OLF720918:OLF720921 OVB720918:OVB720921 PEX720918:PEX720921 POT720918:POT720921 PYP720918:PYP720921 QIL720918:QIL720921 QSH720918:QSH720921 RCD720918:RCD720921 RLZ720918:RLZ720921 RVV720918:RVV720921 SFR720918:SFR720921 SPN720918:SPN720921 SZJ720918:SZJ720921 TJF720918:TJF720921 TTB720918:TTB720921 UCX720918:UCX720921 UMT720918:UMT720921 UWP720918:UWP720921 VGL720918:VGL720921 VQH720918:VQH720921 WAD720918:WAD720921 WJZ720918:WJZ720921 WTV720918:WTV720921 HJ786454:HJ786457 RF786454:RF786457 ABB786454:ABB786457 AKX786454:AKX786457 AUT786454:AUT786457 BEP786454:BEP786457 BOL786454:BOL786457 BYH786454:BYH786457 CID786454:CID786457 CRZ786454:CRZ786457 DBV786454:DBV786457 DLR786454:DLR786457 DVN786454:DVN786457 EFJ786454:EFJ786457 EPF786454:EPF786457 EZB786454:EZB786457 FIX786454:FIX786457 FST786454:FST786457 GCP786454:GCP786457 GML786454:GML786457 GWH786454:GWH786457 HGD786454:HGD786457 HPZ786454:HPZ786457 HZV786454:HZV786457 IJR786454:IJR786457 ITN786454:ITN786457 JDJ786454:JDJ786457 JNF786454:JNF786457 JXB786454:JXB786457 KGX786454:KGX786457 KQT786454:KQT786457 LAP786454:LAP786457 LKL786454:LKL786457 LUH786454:LUH786457 MED786454:MED786457 MNZ786454:MNZ786457 MXV786454:MXV786457 NHR786454:NHR786457 NRN786454:NRN786457 OBJ786454:OBJ786457 OLF786454:OLF786457 OVB786454:OVB786457 PEX786454:PEX786457 POT786454:POT786457 PYP786454:PYP786457 QIL786454:QIL786457 QSH786454:QSH786457 RCD786454:RCD786457 RLZ786454:RLZ786457 RVV786454:RVV786457 SFR786454:SFR786457 SPN786454:SPN786457 SZJ786454:SZJ786457 TJF786454:TJF786457 TTB786454:TTB786457 UCX786454:UCX786457 UMT786454:UMT786457 UWP786454:UWP786457 VGL786454:VGL786457 VQH786454:VQH786457 WAD786454:WAD786457 WJZ786454:WJZ786457 WTV786454:WTV786457 HJ851990:HJ851993 RF851990:RF851993 ABB851990:ABB851993 AKX851990:AKX851993 AUT851990:AUT851993 BEP851990:BEP851993 BOL851990:BOL851993 BYH851990:BYH851993 CID851990:CID851993 CRZ851990:CRZ851993 DBV851990:DBV851993 DLR851990:DLR851993 DVN851990:DVN851993 EFJ851990:EFJ851993 EPF851990:EPF851993 EZB851990:EZB851993 FIX851990:FIX851993 FST851990:FST851993 GCP851990:GCP851993 GML851990:GML851993 GWH851990:GWH851993 HGD851990:HGD851993 HPZ851990:HPZ851993 HZV851990:HZV851993 IJR851990:IJR851993 ITN851990:ITN851993 JDJ851990:JDJ851993 JNF851990:JNF851993 JXB851990:JXB851993 KGX851990:KGX851993 KQT851990:KQT851993 LAP851990:LAP851993 LKL851990:LKL851993 LUH851990:LUH851993 MED851990:MED851993 MNZ851990:MNZ851993 MXV851990:MXV851993 NHR851990:NHR851993 NRN851990:NRN851993 OBJ851990:OBJ851993 OLF851990:OLF851993 OVB851990:OVB851993 PEX851990:PEX851993 POT851990:POT851993 PYP851990:PYP851993 QIL851990:QIL851993 QSH851990:QSH851993 RCD851990:RCD851993 RLZ851990:RLZ851993 RVV851990:RVV851993 SFR851990:SFR851993 SPN851990:SPN851993 SZJ851990:SZJ851993 TJF851990:TJF851993 TTB851990:TTB851993 UCX851990:UCX851993 UMT851990:UMT851993 UWP851990:UWP851993 VGL851990:VGL851993 VQH851990:VQH851993 WAD851990:WAD851993 WJZ851990:WJZ851993 WTV851990:WTV851993 HJ917526:HJ917529 RF917526:RF917529 ABB917526:ABB917529 AKX917526:AKX917529 AUT917526:AUT917529 BEP917526:BEP917529 BOL917526:BOL917529 BYH917526:BYH917529 CID917526:CID917529 CRZ917526:CRZ917529 DBV917526:DBV917529 DLR917526:DLR917529 DVN917526:DVN917529 EFJ917526:EFJ917529 EPF917526:EPF917529 EZB917526:EZB917529 FIX917526:FIX917529 FST917526:FST917529 GCP917526:GCP917529 GML917526:GML917529 GWH917526:GWH917529 HGD917526:HGD917529 HPZ917526:HPZ917529 HZV917526:HZV917529 IJR917526:IJR917529 ITN917526:ITN917529 JDJ917526:JDJ917529 JNF917526:JNF917529 JXB917526:JXB917529 KGX917526:KGX917529 KQT917526:KQT917529 LAP917526:LAP917529 LKL917526:LKL917529 LUH917526:LUH917529 MED917526:MED917529 MNZ917526:MNZ917529 MXV917526:MXV917529 NHR917526:NHR917529 NRN917526:NRN917529 OBJ917526:OBJ917529 OLF917526:OLF917529 OVB917526:OVB917529 PEX917526:PEX917529 POT917526:POT917529 PYP917526:PYP917529 QIL917526:QIL917529 QSH917526:QSH917529 RCD917526:RCD917529 RLZ917526:RLZ917529 RVV917526:RVV917529 SFR917526:SFR917529 SPN917526:SPN917529 SZJ917526:SZJ917529 TJF917526:TJF917529 TTB917526:TTB917529 UCX917526:UCX917529 UMT917526:UMT917529 UWP917526:UWP917529 VGL917526:VGL917529 VQH917526:VQH917529 WAD917526:WAD917529 WJZ917526:WJZ917529 WTV917526:WTV917529 HJ983062:HJ983065 RF983062:RF983065 ABB983062:ABB983065 AKX983062:AKX983065 AUT983062:AUT983065 BEP983062:BEP983065 BOL983062:BOL983065 BYH983062:BYH983065 CID983062:CID983065 CRZ983062:CRZ983065 DBV983062:DBV983065 DLR983062:DLR983065 DVN983062:DVN983065 EFJ983062:EFJ983065 EPF983062:EPF983065 EZB983062:EZB983065 FIX983062:FIX983065 FST983062:FST983065 GCP983062:GCP983065 GML983062:GML983065 GWH983062:GWH983065 HGD983062:HGD983065 HPZ983062:HPZ983065 HZV983062:HZV983065 IJR983062:IJR983065 ITN983062:ITN983065 JDJ983062:JDJ983065 JNF983062:JNF983065 JXB983062:JXB983065 KGX983062:KGX983065 KQT983062:KQT983065 LAP983062:LAP983065 LKL983062:LKL983065 LUH983062:LUH983065 MED983062:MED983065 MNZ983062:MNZ983065 MXV983062:MXV983065 NHR983062:NHR983065 NRN983062:NRN983065 OBJ983062:OBJ983065 OLF983062:OLF983065 OVB983062:OVB983065 PEX983062:PEX983065 POT983062:POT983065 PYP983062:PYP983065 QIL983062:QIL983065 QSH983062:QSH983065 RCD983062:RCD983065 RLZ983062:RLZ983065 RVV983062:RVV983065 SFR983062:SFR983065 SPN983062:SPN983065 SZJ983062:SZJ983065 TJF983062:TJF983065 TTB983062:TTB983065 UCX983062:UCX983065 UMT983062:UMT983065 UWP983062:UWP983065 VGL983062:VGL983065 VQH983062:VQH983065 WAD983062:WAD983065 WJZ983062:WJZ983065 WTV983062:WTV983065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HJ65556 RF65556 ABB65556 AKX65556 AUT65556 BEP65556 BOL65556 BYH65556 CID65556 CRZ65556 DBV65556 DLR65556 DVN65556 EFJ65556 EPF65556 EZB65556 FIX65556 FST65556 GCP65556 GML65556 GWH65556 HGD65556 HPZ65556 HZV65556 IJR65556 ITN65556 JDJ65556 JNF65556 JXB65556 KGX65556 KQT65556 LAP65556 LKL65556 LUH65556 MED65556 MNZ65556 MXV65556 NHR65556 NRN65556 OBJ65556 OLF65556 OVB65556 PEX65556 POT65556 PYP65556 QIL65556 QSH65556 RCD65556 RLZ65556 RVV65556 SFR65556 SPN65556 SZJ65556 TJF65556 TTB65556 UCX65556 UMT65556 UWP65556 VGL65556 VQH65556 WAD65556 WJZ65556 WTV65556 HJ131092 RF131092 ABB131092 AKX131092 AUT131092 BEP131092 BOL131092 BYH131092 CID131092 CRZ131092 DBV131092 DLR131092 DVN131092 EFJ131092 EPF131092 EZB131092 FIX131092 FST131092 GCP131092 GML131092 GWH131092 HGD131092 HPZ131092 HZV131092 IJR131092 ITN131092 JDJ131092 JNF131092 JXB131092 KGX131092 KQT131092 LAP131092 LKL131092 LUH131092 MED131092 MNZ131092 MXV131092 NHR131092 NRN131092 OBJ131092 OLF131092 OVB131092 PEX131092 POT131092 PYP131092 QIL131092 QSH131092 RCD131092 RLZ131092 RVV131092 SFR131092 SPN131092 SZJ131092 TJF131092 TTB131092 UCX131092 UMT131092 UWP131092 VGL131092 VQH131092 WAD131092 WJZ131092 WTV131092 HJ196628 RF196628 ABB196628 AKX196628 AUT196628 BEP196628 BOL196628 BYH196628 CID196628 CRZ196628 DBV196628 DLR196628 DVN196628 EFJ196628 EPF196628 EZB196628 FIX196628 FST196628 GCP196628 GML196628 GWH196628 HGD196628 HPZ196628 HZV196628 IJR196628 ITN196628 JDJ196628 JNF196628 JXB196628 KGX196628 KQT196628 LAP196628 LKL196628 LUH196628 MED196628 MNZ196628 MXV196628 NHR196628 NRN196628 OBJ196628 OLF196628 OVB196628 PEX196628 POT196628 PYP196628 QIL196628 QSH196628 RCD196628 RLZ196628 RVV196628 SFR196628 SPN196628 SZJ196628 TJF196628 TTB196628 UCX196628 UMT196628 UWP196628 VGL196628 VQH196628 WAD196628 WJZ196628 WTV196628 HJ262164 RF262164 ABB262164 AKX262164 AUT262164 BEP262164 BOL262164 BYH262164 CID262164 CRZ262164 DBV262164 DLR262164 DVN262164 EFJ262164 EPF262164 EZB262164 FIX262164 FST262164 GCP262164 GML262164 GWH262164 HGD262164 HPZ262164 HZV262164 IJR262164 ITN262164 JDJ262164 JNF262164 JXB262164 KGX262164 KQT262164 LAP262164 LKL262164 LUH262164 MED262164 MNZ262164 MXV262164 NHR262164 NRN262164 OBJ262164 OLF262164 OVB262164 PEX262164 POT262164 PYP262164 QIL262164 QSH262164 RCD262164 RLZ262164 RVV262164 SFR262164 SPN262164 SZJ262164 TJF262164 TTB262164 UCX262164 UMT262164 UWP262164 VGL262164 VQH262164 WAD262164 WJZ262164 WTV262164 HJ327700 RF327700 ABB327700 AKX327700 AUT327700 BEP327700 BOL327700 BYH327700 CID327700 CRZ327700 DBV327700 DLR327700 DVN327700 EFJ327700 EPF327700 EZB327700 FIX327700 FST327700 GCP327700 GML327700 GWH327700 HGD327700 HPZ327700 HZV327700 IJR327700 ITN327700 JDJ327700 JNF327700 JXB327700 KGX327700 KQT327700 LAP327700 LKL327700 LUH327700 MED327700 MNZ327700 MXV327700 NHR327700 NRN327700 OBJ327700 OLF327700 OVB327700 PEX327700 POT327700 PYP327700 QIL327700 QSH327700 RCD327700 RLZ327700 RVV327700 SFR327700 SPN327700 SZJ327700 TJF327700 TTB327700 UCX327700 UMT327700 UWP327700 VGL327700 VQH327700 WAD327700 WJZ327700 WTV327700 HJ393236 RF393236 ABB393236 AKX393236 AUT393236 BEP393236 BOL393236 BYH393236 CID393236 CRZ393236 DBV393236 DLR393236 DVN393236 EFJ393236 EPF393236 EZB393236 FIX393236 FST393236 GCP393236 GML393236 GWH393236 HGD393236 HPZ393236 HZV393236 IJR393236 ITN393236 JDJ393236 JNF393236 JXB393236 KGX393236 KQT393236 LAP393236 LKL393236 LUH393236 MED393236 MNZ393236 MXV393236 NHR393236 NRN393236 OBJ393236 OLF393236 OVB393236 PEX393236 POT393236 PYP393236 QIL393236 QSH393236 RCD393236 RLZ393236 RVV393236 SFR393236 SPN393236 SZJ393236 TJF393236 TTB393236 UCX393236 UMT393236 UWP393236 VGL393236 VQH393236 WAD393236 WJZ393236 WTV393236 HJ458772 RF458772 ABB458772 AKX458772 AUT458772 BEP458772 BOL458772 BYH458772 CID458772 CRZ458772 DBV458772 DLR458772 DVN458772 EFJ458772 EPF458772 EZB458772 FIX458772 FST458772 GCP458772 GML458772 GWH458772 HGD458772 HPZ458772 HZV458772 IJR458772 ITN458772 JDJ458772 JNF458772 JXB458772 KGX458772 KQT458772 LAP458772 LKL458772 LUH458772 MED458772 MNZ458772 MXV458772 NHR458772 NRN458772 OBJ458772 OLF458772 OVB458772 PEX458772 POT458772 PYP458772 QIL458772 QSH458772 RCD458772 RLZ458772 RVV458772 SFR458772 SPN458772 SZJ458772 TJF458772 TTB458772 UCX458772 UMT458772 UWP458772 VGL458772 VQH458772 WAD458772 WJZ458772 WTV458772 HJ524308 RF524308 ABB524308 AKX524308 AUT524308 BEP524308 BOL524308 BYH524308 CID524308 CRZ524308 DBV524308 DLR524308 DVN524308 EFJ524308 EPF524308 EZB524308 FIX524308 FST524308 GCP524308 GML524308 GWH524308 HGD524308 HPZ524308 HZV524308 IJR524308 ITN524308 JDJ524308 JNF524308 JXB524308 KGX524308 KQT524308 LAP524308 LKL524308 LUH524308 MED524308 MNZ524308 MXV524308 NHR524308 NRN524308 OBJ524308 OLF524308 OVB524308 PEX524308 POT524308 PYP524308 QIL524308 QSH524308 RCD524308 RLZ524308 RVV524308 SFR524308 SPN524308 SZJ524308 TJF524308 TTB524308 UCX524308 UMT524308 UWP524308 VGL524308 VQH524308 WAD524308 WJZ524308 WTV524308 HJ589844 RF589844 ABB589844 AKX589844 AUT589844 BEP589844 BOL589844 BYH589844 CID589844 CRZ589844 DBV589844 DLR589844 DVN589844 EFJ589844 EPF589844 EZB589844 FIX589844 FST589844 GCP589844 GML589844 GWH589844 HGD589844 HPZ589844 HZV589844 IJR589844 ITN589844 JDJ589844 JNF589844 JXB589844 KGX589844 KQT589844 LAP589844 LKL589844 LUH589844 MED589844 MNZ589844 MXV589844 NHR589844 NRN589844 OBJ589844 OLF589844 OVB589844 PEX589844 POT589844 PYP589844 QIL589844 QSH589844 RCD589844 RLZ589844 RVV589844 SFR589844 SPN589844 SZJ589844 TJF589844 TTB589844 UCX589844 UMT589844 UWP589844 VGL589844 VQH589844 WAD589844 WJZ589844 WTV589844 HJ655380 RF655380 ABB655380 AKX655380 AUT655380 BEP655380 BOL655380 BYH655380 CID655380 CRZ655380 DBV655380 DLR655380 DVN655380 EFJ655380 EPF655380 EZB655380 FIX655380 FST655380 GCP655380 GML655380 GWH655380 HGD655380 HPZ655380 HZV655380 IJR655380 ITN655380 JDJ655380 JNF655380 JXB655380 KGX655380 KQT655380 LAP655380 LKL655380 LUH655380 MED655380 MNZ655380 MXV655380 NHR655380 NRN655380 OBJ655380 OLF655380 OVB655380 PEX655380 POT655380 PYP655380 QIL655380 QSH655380 RCD655380 RLZ655380 RVV655380 SFR655380 SPN655380 SZJ655380 TJF655380 TTB655380 UCX655380 UMT655380 UWP655380 VGL655380 VQH655380 WAD655380 WJZ655380 WTV655380 HJ720916 RF720916 ABB720916 AKX720916 AUT720916 BEP720916 BOL720916 BYH720916 CID720916 CRZ720916 DBV720916 DLR720916 DVN720916 EFJ720916 EPF720916 EZB720916 FIX720916 FST720916 GCP720916 GML720916 GWH720916 HGD720916 HPZ720916 HZV720916 IJR720916 ITN720916 JDJ720916 JNF720916 JXB720916 KGX720916 KQT720916 LAP720916 LKL720916 LUH720916 MED720916 MNZ720916 MXV720916 NHR720916 NRN720916 OBJ720916 OLF720916 OVB720916 PEX720916 POT720916 PYP720916 QIL720916 QSH720916 RCD720916 RLZ720916 RVV720916 SFR720916 SPN720916 SZJ720916 TJF720916 TTB720916 UCX720916 UMT720916 UWP720916 VGL720916 VQH720916 WAD720916 WJZ720916 WTV720916 HJ786452 RF786452 ABB786452 AKX786452 AUT786452 BEP786452 BOL786452 BYH786452 CID786452 CRZ786452 DBV786452 DLR786452 DVN786452 EFJ786452 EPF786452 EZB786452 FIX786452 FST786452 GCP786452 GML786452 GWH786452 HGD786452 HPZ786452 HZV786452 IJR786452 ITN786452 JDJ786452 JNF786452 JXB786452 KGX786452 KQT786452 LAP786452 LKL786452 LUH786452 MED786452 MNZ786452 MXV786452 NHR786452 NRN786452 OBJ786452 OLF786452 OVB786452 PEX786452 POT786452 PYP786452 QIL786452 QSH786452 RCD786452 RLZ786452 RVV786452 SFR786452 SPN786452 SZJ786452 TJF786452 TTB786452 UCX786452 UMT786452 UWP786452 VGL786452 VQH786452 WAD786452 WJZ786452 WTV786452 HJ851988 RF851988 ABB851988 AKX851988 AUT851988 BEP851988 BOL851988 BYH851988 CID851988 CRZ851988 DBV851988 DLR851988 DVN851988 EFJ851988 EPF851988 EZB851988 FIX851988 FST851988 GCP851988 GML851988 GWH851988 HGD851988 HPZ851988 HZV851988 IJR851988 ITN851988 JDJ851988 JNF851988 JXB851988 KGX851988 KQT851988 LAP851988 LKL851988 LUH851988 MED851988 MNZ851988 MXV851988 NHR851988 NRN851988 OBJ851988 OLF851988 OVB851988 PEX851988 POT851988 PYP851988 QIL851988 QSH851988 RCD851988 RLZ851988 RVV851988 SFR851988 SPN851988 SZJ851988 TJF851988 TTB851988 UCX851988 UMT851988 UWP851988 VGL851988 VQH851988 WAD851988 WJZ851988 WTV851988 HJ917524 RF917524 ABB917524 AKX917524 AUT917524 BEP917524 BOL917524 BYH917524 CID917524 CRZ917524 DBV917524 DLR917524 DVN917524 EFJ917524 EPF917524 EZB917524 FIX917524 FST917524 GCP917524 GML917524 GWH917524 HGD917524 HPZ917524 HZV917524 IJR917524 ITN917524 JDJ917524 JNF917524 JXB917524 KGX917524 KQT917524 LAP917524 LKL917524 LUH917524 MED917524 MNZ917524 MXV917524 NHR917524 NRN917524 OBJ917524 OLF917524 OVB917524 PEX917524 POT917524 PYP917524 QIL917524 QSH917524 RCD917524 RLZ917524 RVV917524 SFR917524 SPN917524 SZJ917524 TJF917524 TTB917524 UCX917524 UMT917524 UWP917524 VGL917524 VQH917524 WAD917524 WJZ917524 WTV917524 HJ983060 RF983060 ABB983060 AKX983060 AUT983060 BEP983060 BOL983060 BYH983060 CID983060 CRZ983060 DBV983060 DLR983060 DVN983060 EFJ983060 EPF983060 EZB983060 FIX983060 FST983060 GCP983060 GML983060 GWH983060 HGD983060 HPZ983060 HZV983060 IJR983060 ITN983060 JDJ983060 JNF983060 JXB983060 KGX983060 KQT983060 LAP983060 LKL983060 LUH983060 MED983060 MNZ983060 MXV983060 NHR983060 NRN983060 OBJ983060 OLF983060 OVB983060 PEX983060 POT983060 PYP983060 QIL983060 QSH983060 RCD983060 RLZ983060 RVV983060 SFR983060 SPN983060 SZJ983060 TJF983060 TTB983060 UCX983060 UMT983060 UWP983060 VGL983060 VQH983060 WAD983060 WJZ983060 WTV983060 HJ65554 RF65554 ABB65554 AKX65554 AUT65554 BEP65554 BOL65554 BYH65554 CID65554 CRZ65554 DBV65554 DLR65554 DVN65554 EFJ65554 EPF65554 EZB65554 FIX65554 FST65554 GCP65554 GML65554 GWH65554 HGD65554 HPZ65554 HZV65554 IJR65554 ITN65554 JDJ65554 JNF65554 JXB65554 KGX65554 KQT65554 LAP65554 LKL65554 LUH65554 MED65554 MNZ65554 MXV65554 NHR65554 NRN65554 OBJ65554 OLF65554 OVB65554 PEX65554 POT65554 PYP65554 QIL65554 QSH65554 RCD65554 RLZ65554 RVV65554 SFR65554 SPN65554 SZJ65554 TJF65554 TTB65554 UCX65554 UMT65554 UWP65554 VGL65554 VQH65554 WAD65554 WJZ65554 WTV65554 HJ131090 RF131090 ABB131090 AKX131090 AUT131090 BEP131090 BOL131090 BYH131090 CID131090 CRZ131090 DBV131090 DLR131090 DVN131090 EFJ131090 EPF131090 EZB131090 FIX131090 FST131090 GCP131090 GML131090 GWH131090 HGD131090 HPZ131090 HZV131090 IJR131090 ITN131090 JDJ131090 JNF131090 JXB131090 KGX131090 KQT131090 LAP131090 LKL131090 LUH131090 MED131090 MNZ131090 MXV131090 NHR131090 NRN131090 OBJ131090 OLF131090 OVB131090 PEX131090 POT131090 PYP131090 QIL131090 QSH131090 RCD131090 RLZ131090 RVV131090 SFR131090 SPN131090 SZJ131090 TJF131090 TTB131090 UCX131090 UMT131090 UWP131090 VGL131090 VQH131090 WAD131090 WJZ131090 WTV131090 HJ196626 RF196626 ABB196626 AKX196626 AUT196626 BEP196626 BOL196626 BYH196626 CID196626 CRZ196626 DBV196626 DLR196626 DVN196626 EFJ196626 EPF196626 EZB196626 FIX196626 FST196626 GCP196626 GML196626 GWH196626 HGD196626 HPZ196626 HZV196626 IJR196626 ITN196626 JDJ196626 JNF196626 JXB196626 KGX196626 KQT196626 LAP196626 LKL196626 LUH196626 MED196626 MNZ196626 MXV196626 NHR196626 NRN196626 OBJ196626 OLF196626 OVB196626 PEX196626 POT196626 PYP196626 QIL196626 QSH196626 RCD196626 RLZ196626 RVV196626 SFR196626 SPN196626 SZJ196626 TJF196626 TTB196626 UCX196626 UMT196626 UWP196626 VGL196626 VQH196626 WAD196626 WJZ196626 WTV196626 HJ262162 RF262162 ABB262162 AKX262162 AUT262162 BEP262162 BOL262162 BYH262162 CID262162 CRZ262162 DBV262162 DLR262162 DVN262162 EFJ262162 EPF262162 EZB262162 FIX262162 FST262162 GCP262162 GML262162 GWH262162 HGD262162 HPZ262162 HZV262162 IJR262162 ITN262162 JDJ262162 JNF262162 JXB262162 KGX262162 KQT262162 LAP262162 LKL262162 LUH262162 MED262162 MNZ262162 MXV262162 NHR262162 NRN262162 OBJ262162 OLF262162 OVB262162 PEX262162 POT262162 PYP262162 QIL262162 QSH262162 RCD262162 RLZ262162 RVV262162 SFR262162 SPN262162 SZJ262162 TJF262162 TTB262162 UCX262162 UMT262162 UWP262162 VGL262162 VQH262162 WAD262162 WJZ262162 WTV262162 HJ327698 RF327698 ABB327698 AKX327698 AUT327698 BEP327698 BOL327698 BYH327698 CID327698 CRZ327698 DBV327698 DLR327698 DVN327698 EFJ327698 EPF327698 EZB327698 FIX327698 FST327698 GCP327698 GML327698 GWH327698 HGD327698 HPZ327698 HZV327698 IJR327698 ITN327698 JDJ327698 JNF327698 JXB327698 KGX327698 KQT327698 LAP327698 LKL327698 LUH327698 MED327698 MNZ327698 MXV327698 NHR327698 NRN327698 OBJ327698 OLF327698 OVB327698 PEX327698 POT327698 PYP327698 QIL327698 QSH327698 RCD327698 RLZ327698 RVV327698 SFR327698 SPN327698 SZJ327698 TJF327698 TTB327698 UCX327698 UMT327698 UWP327698 VGL327698 VQH327698 WAD327698 WJZ327698 WTV327698 HJ393234 RF393234 ABB393234 AKX393234 AUT393234 BEP393234 BOL393234 BYH393234 CID393234 CRZ393234 DBV393234 DLR393234 DVN393234 EFJ393234 EPF393234 EZB393234 FIX393234 FST393234 GCP393234 GML393234 GWH393234 HGD393234 HPZ393234 HZV393234 IJR393234 ITN393234 JDJ393234 JNF393234 JXB393234 KGX393234 KQT393234 LAP393234 LKL393234 LUH393234 MED393234 MNZ393234 MXV393234 NHR393234 NRN393234 OBJ393234 OLF393234 OVB393234 PEX393234 POT393234 PYP393234 QIL393234 QSH393234 RCD393234 RLZ393234 RVV393234 SFR393234 SPN393234 SZJ393234 TJF393234 TTB393234 UCX393234 UMT393234 UWP393234 VGL393234 VQH393234 WAD393234 WJZ393234 WTV393234 HJ458770 RF458770 ABB458770 AKX458770 AUT458770 BEP458770 BOL458770 BYH458770 CID458770 CRZ458770 DBV458770 DLR458770 DVN458770 EFJ458770 EPF458770 EZB458770 FIX458770 FST458770 GCP458770 GML458770 GWH458770 HGD458770 HPZ458770 HZV458770 IJR458770 ITN458770 JDJ458770 JNF458770 JXB458770 KGX458770 KQT458770 LAP458770 LKL458770 LUH458770 MED458770 MNZ458770 MXV458770 NHR458770 NRN458770 OBJ458770 OLF458770 OVB458770 PEX458770 POT458770 PYP458770 QIL458770 QSH458770 RCD458770 RLZ458770 RVV458770 SFR458770 SPN458770 SZJ458770 TJF458770 TTB458770 UCX458770 UMT458770 UWP458770 VGL458770 VQH458770 WAD458770 WJZ458770 WTV458770 HJ524306 RF524306 ABB524306 AKX524306 AUT524306 BEP524306 BOL524306 BYH524306 CID524306 CRZ524306 DBV524306 DLR524306 DVN524306 EFJ524306 EPF524306 EZB524306 FIX524306 FST524306 GCP524306 GML524306 GWH524306 HGD524306 HPZ524306 HZV524306 IJR524306 ITN524306 JDJ524306 JNF524306 JXB524306 KGX524306 KQT524306 LAP524306 LKL524306 LUH524306 MED524306 MNZ524306 MXV524306 NHR524306 NRN524306 OBJ524306 OLF524306 OVB524306 PEX524306 POT524306 PYP524306 QIL524306 QSH524306 RCD524306 RLZ524306 RVV524306 SFR524306 SPN524306 SZJ524306 TJF524306 TTB524306 UCX524306 UMT524306 UWP524306 VGL524306 VQH524306 WAD524306 WJZ524306 WTV524306 HJ589842 RF589842 ABB589842 AKX589842 AUT589842 BEP589842 BOL589842 BYH589842 CID589842 CRZ589842 DBV589842 DLR589842 DVN589842 EFJ589842 EPF589842 EZB589842 FIX589842 FST589842 GCP589842 GML589842 GWH589842 HGD589842 HPZ589842 HZV589842 IJR589842 ITN589842 JDJ589842 JNF589842 JXB589842 KGX589842 KQT589842 LAP589842 LKL589842 LUH589842 MED589842 MNZ589842 MXV589842 NHR589842 NRN589842 OBJ589842 OLF589842 OVB589842 PEX589842 POT589842 PYP589842 QIL589842 QSH589842 RCD589842 RLZ589842 RVV589842 SFR589842 SPN589842 SZJ589842 TJF589842 TTB589842 UCX589842 UMT589842 UWP589842 VGL589842 VQH589842 WAD589842 WJZ589842 WTV589842 HJ655378 RF655378 ABB655378 AKX655378 AUT655378 BEP655378 BOL655378 BYH655378 CID655378 CRZ655378 DBV655378 DLR655378 DVN655378 EFJ655378 EPF655378 EZB655378 FIX655378 FST655378 GCP655378 GML655378 GWH655378 HGD655378 HPZ655378 HZV655378 IJR655378 ITN655378 JDJ655378 JNF655378 JXB655378 KGX655378 KQT655378 LAP655378 LKL655378 LUH655378 MED655378 MNZ655378 MXV655378 NHR655378 NRN655378 OBJ655378 OLF655378 OVB655378 PEX655378 POT655378 PYP655378 QIL655378 QSH655378 RCD655378 RLZ655378 RVV655378 SFR655378 SPN655378 SZJ655378 TJF655378 TTB655378 UCX655378 UMT655378 UWP655378 VGL655378 VQH655378 WAD655378 WJZ655378 WTV655378 HJ720914 RF720914 ABB720914 AKX720914 AUT720914 BEP720914 BOL720914 BYH720914 CID720914 CRZ720914 DBV720914 DLR720914 DVN720914 EFJ720914 EPF720914 EZB720914 FIX720914 FST720914 GCP720914 GML720914 GWH720914 HGD720914 HPZ720914 HZV720914 IJR720914 ITN720914 JDJ720914 JNF720914 JXB720914 KGX720914 KQT720914 LAP720914 LKL720914 LUH720914 MED720914 MNZ720914 MXV720914 NHR720914 NRN720914 OBJ720914 OLF720914 OVB720914 PEX720914 POT720914 PYP720914 QIL720914 QSH720914 RCD720914 RLZ720914 RVV720914 SFR720914 SPN720914 SZJ720914 TJF720914 TTB720914 UCX720914 UMT720914 UWP720914 VGL720914 VQH720914 WAD720914 WJZ720914 WTV720914 HJ786450 RF786450 ABB786450 AKX786450 AUT786450 BEP786450 BOL786450 BYH786450 CID786450 CRZ786450 DBV786450 DLR786450 DVN786450 EFJ786450 EPF786450 EZB786450 FIX786450 FST786450 GCP786450 GML786450 GWH786450 HGD786450 HPZ786450 HZV786450 IJR786450 ITN786450 JDJ786450 JNF786450 JXB786450 KGX786450 KQT786450 LAP786450 LKL786450 LUH786450 MED786450 MNZ786450 MXV786450 NHR786450 NRN786450 OBJ786450 OLF786450 OVB786450 PEX786450 POT786450 PYP786450 QIL786450 QSH786450 RCD786450 RLZ786450 RVV786450 SFR786450 SPN786450 SZJ786450 TJF786450 TTB786450 UCX786450 UMT786450 UWP786450 VGL786450 VQH786450 WAD786450 WJZ786450 WTV786450 HJ851986 RF851986 ABB851986 AKX851986 AUT851986 BEP851986 BOL851986 BYH851986 CID851986 CRZ851986 DBV851986 DLR851986 DVN851986 EFJ851986 EPF851986 EZB851986 FIX851986 FST851986 GCP851986 GML851986 GWH851986 HGD851986 HPZ851986 HZV851986 IJR851986 ITN851986 JDJ851986 JNF851986 JXB851986 KGX851986 KQT851986 LAP851986 LKL851986 LUH851986 MED851986 MNZ851986 MXV851986 NHR851986 NRN851986 OBJ851986 OLF851986 OVB851986 PEX851986 POT851986 PYP851986 QIL851986 QSH851986 RCD851986 RLZ851986 RVV851986 SFR851986 SPN851986 SZJ851986 TJF851986 TTB851986 UCX851986 UMT851986 UWP851986 VGL851986 VQH851986 WAD851986 WJZ851986 WTV851986 HJ917522 RF917522 ABB917522 AKX917522 AUT917522 BEP917522 BOL917522 BYH917522 CID917522 CRZ917522 DBV917522 DLR917522 DVN917522 EFJ917522 EPF917522 EZB917522 FIX917522 FST917522 GCP917522 GML917522 GWH917522 HGD917522 HPZ917522 HZV917522 IJR917522 ITN917522 JDJ917522 JNF917522 JXB917522 KGX917522 KQT917522 LAP917522 LKL917522 LUH917522 MED917522 MNZ917522 MXV917522 NHR917522 NRN917522 OBJ917522 OLF917522 OVB917522 PEX917522 POT917522 PYP917522 QIL917522 QSH917522 RCD917522 RLZ917522 RVV917522 SFR917522 SPN917522 SZJ917522 TJF917522 TTB917522 UCX917522 UMT917522 UWP917522 VGL917522 VQH917522 WAD917522 WJZ917522 WTV917522 HJ983058 RF983058 ABB983058 AKX983058 AUT983058 BEP983058 BOL983058 BYH983058 CID983058 CRZ983058 DBV983058 DLR983058 DVN983058 EFJ983058 EPF983058 EZB983058 FIX983058 FST983058 GCP983058 GML983058 GWH983058 HGD983058 HPZ983058 HZV983058 IJR983058 ITN983058 JDJ983058 JNF983058 JXB983058 KGX983058 KQT983058 LAP983058 LKL983058 LUH983058 MED983058 MNZ983058 MXV983058 NHR983058 NRN983058 OBJ983058 OLF983058 OVB983058 PEX983058 POT983058 PYP983058 QIL983058 QSH983058 RCD983058 RLZ983058 RVV983058 SFR983058 SPN983058 SZJ983058 TJF983058 TTB983058 UCX983058 UMT983058 UWP983058 VGL983058 VQH983058 WAD983058 WJZ983058 WTV983058 HJ65552 RF65552 ABB65552 AKX65552 AUT65552 BEP65552 BOL65552 BYH65552 CID65552 CRZ65552 DBV65552 DLR65552 DVN65552 EFJ65552 EPF65552 EZB65552 FIX65552 FST65552 GCP65552 GML65552 GWH65552 HGD65552 HPZ65552 HZV65552 IJR65552 ITN65552 JDJ65552 JNF65552 JXB65552 KGX65552 KQT65552 LAP65552 LKL65552 LUH65552 MED65552 MNZ65552 MXV65552 NHR65552 NRN65552 OBJ65552 OLF65552 OVB65552 PEX65552 POT65552 PYP65552 QIL65552 QSH65552 RCD65552 RLZ65552 RVV65552 SFR65552 SPN65552 SZJ65552 TJF65552 TTB65552 UCX65552 UMT65552 UWP65552 VGL65552 VQH65552 WAD65552 WJZ65552 WTV65552 HJ131088 RF131088 ABB131088 AKX131088 AUT131088 BEP131088 BOL131088 BYH131088 CID131088 CRZ131088 DBV131088 DLR131088 DVN131088 EFJ131088 EPF131088 EZB131088 FIX131088 FST131088 GCP131088 GML131088 GWH131088 HGD131088 HPZ131088 HZV131088 IJR131088 ITN131088 JDJ131088 JNF131088 JXB131088 KGX131088 KQT131088 LAP131088 LKL131088 LUH131088 MED131088 MNZ131088 MXV131088 NHR131088 NRN131088 OBJ131088 OLF131088 OVB131088 PEX131088 POT131088 PYP131088 QIL131088 QSH131088 RCD131088 RLZ131088 RVV131088 SFR131088 SPN131088 SZJ131088 TJF131088 TTB131088 UCX131088 UMT131088 UWP131088 VGL131088 VQH131088 WAD131088 WJZ131088 WTV131088 HJ196624 RF196624 ABB196624 AKX196624 AUT196624 BEP196624 BOL196624 BYH196624 CID196624 CRZ196624 DBV196624 DLR196624 DVN196624 EFJ196624 EPF196624 EZB196624 FIX196624 FST196624 GCP196624 GML196624 GWH196624 HGD196624 HPZ196624 HZV196624 IJR196624 ITN196624 JDJ196624 JNF196624 JXB196624 KGX196624 KQT196624 LAP196624 LKL196624 LUH196624 MED196624 MNZ196624 MXV196624 NHR196624 NRN196624 OBJ196624 OLF196624 OVB196624 PEX196624 POT196624 PYP196624 QIL196624 QSH196624 RCD196624 RLZ196624 RVV196624 SFR196624 SPN196624 SZJ196624 TJF196624 TTB196624 UCX196624 UMT196624 UWP196624 VGL196624 VQH196624 WAD196624 WJZ196624 WTV196624 HJ262160 RF262160 ABB262160 AKX262160 AUT262160 BEP262160 BOL262160 BYH262160 CID262160 CRZ262160 DBV262160 DLR262160 DVN262160 EFJ262160 EPF262160 EZB262160 FIX262160 FST262160 GCP262160 GML262160 GWH262160 HGD262160 HPZ262160 HZV262160 IJR262160 ITN262160 JDJ262160 JNF262160 JXB262160 KGX262160 KQT262160 LAP262160 LKL262160 LUH262160 MED262160 MNZ262160 MXV262160 NHR262160 NRN262160 OBJ262160 OLF262160 OVB262160 PEX262160 POT262160 PYP262160 QIL262160 QSH262160 RCD262160 RLZ262160 RVV262160 SFR262160 SPN262160 SZJ262160 TJF262160 TTB262160 UCX262160 UMT262160 UWP262160 VGL262160 VQH262160 WAD262160 WJZ262160 WTV262160 HJ327696 RF327696 ABB327696 AKX327696 AUT327696 BEP327696 BOL327696 BYH327696 CID327696 CRZ327696 DBV327696 DLR327696 DVN327696 EFJ327696 EPF327696 EZB327696 FIX327696 FST327696 GCP327696 GML327696 GWH327696 HGD327696 HPZ327696 HZV327696 IJR327696 ITN327696 JDJ327696 JNF327696 JXB327696 KGX327696 KQT327696 LAP327696 LKL327696 LUH327696 MED327696 MNZ327696 MXV327696 NHR327696 NRN327696 OBJ327696 OLF327696 OVB327696 PEX327696 POT327696 PYP327696 QIL327696 QSH327696 RCD327696 RLZ327696 RVV327696 SFR327696 SPN327696 SZJ327696 TJF327696 TTB327696 UCX327696 UMT327696 UWP327696 VGL327696 VQH327696 WAD327696 WJZ327696 WTV327696 HJ393232 RF393232 ABB393232 AKX393232 AUT393232 BEP393232 BOL393232 BYH393232 CID393232 CRZ393232 DBV393232 DLR393232 DVN393232 EFJ393232 EPF393232 EZB393232 FIX393232 FST393232 GCP393232 GML393232 GWH393232 HGD393232 HPZ393232 HZV393232 IJR393232 ITN393232 JDJ393232 JNF393232 JXB393232 KGX393232 KQT393232 LAP393232 LKL393232 LUH393232 MED393232 MNZ393232 MXV393232 NHR393232 NRN393232 OBJ393232 OLF393232 OVB393232 PEX393232 POT393232 PYP393232 QIL393232 QSH393232 RCD393232 RLZ393232 RVV393232 SFR393232 SPN393232 SZJ393232 TJF393232 TTB393232 UCX393232 UMT393232 UWP393232 VGL393232 VQH393232 WAD393232 WJZ393232 WTV393232 HJ458768 RF458768 ABB458768 AKX458768 AUT458768 BEP458768 BOL458768 BYH458768 CID458768 CRZ458768 DBV458768 DLR458768 DVN458768 EFJ458768 EPF458768 EZB458768 FIX458768 FST458768 GCP458768 GML458768 GWH458768 HGD458768 HPZ458768 HZV458768 IJR458768 ITN458768 JDJ458768 JNF458768 JXB458768 KGX458768 KQT458768 LAP458768 LKL458768 LUH458768 MED458768 MNZ458768 MXV458768 NHR458768 NRN458768 OBJ458768 OLF458768 OVB458768 PEX458768 POT458768 PYP458768 QIL458768 QSH458768 RCD458768 RLZ458768 RVV458768 SFR458768 SPN458768 SZJ458768 TJF458768 TTB458768 UCX458768 UMT458768 UWP458768 VGL458768 VQH458768 WAD458768 WJZ458768 WTV458768 HJ524304 RF524304 ABB524304 AKX524304 AUT524304 BEP524304 BOL524304 BYH524304 CID524304 CRZ524304 DBV524304 DLR524304 DVN524304 EFJ524304 EPF524304 EZB524304 FIX524304 FST524304 GCP524304 GML524304 GWH524304 HGD524304 HPZ524304 HZV524304 IJR524304 ITN524304 JDJ524304 JNF524304 JXB524304 KGX524304 KQT524304 LAP524304 LKL524304 LUH524304 MED524304 MNZ524304 MXV524304 NHR524304 NRN524304 OBJ524304 OLF524304 OVB524304 PEX524304 POT524304 PYP524304 QIL524304 QSH524304 RCD524304 RLZ524304 RVV524304 SFR524304 SPN524304 SZJ524304 TJF524304 TTB524304 UCX524304 UMT524304 UWP524304 VGL524304 VQH524304 WAD524304 WJZ524304 WTV524304 HJ589840 RF589840 ABB589840 AKX589840 AUT589840 BEP589840 BOL589840 BYH589840 CID589840 CRZ589840 DBV589840 DLR589840 DVN589840 EFJ589840 EPF589840 EZB589840 FIX589840 FST589840 GCP589840 GML589840 GWH589840 HGD589840 HPZ589840 HZV589840 IJR589840 ITN589840 JDJ589840 JNF589840 JXB589840 KGX589840 KQT589840 LAP589840 LKL589840 LUH589840 MED589840 MNZ589840 MXV589840 NHR589840 NRN589840 OBJ589840 OLF589840 OVB589840 PEX589840 POT589840 PYP589840 QIL589840 QSH589840 RCD589840 RLZ589840 RVV589840 SFR589840 SPN589840 SZJ589840 TJF589840 TTB589840 UCX589840 UMT589840 UWP589840 VGL589840 VQH589840 WAD589840 WJZ589840 WTV589840 HJ655376 RF655376 ABB655376 AKX655376 AUT655376 BEP655376 BOL655376 BYH655376 CID655376 CRZ655376 DBV655376 DLR655376 DVN655376 EFJ655376 EPF655376 EZB655376 FIX655376 FST655376 GCP655376 GML655376 GWH655376 HGD655376 HPZ655376 HZV655376 IJR655376 ITN655376 JDJ655376 JNF655376 JXB655376 KGX655376 KQT655376 LAP655376 LKL655376 LUH655376 MED655376 MNZ655376 MXV655376 NHR655376 NRN655376 OBJ655376 OLF655376 OVB655376 PEX655376 POT655376 PYP655376 QIL655376 QSH655376 RCD655376 RLZ655376 RVV655376 SFR655376 SPN655376 SZJ655376 TJF655376 TTB655376 UCX655376 UMT655376 UWP655376 VGL655376 VQH655376 WAD655376 WJZ655376 WTV655376 HJ720912 RF720912 ABB720912 AKX720912 AUT720912 BEP720912 BOL720912 BYH720912 CID720912 CRZ720912 DBV720912 DLR720912 DVN720912 EFJ720912 EPF720912 EZB720912 FIX720912 FST720912 GCP720912 GML720912 GWH720912 HGD720912 HPZ720912 HZV720912 IJR720912 ITN720912 JDJ720912 JNF720912 JXB720912 KGX720912 KQT720912 LAP720912 LKL720912 LUH720912 MED720912 MNZ720912 MXV720912 NHR720912 NRN720912 OBJ720912 OLF720912 OVB720912 PEX720912 POT720912 PYP720912 QIL720912 QSH720912 RCD720912 RLZ720912 RVV720912 SFR720912 SPN720912 SZJ720912 TJF720912 TTB720912 UCX720912 UMT720912 UWP720912 VGL720912 VQH720912 WAD720912 WJZ720912 WTV720912 HJ786448 RF786448 ABB786448 AKX786448 AUT786448 BEP786448 BOL786448 BYH786448 CID786448 CRZ786448 DBV786448 DLR786448 DVN786448 EFJ786448 EPF786448 EZB786448 FIX786448 FST786448 GCP786448 GML786448 GWH786448 HGD786448 HPZ786448 HZV786448 IJR786448 ITN786448 JDJ786448 JNF786448 JXB786448 KGX786448 KQT786448 LAP786448 LKL786448 LUH786448 MED786448 MNZ786448 MXV786448 NHR786448 NRN786448 OBJ786448 OLF786448 OVB786448 PEX786448 POT786448 PYP786448 QIL786448 QSH786448 RCD786448 RLZ786448 RVV786448 SFR786448 SPN786448 SZJ786448 TJF786448 TTB786448 UCX786448 UMT786448 UWP786448 VGL786448 VQH786448 WAD786448 WJZ786448 WTV786448 HJ851984 RF851984 ABB851984 AKX851984 AUT851984 BEP851984 BOL851984 BYH851984 CID851984 CRZ851984 DBV851984 DLR851984 DVN851984 EFJ851984 EPF851984 EZB851984 FIX851984 FST851984 GCP851984 GML851984 GWH851984 HGD851984 HPZ851984 HZV851984 IJR851984 ITN851984 JDJ851984 JNF851984 JXB851984 KGX851984 KQT851984 LAP851984 LKL851984 LUH851984 MED851984 MNZ851984 MXV851984 NHR851984 NRN851984 OBJ851984 OLF851984 OVB851984 PEX851984 POT851984 PYP851984 QIL851984 QSH851984 RCD851984 RLZ851984 RVV851984 SFR851984 SPN851984 SZJ851984 TJF851984 TTB851984 UCX851984 UMT851984 UWP851984 VGL851984 VQH851984 WAD851984 WJZ851984 WTV851984 HJ917520 RF917520 ABB917520 AKX917520 AUT917520 BEP917520 BOL917520 BYH917520 CID917520 CRZ917520 DBV917520 DLR917520 DVN917520 EFJ917520 EPF917520 EZB917520 FIX917520 FST917520 GCP917520 GML917520 GWH917520 HGD917520 HPZ917520 HZV917520 IJR917520 ITN917520 JDJ917520 JNF917520 JXB917520 KGX917520 KQT917520 LAP917520 LKL917520 LUH917520 MED917520 MNZ917520 MXV917520 NHR917520 NRN917520 OBJ917520 OLF917520 OVB917520 PEX917520 POT917520 PYP917520 QIL917520 QSH917520 RCD917520 RLZ917520 RVV917520 SFR917520 SPN917520 SZJ917520 TJF917520 TTB917520 UCX917520 UMT917520 UWP917520 VGL917520 VQH917520 WAD917520 WJZ917520 WTV917520 HJ983056 RF983056 ABB983056 AKX983056 AUT983056 BEP983056 BOL983056 BYH983056 CID983056 CRZ983056 DBV983056 DLR983056 DVN983056 EFJ983056 EPF983056 EZB983056 FIX983056 FST983056 GCP983056 GML983056 GWH983056 HGD983056 HPZ983056 HZV983056 IJR983056 ITN983056 JDJ983056 JNF983056 JXB983056 KGX983056 KQT983056 LAP983056 LKL983056 LUH983056 MED983056 MNZ983056 MXV983056 NHR983056 NRN983056 OBJ983056 OLF983056 OVB983056 PEX983056 POT983056 PYP983056 QIL983056 QSH983056 RCD983056 RLZ983056 RVV983056 SFR983056 SPN983056 SZJ983056 TJF983056 TTB983056 UCX983056 UMT983056 UWP983056 VGL983056 VQH983056 WAD983056 WJZ983056 WTV983056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HJ65550 RF65550 ABB65550 AKX65550 AUT65550 BEP65550 BOL65550 BYH65550 CID65550 CRZ65550 DBV65550 DLR65550 DVN65550 EFJ65550 EPF65550 EZB65550 FIX65550 FST65550 GCP65550 GML65550 GWH65550 HGD65550 HPZ65550 HZV65550 IJR65550 ITN65550 JDJ65550 JNF65550 JXB65550 KGX65550 KQT65550 LAP65550 LKL65550 LUH65550 MED65550 MNZ65550 MXV65550 NHR65550 NRN65550 OBJ65550 OLF65550 OVB65550 PEX65550 POT65550 PYP65550 QIL65550 QSH65550 RCD65550 RLZ65550 RVV65550 SFR65550 SPN65550 SZJ65550 TJF65550 TTB65550 UCX65550 UMT65550 UWP65550 VGL65550 VQH65550 WAD65550 WJZ65550 WTV65550 HJ131086 RF131086 ABB131086 AKX131086 AUT131086 BEP131086 BOL131086 BYH131086 CID131086 CRZ131086 DBV131086 DLR131086 DVN131086 EFJ131086 EPF131086 EZB131086 FIX131086 FST131086 GCP131086 GML131086 GWH131086 HGD131086 HPZ131086 HZV131086 IJR131086 ITN131086 JDJ131086 JNF131086 JXB131086 KGX131086 KQT131086 LAP131086 LKL131086 LUH131086 MED131086 MNZ131086 MXV131086 NHR131086 NRN131086 OBJ131086 OLF131086 OVB131086 PEX131086 POT131086 PYP131086 QIL131086 QSH131086 RCD131086 RLZ131086 RVV131086 SFR131086 SPN131086 SZJ131086 TJF131086 TTB131086 UCX131086 UMT131086 UWP131086 VGL131086 VQH131086 WAD131086 WJZ131086 WTV131086 HJ196622 RF196622 ABB196622 AKX196622 AUT196622 BEP196622 BOL196622 BYH196622 CID196622 CRZ196622 DBV196622 DLR196622 DVN196622 EFJ196622 EPF196622 EZB196622 FIX196622 FST196622 GCP196622 GML196622 GWH196622 HGD196622 HPZ196622 HZV196622 IJR196622 ITN196622 JDJ196622 JNF196622 JXB196622 KGX196622 KQT196622 LAP196622 LKL196622 LUH196622 MED196622 MNZ196622 MXV196622 NHR196622 NRN196622 OBJ196622 OLF196622 OVB196622 PEX196622 POT196622 PYP196622 QIL196622 QSH196622 RCD196622 RLZ196622 RVV196622 SFR196622 SPN196622 SZJ196622 TJF196622 TTB196622 UCX196622 UMT196622 UWP196622 VGL196622 VQH196622 WAD196622 WJZ196622 WTV196622 HJ262158 RF262158 ABB262158 AKX262158 AUT262158 BEP262158 BOL262158 BYH262158 CID262158 CRZ262158 DBV262158 DLR262158 DVN262158 EFJ262158 EPF262158 EZB262158 FIX262158 FST262158 GCP262158 GML262158 GWH262158 HGD262158 HPZ262158 HZV262158 IJR262158 ITN262158 JDJ262158 JNF262158 JXB262158 KGX262158 KQT262158 LAP262158 LKL262158 LUH262158 MED262158 MNZ262158 MXV262158 NHR262158 NRN262158 OBJ262158 OLF262158 OVB262158 PEX262158 POT262158 PYP262158 QIL262158 QSH262158 RCD262158 RLZ262158 RVV262158 SFR262158 SPN262158 SZJ262158 TJF262158 TTB262158 UCX262158 UMT262158 UWP262158 VGL262158 VQH262158 WAD262158 WJZ262158 WTV262158 HJ327694 RF327694 ABB327694 AKX327694 AUT327694 BEP327694 BOL327694 BYH327694 CID327694 CRZ327694 DBV327694 DLR327694 DVN327694 EFJ327694 EPF327694 EZB327694 FIX327694 FST327694 GCP327694 GML327694 GWH327694 HGD327694 HPZ327694 HZV327694 IJR327694 ITN327694 JDJ327694 JNF327694 JXB327694 KGX327694 KQT327694 LAP327694 LKL327694 LUH327694 MED327694 MNZ327694 MXV327694 NHR327694 NRN327694 OBJ327694 OLF327694 OVB327694 PEX327694 POT327694 PYP327694 QIL327694 QSH327694 RCD327694 RLZ327694 RVV327694 SFR327694 SPN327694 SZJ327694 TJF327694 TTB327694 UCX327694 UMT327694 UWP327694 VGL327694 VQH327694 WAD327694 WJZ327694 WTV327694 HJ393230 RF393230 ABB393230 AKX393230 AUT393230 BEP393230 BOL393230 BYH393230 CID393230 CRZ393230 DBV393230 DLR393230 DVN393230 EFJ393230 EPF393230 EZB393230 FIX393230 FST393230 GCP393230 GML393230 GWH393230 HGD393230 HPZ393230 HZV393230 IJR393230 ITN393230 JDJ393230 JNF393230 JXB393230 KGX393230 KQT393230 LAP393230 LKL393230 LUH393230 MED393230 MNZ393230 MXV393230 NHR393230 NRN393230 OBJ393230 OLF393230 OVB393230 PEX393230 POT393230 PYP393230 QIL393230 QSH393230 RCD393230 RLZ393230 RVV393230 SFR393230 SPN393230 SZJ393230 TJF393230 TTB393230 UCX393230 UMT393230 UWP393230 VGL393230 VQH393230 WAD393230 WJZ393230 WTV393230 HJ458766 RF458766 ABB458766 AKX458766 AUT458766 BEP458766 BOL458766 BYH458766 CID458766 CRZ458766 DBV458766 DLR458766 DVN458766 EFJ458766 EPF458766 EZB458766 FIX458766 FST458766 GCP458766 GML458766 GWH458766 HGD458766 HPZ458766 HZV458766 IJR458766 ITN458766 JDJ458766 JNF458766 JXB458766 KGX458766 KQT458766 LAP458766 LKL458766 LUH458766 MED458766 MNZ458766 MXV458766 NHR458766 NRN458766 OBJ458766 OLF458766 OVB458766 PEX458766 POT458766 PYP458766 QIL458766 QSH458766 RCD458766 RLZ458766 RVV458766 SFR458766 SPN458766 SZJ458766 TJF458766 TTB458766 UCX458766 UMT458766 UWP458766 VGL458766 VQH458766 WAD458766 WJZ458766 WTV458766 HJ524302 RF524302 ABB524302 AKX524302 AUT524302 BEP524302 BOL524302 BYH524302 CID524302 CRZ524302 DBV524302 DLR524302 DVN524302 EFJ524302 EPF524302 EZB524302 FIX524302 FST524302 GCP524302 GML524302 GWH524302 HGD524302 HPZ524302 HZV524302 IJR524302 ITN524302 JDJ524302 JNF524302 JXB524302 KGX524302 KQT524302 LAP524302 LKL524302 LUH524302 MED524302 MNZ524302 MXV524302 NHR524302 NRN524302 OBJ524302 OLF524302 OVB524302 PEX524302 POT524302 PYP524302 QIL524302 QSH524302 RCD524302 RLZ524302 RVV524302 SFR524302 SPN524302 SZJ524302 TJF524302 TTB524302 UCX524302 UMT524302 UWP524302 VGL524302 VQH524302 WAD524302 WJZ524302 WTV524302 HJ589838 RF589838 ABB589838 AKX589838 AUT589838 BEP589838 BOL589838 BYH589838 CID589838 CRZ589838 DBV589838 DLR589838 DVN589838 EFJ589838 EPF589838 EZB589838 FIX589838 FST589838 GCP589838 GML589838 GWH589838 HGD589838 HPZ589838 HZV589838 IJR589838 ITN589838 JDJ589838 JNF589838 JXB589838 KGX589838 KQT589838 LAP589838 LKL589838 LUH589838 MED589838 MNZ589838 MXV589838 NHR589838 NRN589838 OBJ589838 OLF589838 OVB589838 PEX589838 POT589838 PYP589838 QIL589838 QSH589838 RCD589838 RLZ589838 RVV589838 SFR589838 SPN589838 SZJ589838 TJF589838 TTB589838 UCX589838 UMT589838 UWP589838 VGL589838 VQH589838 WAD589838 WJZ589838 WTV589838 HJ655374 RF655374 ABB655374 AKX655374 AUT655374 BEP655374 BOL655374 BYH655374 CID655374 CRZ655374 DBV655374 DLR655374 DVN655374 EFJ655374 EPF655374 EZB655374 FIX655374 FST655374 GCP655374 GML655374 GWH655374 HGD655374 HPZ655374 HZV655374 IJR655374 ITN655374 JDJ655374 JNF655374 JXB655374 KGX655374 KQT655374 LAP655374 LKL655374 LUH655374 MED655374 MNZ655374 MXV655374 NHR655374 NRN655374 OBJ655374 OLF655374 OVB655374 PEX655374 POT655374 PYP655374 QIL655374 QSH655374 RCD655374 RLZ655374 RVV655374 SFR655374 SPN655374 SZJ655374 TJF655374 TTB655374 UCX655374 UMT655374 UWP655374 VGL655374 VQH655374 WAD655374 WJZ655374 WTV655374 HJ720910 RF720910 ABB720910 AKX720910 AUT720910 BEP720910 BOL720910 BYH720910 CID720910 CRZ720910 DBV720910 DLR720910 DVN720910 EFJ720910 EPF720910 EZB720910 FIX720910 FST720910 GCP720910 GML720910 GWH720910 HGD720910 HPZ720910 HZV720910 IJR720910 ITN720910 JDJ720910 JNF720910 JXB720910 KGX720910 KQT720910 LAP720910 LKL720910 LUH720910 MED720910 MNZ720910 MXV720910 NHR720910 NRN720910 OBJ720910 OLF720910 OVB720910 PEX720910 POT720910 PYP720910 QIL720910 QSH720910 RCD720910 RLZ720910 RVV720910 SFR720910 SPN720910 SZJ720910 TJF720910 TTB720910 UCX720910 UMT720910 UWP720910 VGL720910 VQH720910 WAD720910 WJZ720910 WTV720910 HJ786446 RF786446 ABB786446 AKX786446 AUT786446 BEP786446 BOL786446 BYH786446 CID786446 CRZ786446 DBV786446 DLR786446 DVN786446 EFJ786446 EPF786446 EZB786446 FIX786446 FST786446 GCP786446 GML786446 GWH786446 HGD786446 HPZ786446 HZV786446 IJR786446 ITN786446 JDJ786446 JNF786446 JXB786446 KGX786446 KQT786446 LAP786446 LKL786446 LUH786446 MED786446 MNZ786446 MXV786446 NHR786446 NRN786446 OBJ786446 OLF786446 OVB786446 PEX786446 POT786446 PYP786446 QIL786446 QSH786446 RCD786446 RLZ786446 RVV786446 SFR786446 SPN786446 SZJ786446 TJF786446 TTB786446 UCX786446 UMT786446 UWP786446 VGL786446 VQH786446 WAD786446 WJZ786446 WTV786446 HJ851982 RF851982 ABB851982 AKX851982 AUT851982 BEP851982 BOL851982 BYH851982 CID851982 CRZ851982 DBV851982 DLR851982 DVN851982 EFJ851982 EPF851982 EZB851982 FIX851982 FST851982 GCP851982 GML851982 GWH851982 HGD851982 HPZ851982 HZV851982 IJR851982 ITN851982 JDJ851982 JNF851982 JXB851982 KGX851982 KQT851982 LAP851982 LKL851982 LUH851982 MED851982 MNZ851982 MXV851982 NHR851982 NRN851982 OBJ851982 OLF851982 OVB851982 PEX851982 POT851982 PYP851982 QIL851982 QSH851982 RCD851982 RLZ851982 RVV851982 SFR851982 SPN851982 SZJ851982 TJF851982 TTB851982 UCX851982 UMT851982 UWP851982 VGL851982 VQH851982 WAD851982 WJZ851982 WTV851982 HJ917518 RF917518 ABB917518 AKX917518 AUT917518 BEP917518 BOL917518 BYH917518 CID917518 CRZ917518 DBV917518 DLR917518 DVN917518 EFJ917518 EPF917518 EZB917518 FIX917518 FST917518 GCP917518 GML917518 GWH917518 HGD917518 HPZ917518 HZV917518 IJR917518 ITN917518 JDJ917518 JNF917518 JXB917518 KGX917518 KQT917518 LAP917518 LKL917518 LUH917518 MED917518 MNZ917518 MXV917518 NHR917518 NRN917518 OBJ917518 OLF917518 OVB917518 PEX917518 POT917518 PYP917518 QIL917518 QSH917518 RCD917518 RLZ917518 RVV917518 SFR917518 SPN917518 SZJ917518 TJF917518 TTB917518 UCX917518 UMT917518 UWP917518 VGL917518 VQH917518 WAD917518 WJZ917518 WTV917518 HJ983054 RF983054 ABB983054 AKX983054 AUT983054 BEP983054 BOL983054 BYH983054 CID983054 CRZ983054 DBV983054 DLR983054 DVN983054 EFJ983054 EPF983054 EZB983054 FIX983054 FST983054 GCP983054 GML983054 GWH983054 HGD983054 HPZ983054 HZV983054 IJR983054 ITN983054 JDJ983054 JNF983054 JXB983054 KGX983054 KQT983054 LAP983054 LKL983054 LUH983054 MED983054 MNZ983054 MXV983054 NHR983054 NRN983054 OBJ983054 OLF983054 OVB983054 PEX983054 POT983054 PYP983054 QIL983054 QSH983054 RCD983054 RLZ983054 RVV983054 SFR983054 SPN983054 SZJ983054 TJF983054 TTB983054 UCX983054 UMT983054 UWP983054 VGL983054 VQH983054 WAD983054 WJZ983054 WTV983054 HF65558:HF65561 RB65558:RB65561 AAX65558:AAX65561 AKT65558:AKT65561 AUP65558:AUP65561 BEL65558:BEL65561 BOH65558:BOH65561 BYD65558:BYD65561 CHZ65558:CHZ65561 CRV65558:CRV65561 DBR65558:DBR65561 DLN65558:DLN65561 DVJ65558:DVJ65561 EFF65558:EFF65561 EPB65558:EPB65561 EYX65558:EYX65561 FIT65558:FIT65561 FSP65558:FSP65561 GCL65558:GCL65561 GMH65558:GMH65561 GWD65558:GWD65561 HFZ65558:HFZ65561 HPV65558:HPV65561 HZR65558:HZR65561 IJN65558:IJN65561 ITJ65558:ITJ65561 JDF65558:JDF65561 JNB65558:JNB65561 JWX65558:JWX65561 KGT65558:KGT65561 KQP65558:KQP65561 LAL65558:LAL65561 LKH65558:LKH65561 LUD65558:LUD65561 MDZ65558:MDZ65561 MNV65558:MNV65561 MXR65558:MXR65561 NHN65558:NHN65561 NRJ65558:NRJ65561 OBF65558:OBF65561 OLB65558:OLB65561 OUX65558:OUX65561 PET65558:PET65561 POP65558:POP65561 PYL65558:PYL65561 QIH65558:QIH65561 QSD65558:QSD65561 RBZ65558:RBZ65561 RLV65558:RLV65561 RVR65558:RVR65561 SFN65558:SFN65561 SPJ65558:SPJ65561 SZF65558:SZF65561 TJB65558:TJB65561 TSX65558:TSX65561 UCT65558:UCT65561 UMP65558:UMP65561 UWL65558:UWL65561 VGH65558:VGH65561 VQD65558:VQD65561 VZZ65558:VZZ65561 WJV65558:WJV65561 WTR65558:WTR65561 HF131094:HF131097 RB131094:RB131097 AAX131094:AAX131097 AKT131094:AKT131097 AUP131094:AUP131097 BEL131094:BEL131097 BOH131094:BOH131097 BYD131094:BYD131097 CHZ131094:CHZ131097 CRV131094:CRV131097 DBR131094:DBR131097 DLN131094:DLN131097 DVJ131094:DVJ131097 EFF131094:EFF131097 EPB131094:EPB131097 EYX131094:EYX131097 FIT131094:FIT131097 FSP131094:FSP131097 GCL131094:GCL131097 GMH131094:GMH131097 GWD131094:GWD131097 HFZ131094:HFZ131097 HPV131094:HPV131097 HZR131094:HZR131097 IJN131094:IJN131097 ITJ131094:ITJ131097 JDF131094:JDF131097 JNB131094:JNB131097 JWX131094:JWX131097 KGT131094:KGT131097 KQP131094:KQP131097 LAL131094:LAL131097 LKH131094:LKH131097 LUD131094:LUD131097 MDZ131094:MDZ131097 MNV131094:MNV131097 MXR131094:MXR131097 NHN131094:NHN131097 NRJ131094:NRJ131097 OBF131094:OBF131097 OLB131094:OLB131097 OUX131094:OUX131097 PET131094:PET131097 POP131094:POP131097 PYL131094:PYL131097 QIH131094:QIH131097 QSD131094:QSD131097 RBZ131094:RBZ131097 RLV131094:RLV131097 RVR131094:RVR131097 SFN131094:SFN131097 SPJ131094:SPJ131097 SZF131094:SZF131097 TJB131094:TJB131097 TSX131094:TSX131097 UCT131094:UCT131097 UMP131094:UMP131097 UWL131094:UWL131097 VGH131094:VGH131097 VQD131094:VQD131097 VZZ131094:VZZ131097 WJV131094:WJV131097 WTR131094:WTR131097 HF196630:HF196633 RB196630:RB196633 AAX196630:AAX196633 AKT196630:AKT196633 AUP196630:AUP196633 BEL196630:BEL196633 BOH196630:BOH196633 BYD196630:BYD196633 CHZ196630:CHZ196633 CRV196630:CRV196633 DBR196630:DBR196633 DLN196630:DLN196633 DVJ196630:DVJ196633 EFF196630:EFF196633 EPB196630:EPB196633 EYX196630:EYX196633 FIT196630:FIT196633 FSP196630:FSP196633 GCL196630:GCL196633 GMH196630:GMH196633 GWD196630:GWD196633 HFZ196630:HFZ196633 HPV196630:HPV196633 HZR196630:HZR196633 IJN196630:IJN196633 ITJ196630:ITJ196633 JDF196630:JDF196633 JNB196630:JNB196633 JWX196630:JWX196633 KGT196630:KGT196633 KQP196630:KQP196633 LAL196630:LAL196633 LKH196630:LKH196633 LUD196630:LUD196633 MDZ196630:MDZ196633 MNV196630:MNV196633 MXR196630:MXR196633 NHN196630:NHN196633 NRJ196630:NRJ196633 OBF196630:OBF196633 OLB196630:OLB196633 OUX196630:OUX196633 PET196630:PET196633 POP196630:POP196633 PYL196630:PYL196633 QIH196630:QIH196633 QSD196630:QSD196633 RBZ196630:RBZ196633 RLV196630:RLV196633 RVR196630:RVR196633 SFN196630:SFN196633 SPJ196630:SPJ196633 SZF196630:SZF196633 TJB196630:TJB196633 TSX196630:TSX196633 UCT196630:UCT196633 UMP196630:UMP196633 UWL196630:UWL196633 VGH196630:VGH196633 VQD196630:VQD196633 VZZ196630:VZZ196633 WJV196630:WJV196633 WTR196630:WTR196633 HF262166:HF262169 RB262166:RB262169 AAX262166:AAX262169 AKT262166:AKT262169 AUP262166:AUP262169 BEL262166:BEL262169 BOH262166:BOH262169 BYD262166:BYD262169 CHZ262166:CHZ262169 CRV262166:CRV262169 DBR262166:DBR262169 DLN262166:DLN262169 DVJ262166:DVJ262169 EFF262166:EFF262169 EPB262166:EPB262169 EYX262166:EYX262169 FIT262166:FIT262169 FSP262166:FSP262169 GCL262166:GCL262169 GMH262166:GMH262169 GWD262166:GWD262169 HFZ262166:HFZ262169 HPV262166:HPV262169 HZR262166:HZR262169 IJN262166:IJN262169 ITJ262166:ITJ262169 JDF262166:JDF262169 JNB262166:JNB262169 JWX262166:JWX262169 KGT262166:KGT262169 KQP262166:KQP262169 LAL262166:LAL262169 LKH262166:LKH262169 LUD262166:LUD262169 MDZ262166:MDZ262169 MNV262166:MNV262169 MXR262166:MXR262169 NHN262166:NHN262169 NRJ262166:NRJ262169 OBF262166:OBF262169 OLB262166:OLB262169 OUX262166:OUX262169 PET262166:PET262169 POP262166:POP262169 PYL262166:PYL262169 QIH262166:QIH262169 QSD262166:QSD262169 RBZ262166:RBZ262169 RLV262166:RLV262169 RVR262166:RVR262169 SFN262166:SFN262169 SPJ262166:SPJ262169 SZF262166:SZF262169 TJB262166:TJB262169 TSX262166:TSX262169 UCT262166:UCT262169 UMP262166:UMP262169 UWL262166:UWL262169 VGH262166:VGH262169 VQD262166:VQD262169 VZZ262166:VZZ262169 WJV262166:WJV262169 WTR262166:WTR262169 HF327702:HF327705 RB327702:RB327705 AAX327702:AAX327705 AKT327702:AKT327705 AUP327702:AUP327705 BEL327702:BEL327705 BOH327702:BOH327705 BYD327702:BYD327705 CHZ327702:CHZ327705 CRV327702:CRV327705 DBR327702:DBR327705 DLN327702:DLN327705 DVJ327702:DVJ327705 EFF327702:EFF327705 EPB327702:EPB327705 EYX327702:EYX327705 FIT327702:FIT327705 FSP327702:FSP327705 GCL327702:GCL327705 GMH327702:GMH327705 GWD327702:GWD327705 HFZ327702:HFZ327705 HPV327702:HPV327705 HZR327702:HZR327705 IJN327702:IJN327705 ITJ327702:ITJ327705 JDF327702:JDF327705 JNB327702:JNB327705 JWX327702:JWX327705 KGT327702:KGT327705 KQP327702:KQP327705 LAL327702:LAL327705 LKH327702:LKH327705 LUD327702:LUD327705 MDZ327702:MDZ327705 MNV327702:MNV327705 MXR327702:MXR327705 NHN327702:NHN327705 NRJ327702:NRJ327705 OBF327702:OBF327705 OLB327702:OLB327705 OUX327702:OUX327705 PET327702:PET327705 POP327702:POP327705 PYL327702:PYL327705 QIH327702:QIH327705 QSD327702:QSD327705 RBZ327702:RBZ327705 RLV327702:RLV327705 RVR327702:RVR327705 SFN327702:SFN327705 SPJ327702:SPJ327705 SZF327702:SZF327705 TJB327702:TJB327705 TSX327702:TSX327705 UCT327702:UCT327705 UMP327702:UMP327705 UWL327702:UWL327705 VGH327702:VGH327705 VQD327702:VQD327705 VZZ327702:VZZ327705 WJV327702:WJV327705 WTR327702:WTR327705 HF393238:HF393241 RB393238:RB393241 AAX393238:AAX393241 AKT393238:AKT393241 AUP393238:AUP393241 BEL393238:BEL393241 BOH393238:BOH393241 BYD393238:BYD393241 CHZ393238:CHZ393241 CRV393238:CRV393241 DBR393238:DBR393241 DLN393238:DLN393241 DVJ393238:DVJ393241 EFF393238:EFF393241 EPB393238:EPB393241 EYX393238:EYX393241 FIT393238:FIT393241 FSP393238:FSP393241 GCL393238:GCL393241 GMH393238:GMH393241 GWD393238:GWD393241 HFZ393238:HFZ393241 HPV393238:HPV393241 HZR393238:HZR393241 IJN393238:IJN393241 ITJ393238:ITJ393241 JDF393238:JDF393241 JNB393238:JNB393241 JWX393238:JWX393241 KGT393238:KGT393241 KQP393238:KQP393241 LAL393238:LAL393241 LKH393238:LKH393241 LUD393238:LUD393241 MDZ393238:MDZ393241 MNV393238:MNV393241 MXR393238:MXR393241 NHN393238:NHN393241 NRJ393238:NRJ393241 OBF393238:OBF393241 OLB393238:OLB393241 OUX393238:OUX393241 PET393238:PET393241 POP393238:POP393241 PYL393238:PYL393241 QIH393238:QIH393241 QSD393238:QSD393241 RBZ393238:RBZ393241 RLV393238:RLV393241 RVR393238:RVR393241 SFN393238:SFN393241 SPJ393238:SPJ393241 SZF393238:SZF393241 TJB393238:TJB393241 TSX393238:TSX393241 UCT393238:UCT393241 UMP393238:UMP393241 UWL393238:UWL393241 VGH393238:VGH393241 VQD393238:VQD393241 VZZ393238:VZZ393241 WJV393238:WJV393241 WTR393238:WTR393241 HF458774:HF458777 RB458774:RB458777 AAX458774:AAX458777 AKT458774:AKT458777 AUP458774:AUP458777 BEL458774:BEL458777 BOH458774:BOH458777 BYD458774:BYD458777 CHZ458774:CHZ458777 CRV458774:CRV458777 DBR458774:DBR458777 DLN458774:DLN458777 DVJ458774:DVJ458777 EFF458774:EFF458777 EPB458774:EPB458777 EYX458774:EYX458777 FIT458774:FIT458777 FSP458774:FSP458777 GCL458774:GCL458777 GMH458774:GMH458777 GWD458774:GWD458777 HFZ458774:HFZ458777 HPV458774:HPV458777 HZR458774:HZR458777 IJN458774:IJN458777 ITJ458774:ITJ458777 JDF458774:JDF458777 JNB458774:JNB458777 JWX458774:JWX458777 KGT458774:KGT458777 KQP458774:KQP458777 LAL458774:LAL458777 LKH458774:LKH458777 LUD458774:LUD458777 MDZ458774:MDZ458777 MNV458774:MNV458777 MXR458774:MXR458777 NHN458774:NHN458777 NRJ458774:NRJ458777 OBF458774:OBF458777 OLB458774:OLB458777 OUX458774:OUX458777 PET458774:PET458777 POP458774:POP458777 PYL458774:PYL458777 QIH458774:QIH458777 QSD458774:QSD458777 RBZ458774:RBZ458777 RLV458774:RLV458777 RVR458774:RVR458777 SFN458774:SFN458777 SPJ458774:SPJ458777 SZF458774:SZF458777 TJB458774:TJB458777 TSX458774:TSX458777 UCT458774:UCT458777 UMP458774:UMP458777 UWL458774:UWL458777 VGH458774:VGH458777 VQD458774:VQD458777 VZZ458774:VZZ458777 WJV458774:WJV458777 WTR458774:WTR458777 HF524310:HF524313 RB524310:RB524313 AAX524310:AAX524313 AKT524310:AKT524313 AUP524310:AUP524313 BEL524310:BEL524313 BOH524310:BOH524313 BYD524310:BYD524313 CHZ524310:CHZ524313 CRV524310:CRV524313 DBR524310:DBR524313 DLN524310:DLN524313 DVJ524310:DVJ524313 EFF524310:EFF524313 EPB524310:EPB524313 EYX524310:EYX524313 FIT524310:FIT524313 FSP524310:FSP524313 GCL524310:GCL524313 GMH524310:GMH524313 GWD524310:GWD524313 HFZ524310:HFZ524313 HPV524310:HPV524313 HZR524310:HZR524313 IJN524310:IJN524313 ITJ524310:ITJ524313 JDF524310:JDF524313 JNB524310:JNB524313 JWX524310:JWX524313 KGT524310:KGT524313 KQP524310:KQP524313 LAL524310:LAL524313 LKH524310:LKH524313 LUD524310:LUD524313 MDZ524310:MDZ524313 MNV524310:MNV524313 MXR524310:MXR524313 NHN524310:NHN524313 NRJ524310:NRJ524313 OBF524310:OBF524313 OLB524310:OLB524313 OUX524310:OUX524313 PET524310:PET524313 POP524310:POP524313 PYL524310:PYL524313 QIH524310:QIH524313 QSD524310:QSD524313 RBZ524310:RBZ524313 RLV524310:RLV524313 RVR524310:RVR524313 SFN524310:SFN524313 SPJ524310:SPJ524313 SZF524310:SZF524313 TJB524310:TJB524313 TSX524310:TSX524313 UCT524310:UCT524313 UMP524310:UMP524313 UWL524310:UWL524313 VGH524310:VGH524313 VQD524310:VQD524313 VZZ524310:VZZ524313 WJV524310:WJV524313 WTR524310:WTR524313 HF589846:HF589849 RB589846:RB589849 AAX589846:AAX589849 AKT589846:AKT589849 AUP589846:AUP589849 BEL589846:BEL589849 BOH589846:BOH589849 BYD589846:BYD589849 CHZ589846:CHZ589849 CRV589846:CRV589849 DBR589846:DBR589849 DLN589846:DLN589849 DVJ589846:DVJ589849 EFF589846:EFF589849 EPB589846:EPB589849 EYX589846:EYX589849 FIT589846:FIT589849 FSP589846:FSP589849 GCL589846:GCL589849 GMH589846:GMH589849 GWD589846:GWD589849 HFZ589846:HFZ589849 HPV589846:HPV589849 HZR589846:HZR589849 IJN589846:IJN589849 ITJ589846:ITJ589849 JDF589846:JDF589849 JNB589846:JNB589849 JWX589846:JWX589849 KGT589846:KGT589849 KQP589846:KQP589849 LAL589846:LAL589849 LKH589846:LKH589849 LUD589846:LUD589849 MDZ589846:MDZ589849 MNV589846:MNV589849 MXR589846:MXR589849 NHN589846:NHN589849 NRJ589846:NRJ589849 OBF589846:OBF589849 OLB589846:OLB589849 OUX589846:OUX589849 PET589846:PET589849 POP589846:POP589849 PYL589846:PYL589849 QIH589846:QIH589849 QSD589846:QSD589849 RBZ589846:RBZ589849 RLV589846:RLV589849 RVR589846:RVR589849 SFN589846:SFN589849 SPJ589846:SPJ589849 SZF589846:SZF589849 TJB589846:TJB589849 TSX589846:TSX589849 UCT589846:UCT589849 UMP589846:UMP589849 UWL589846:UWL589849 VGH589846:VGH589849 VQD589846:VQD589849 VZZ589846:VZZ589849 WJV589846:WJV589849 WTR589846:WTR589849 HF655382:HF655385 RB655382:RB655385 AAX655382:AAX655385 AKT655382:AKT655385 AUP655382:AUP655385 BEL655382:BEL655385 BOH655382:BOH655385 BYD655382:BYD655385 CHZ655382:CHZ655385 CRV655382:CRV655385 DBR655382:DBR655385 DLN655382:DLN655385 DVJ655382:DVJ655385 EFF655382:EFF655385 EPB655382:EPB655385 EYX655382:EYX655385 FIT655382:FIT655385 FSP655382:FSP655385 GCL655382:GCL655385 GMH655382:GMH655385 GWD655382:GWD655385 HFZ655382:HFZ655385 HPV655382:HPV655385 HZR655382:HZR655385 IJN655382:IJN655385 ITJ655382:ITJ655385 JDF655382:JDF655385 JNB655382:JNB655385 JWX655382:JWX655385 KGT655382:KGT655385 KQP655382:KQP655385 LAL655382:LAL655385 LKH655382:LKH655385 LUD655382:LUD655385 MDZ655382:MDZ655385 MNV655382:MNV655385 MXR655382:MXR655385 NHN655382:NHN655385 NRJ655382:NRJ655385 OBF655382:OBF655385 OLB655382:OLB655385 OUX655382:OUX655385 PET655382:PET655385 POP655382:POP655385 PYL655382:PYL655385 QIH655382:QIH655385 QSD655382:QSD655385 RBZ655382:RBZ655385 RLV655382:RLV655385 RVR655382:RVR655385 SFN655382:SFN655385 SPJ655382:SPJ655385 SZF655382:SZF655385 TJB655382:TJB655385 TSX655382:TSX655385 UCT655382:UCT655385 UMP655382:UMP655385 UWL655382:UWL655385 VGH655382:VGH655385 VQD655382:VQD655385 VZZ655382:VZZ655385 WJV655382:WJV655385 WTR655382:WTR655385 HF720918:HF720921 RB720918:RB720921 AAX720918:AAX720921 AKT720918:AKT720921 AUP720918:AUP720921 BEL720918:BEL720921 BOH720918:BOH720921 BYD720918:BYD720921 CHZ720918:CHZ720921 CRV720918:CRV720921 DBR720918:DBR720921 DLN720918:DLN720921 DVJ720918:DVJ720921 EFF720918:EFF720921 EPB720918:EPB720921 EYX720918:EYX720921 FIT720918:FIT720921 FSP720918:FSP720921 GCL720918:GCL720921 GMH720918:GMH720921 GWD720918:GWD720921 HFZ720918:HFZ720921 HPV720918:HPV720921 HZR720918:HZR720921 IJN720918:IJN720921 ITJ720918:ITJ720921 JDF720918:JDF720921 JNB720918:JNB720921 JWX720918:JWX720921 KGT720918:KGT720921 KQP720918:KQP720921 LAL720918:LAL720921 LKH720918:LKH720921 LUD720918:LUD720921 MDZ720918:MDZ720921 MNV720918:MNV720921 MXR720918:MXR720921 NHN720918:NHN720921 NRJ720918:NRJ720921 OBF720918:OBF720921 OLB720918:OLB720921 OUX720918:OUX720921 PET720918:PET720921 POP720918:POP720921 PYL720918:PYL720921 QIH720918:QIH720921 QSD720918:QSD720921 RBZ720918:RBZ720921 RLV720918:RLV720921 RVR720918:RVR720921 SFN720918:SFN720921 SPJ720918:SPJ720921 SZF720918:SZF720921 TJB720918:TJB720921 TSX720918:TSX720921 UCT720918:UCT720921 UMP720918:UMP720921 UWL720918:UWL720921 VGH720918:VGH720921 VQD720918:VQD720921 VZZ720918:VZZ720921 WJV720918:WJV720921 WTR720918:WTR720921 HF786454:HF786457 RB786454:RB786457 AAX786454:AAX786457 AKT786454:AKT786457 AUP786454:AUP786457 BEL786454:BEL786457 BOH786454:BOH786457 BYD786454:BYD786457 CHZ786454:CHZ786457 CRV786454:CRV786457 DBR786454:DBR786457 DLN786454:DLN786457 DVJ786454:DVJ786457 EFF786454:EFF786457 EPB786454:EPB786457 EYX786454:EYX786457 FIT786454:FIT786457 FSP786454:FSP786457 GCL786454:GCL786457 GMH786454:GMH786457 GWD786454:GWD786457 HFZ786454:HFZ786457 HPV786454:HPV786457 HZR786454:HZR786457 IJN786454:IJN786457 ITJ786454:ITJ786457 JDF786454:JDF786457 JNB786454:JNB786457 JWX786454:JWX786457 KGT786454:KGT786457 KQP786454:KQP786457 LAL786454:LAL786457 LKH786454:LKH786457 LUD786454:LUD786457 MDZ786454:MDZ786457 MNV786454:MNV786457 MXR786454:MXR786457 NHN786454:NHN786457 NRJ786454:NRJ786457 OBF786454:OBF786457 OLB786454:OLB786457 OUX786454:OUX786457 PET786454:PET786457 POP786454:POP786457 PYL786454:PYL786457 QIH786454:QIH786457 QSD786454:QSD786457 RBZ786454:RBZ786457 RLV786454:RLV786457 RVR786454:RVR786457 SFN786454:SFN786457 SPJ786454:SPJ786457 SZF786454:SZF786457 TJB786454:TJB786457 TSX786454:TSX786457 UCT786454:UCT786457 UMP786454:UMP786457 UWL786454:UWL786457 VGH786454:VGH786457 VQD786454:VQD786457 VZZ786454:VZZ786457 WJV786454:WJV786457 WTR786454:WTR786457 HF851990:HF851993 RB851990:RB851993 AAX851990:AAX851993 AKT851990:AKT851993 AUP851990:AUP851993 BEL851990:BEL851993 BOH851990:BOH851993 BYD851990:BYD851993 CHZ851990:CHZ851993 CRV851990:CRV851993 DBR851990:DBR851993 DLN851990:DLN851993 DVJ851990:DVJ851993 EFF851990:EFF851993 EPB851990:EPB851993 EYX851990:EYX851993 FIT851990:FIT851993 FSP851990:FSP851993 GCL851990:GCL851993 GMH851990:GMH851993 GWD851990:GWD851993 HFZ851990:HFZ851993 HPV851990:HPV851993 HZR851990:HZR851993 IJN851990:IJN851993 ITJ851990:ITJ851993 JDF851990:JDF851993 JNB851990:JNB851993 JWX851990:JWX851993 KGT851990:KGT851993 KQP851990:KQP851993 LAL851990:LAL851993 LKH851990:LKH851993 LUD851990:LUD851993 MDZ851990:MDZ851993 MNV851990:MNV851993 MXR851990:MXR851993 NHN851990:NHN851993 NRJ851990:NRJ851993 OBF851990:OBF851993 OLB851990:OLB851993 OUX851990:OUX851993 PET851990:PET851993 POP851990:POP851993 PYL851990:PYL851993 QIH851990:QIH851993 QSD851990:QSD851993 RBZ851990:RBZ851993 RLV851990:RLV851993 RVR851990:RVR851993 SFN851990:SFN851993 SPJ851990:SPJ851993 SZF851990:SZF851993 TJB851990:TJB851993 TSX851990:TSX851993 UCT851990:UCT851993 UMP851990:UMP851993 UWL851990:UWL851993 VGH851990:VGH851993 VQD851990:VQD851993 VZZ851990:VZZ851993 WJV851990:WJV851993 WTR851990:WTR851993 HF917526:HF917529 RB917526:RB917529 AAX917526:AAX917529 AKT917526:AKT917529 AUP917526:AUP917529 BEL917526:BEL917529 BOH917526:BOH917529 BYD917526:BYD917529 CHZ917526:CHZ917529 CRV917526:CRV917529 DBR917526:DBR917529 DLN917526:DLN917529 DVJ917526:DVJ917529 EFF917526:EFF917529 EPB917526:EPB917529 EYX917526:EYX917529 FIT917526:FIT917529 FSP917526:FSP917529 GCL917526:GCL917529 GMH917526:GMH917529 GWD917526:GWD917529 HFZ917526:HFZ917529 HPV917526:HPV917529 HZR917526:HZR917529 IJN917526:IJN917529 ITJ917526:ITJ917529 JDF917526:JDF917529 JNB917526:JNB917529 JWX917526:JWX917529 KGT917526:KGT917529 KQP917526:KQP917529 LAL917526:LAL917529 LKH917526:LKH917529 LUD917526:LUD917529 MDZ917526:MDZ917529 MNV917526:MNV917529 MXR917526:MXR917529 NHN917526:NHN917529 NRJ917526:NRJ917529 OBF917526:OBF917529 OLB917526:OLB917529 OUX917526:OUX917529 PET917526:PET917529 POP917526:POP917529 PYL917526:PYL917529 QIH917526:QIH917529 QSD917526:QSD917529 RBZ917526:RBZ917529 RLV917526:RLV917529 RVR917526:RVR917529 SFN917526:SFN917529 SPJ917526:SPJ917529 SZF917526:SZF917529 TJB917526:TJB917529 TSX917526:TSX917529 UCT917526:UCT917529 UMP917526:UMP917529 UWL917526:UWL917529 VGH917526:VGH917529 VQD917526:VQD917529 VZZ917526:VZZ917529 WJV917526:WJV917529 WTR917526:WTR917529 HF983062:HF983065 RB983062:RB983065 AAX983062:AAX983065 AKT983062:AKT983065 AUP983062:AUP983065 BEL983062:BEL983065 BOH983062:BOH983065 BYD983062:BYD983065 CHZ983062:CHZ983065 CRV983062:CRV983065 DBR983062:DBR983065 DLN983062:DLN983065 DVJ983062:DVJ983065 EFF983062:EFF983065 EPB983062:EPB983065 EYX983062:EYX983065 FIT983062:FIT983065 FSP983062:FSP983065 GCL983062:GCL983065 GMH983062:GMH983065 GWD983062:GWD983065 HFZ983062:HFZ983065 HPV983062:HPV983065 HZR983062:HZR983065 IJN983062:IJN983065 ITJ983062:ITJ983065 JDF983062:JDF983065 JNB983062:JNB983065 JWX983062:JWX983065 KGT983062:KGT983065 KQP983062:KQP983065 LAL983062:LAL983065 LKH983062:LKH983065 LUD983062:LUD983065 MDZ983062:MDZ983065 MNV983062:MNV983065 MXR983062:MXR983065 NHN983062:NHN983065 NRJ983062:NRJ983065 OBF983062:OBF983065 OLB983062:OLB983065 OUX983062:OUX983065 PET983062:PET983065 POP983062:POP983065 PYL983062:PYL983065 QIH983062:QIH983065 QSD983062:QSD983065 RBZ983062:RBZ983065 RLV983062:RLV983065 RVR983062:RVR983065 SFN983062:SFN983065 SPJ983062:SPJ983065 SZF983062:SZF983065 TJB983062:TJB983065 TSX983062:TSX983065 UCT983062:UCT983065 UMP983062:UMP983065 UWL983062:UWL983065 VGH983062:VGH983065 VQD983062:VQD983065 VZZ983062:VZZ983065 WJV983062:WJV983065 WTR983062:WTR983065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HF65556 RB65556 AAX65556 AKT65556 AUP65556 BEL65556 BOH65556 BYD65556 CHZ65556 CRV65556 DBR65556 DLN65556 DVJ65556 EFF65556 EPB65556 EYX65556 FIT65556 FSP65556 GCL65556 GMH65556 GWD65556 HFZ65556 HPV65556 HZR65556 IJN65556 ITJ65556 JDF65556 JNB65556 JWX65556 KGT65556 KQP65556 LAL65556 LKH65556 LUD65556 MDZ65556 MNV65556 MXR65556 NHN65556 NRJ65556 OBF65556 OLB65556 OUX65556 PET65556 POP65556 PYL65556 QIH65556 QSD65556 RBZ65556 RLV65556 RVR65556 SFN65556 SPJ65556 SZF65556 TJB65556 TSX65556 UCT65556 UMP65556 UWL65556 VGH65556 VQD65556 VZZ65556 WJV65556 WTR65556 HF131092 RB131092 AAX131092 AKT131092 AUP131092 BEL131092 BOH131092 BYD131092 CHZ131092 CRV131092 DBR131092 DLN131092 DVJ131092 EFF131092 EPB131092 EYX131092 FIT131092 FSP131092 GCL131092 GMH131092 GWD131092 HFZ131092 HPV131092 HZR131092 IJN131092 ITJ131092 JDF131092 JNB131092 JWX131092 KGT131092 KQP131092 LAL131092 LKH131092 LUD131092 MDZ131092 MNV131092 MXR131092 NHN131092 NRJ131092 OBF131092 OLB131092 OUX131092 PET131092 POP131092 PYL131092 QIH131092 QSD131092 RBZ131092 RLV131092 RVR131092 SFN131092 SPJ131092 SZF131092 TJB131092 TSX131092 UCT131092 UMP131092 UWL131092 VGH131092 VQD131092 VZZ131092 WJV131092 WTR131092 HF196628 RB196628 AAX196628 AKT196628 AUP196628 BEL196628 BOH196628 BYD196628 CHZ196628 CRV196628 DBR196628 DLN196628 DVJ196628 EFF196628 EPB196628 EYX196628 FIT196628 FSP196628 GCL196628 GMH196628 GWD196628 HFZ196628 HPV196628 HZR196628 IJN196628 ITJ196628 JDF196628 JNB196628 JWX196628 KGT196628 KQP196628 LAL196628 LKH196628 LUD196628 MDZ196628 MNV196628 MXR196628 NHN196628 NRJ196628 OBF196628 OLB196628 OUX196628 PET196628 POP196628 PYL196628 QIH196628 QSD196628 RBZ196628 RLV196628 RVR196628 SFN196628 SPJ196628 SZF196628 TJB196628 TSX196628 UCT196628 UMP196628 UWL196628 VGH196628 VQD196628 VZZ196628 WJV196628 WTR196628 HF262164 RB262164 AAX262164 AKT262164 AUP262164 BEL262164 BOH262164 BYD262164 CHZ262164 CRV262164 DBR262164 DLN262164 DVJ262164 EFF262164 EPB262164 EYX262164 FIT262164 FSP262164 GCL262164 GMH262164 GWD262164 HFZ262164 HPV262164 HZR262164 IJN262164 ITJ262164 JDF262164 JNB262164 JWX262164 KGT262164 KQP262164 LAL262164 LKH262164 LUD262164 MDZ262164 MNV262164 MXR262164 NHN262164 NRJ262164 OBF262164 OLB262164 OUX262164 PET262164 POP262164 PYL262164 QIH262164 QSD262164 RBZ262164 RLV262164 RVR262164 SFN262164 SPJ262164 SZF262164 TJB262164 TSX262164 UCT262164 UMP262164 UWL262164 VGH262164 VQD262164 VZZ262164 WJV262164 WTR262164 HF327700 RB327700 AAX327700 AKT327700 AUP327700 BEL327700 BOH327700 BYD327700 CHZ327700 CRV327700 DBR327700 DLN327700 DVJ327700 EFF327700 EPB327700 EYX327700 FIT327700 FSP327700 GCL327700 GMH327700 GWD327700 HFZ327700 HPV327700 HZR327700 IJN327700 ITJ327700 JDF327700 JNB327700 JWX327700 KGT327700 KQP327700 LAL327700 LKH327700 LUD327700 MDZ327700 MNV327700 MXR327700 NHN327700 NRJ327700 OBF327700 OLB327700 OUX327700 PET327700 POP327700 PYL327700 QIH327700 QSD327700 RBZ327700 RLV327700 RVR327700 SFN327700 SPJ327700 SZF327700 TJB327700 TSX327700 UCT327700 UMP327700 UWL327700 VGH327700 VQD327700 VZZ327700 WJV327700 WTR327700 HF393236 RB393236 AAX393236 AKT393236 AUP393236 BEL393236 BOH393236 BYD393236 CHZ393236 CRV393236 DBR393236 DLN393236 DVJ393236 EFF393236 EPB393236 EYX393236 FIT393236 FSP393236 GCL393236 GMH393236 GWD393236 HFZ393236 HPV393236 HZR393236 IJN393236 ITJ393236 JDF393236 JNB393236 JWX393236 KGT393236 KQP393236 LAL393236 LKH393236 LUD393236 MDZ393236 MNV393236 MXR393236 NHN393236 NRJ393236 OBF393236 OLB393236 OUX393236 PET393236 POP393236 PYL393236 QIH393236 QSD393236 RBZ393236 RLV393236 RVR393236 SFN393236 SPJ393236 SZF393236 TJB393236 TSX393236 UCT393236 UMP393236 UWL393236 VGH393236 VQD393236 VZZ393236 WJV393236 WTR393236 HF458772 RB458772 AAX458772 AKT458772 AUP458772 BEL458772 BOH458772 BYD458772 CHZ458772 CRV458772 DBR458772 DLN458772 DVJ458772 EFF458772 EPB458772 EYX458772 FIT458772 FSP458772 GCL458772 GMH458772 GWD458772 HFZ458772 HPV458772 HZR458772 IJN458772 ITJ458772 JDF458772 JNB458772 JWX458772 KGT458772 KQP458772 LAL458772 LKH458772 LUD458772 MDZ458772 MNV458772 MXR458772 NHN458772 NRJ458772 OBF458772 OLB458772 OUX458772 PET458772 POP458772 PYL458772 QIH458772 QSD458772 RBZ458772 RLV458772 RVR458772 SFN458772 SPJ458772 SZF458772 TJB458772 TSX458772 UCT458772 UMP458772 UWL458772 VGH458772 VQD458772 VZZ458772 WJV458772 WTR458772 HF524308 RB524308 AAX524308 AKT524308 AUP524308 BEL524308 BOH524308 BYD524308 CHZ524308 CRV524308 DBR524308 DLN524308 DVJ524308 EFF524308 EPB524308 EYX524308 FIT524308 FSP524308 GCL524308 GMH524308 GWD524308 HFZ524308 HPV524308 HZR524308 IJN524308 ITJ524308 JDF524308 JNB524308 JWX524308 KGT524308 KQP524308 LAL524308 LKH524308 LUD524308 MDZ524308 MNV524308 MXR524308 NHN524308 NRJ524308 OBF524308 OLB524308 OUX524308 PET524308 POP524308 PYL524308 QIH524308 QSD524308 RBZ524308 RLV524308 RVR524308 SFN524308 SPJ524308 SZF524308 TJB524308 TSX524308 UCT524308 UMP524308 UWL524308 VGH524308 VQD524308 VZZ524308 WJV524308 WTR524308 HF589844 RB589844 AAX589844 AKT589844 AUP589844 BEL589844 BOH589844 BYD589844 CHZ589844 CRV589844 DBR589844 DLN589844 DVJ589844 EFF589844 EPB589844 EYX589844 FIT589844 FSP589844 GCL589844 GMH589844 GWD589844 HFZ589844 HPV589844 HZR589844 IJN589844 ITJ589844 JDF589844 JNB589844 JWX589844 KGT589844 KQP589844 LAL589844 LKH589844 LUD589844 MDZ589844 MNV589844 MXR589844 NHN589844 NRJ589844 OBF589844 OLB589844 OUX589844 PET589844 POP589844 PYL589844 QIH589844 QSD589844 RBZ589844 RLV589844 RVR589844 SFN589844 SPJ589844 SZF589844 TJB589844 TSX589844 UCT589844 UMP589844 UWL589844 VGH589844 VQD589844 VZZ589844 WJV589844 WTR589844 HF655380 RB655380 AAX655380 AKT655380 AUP655380 BEL655380 BOH655380 BYD655380 CHZ655380 CRV655380 DBR655380 DLN655380 DVJ655380 EFF655380 EPB655380 EYX655380 FIT655380 FSP655380 GCL655380 GMH655380 GWD655380 HFZ655380 HPV655380 HZR655380 IJN655380 ITJ655380 JDF655380 JNB655380 JWX655380 KGT655380 KQP655380 LAL655380 LKH655380 LUD655380 MDZ655380 MNV655380 MXR655380 NHN655380 NRJ655380 OBF655380 OLB655380 OUX655380 PET655380 POP655380 PYL655380 QIH655380 QSD655380 RBZ655380 RLV655380 RVR655380 SFN655380 SPJ655380 SZF655380 TJB655380 TSX655380 UCT655380 UMP655380 UWL655380 VGH655380 VQD655380 VZZ655380 WJV655380 WTR655380 HF720916 RB720916 AAX720916 AKT720916 AUP720916 BEL720916 BOH720916 BYD720916 CHZ720916 CRV720916 DBR720916 DLN720916 DVJ720916 EFF720916 EPB720916 EYX720916 FIT720916 FSP720916 GCL720916 GMH720916 GWD720916 HFZ720916 HPV720916 HZR720916 IJN720916 ITJ720916 JDF720916 JNB720916 JWX720916 KGT720916 KQP720916 LAL720916 LKH720916 LUD720916 MDZ720916 MNV720916 MXR720916 NHN720916 NRJ720916 OBF720916 OLB720916 OUX720916 PET720916 POP720916 PYL720916 QIH720916 QSD720916 RBZ720916 RLV720916 RVR720916 SFN720916 SPJ720916 SZF720916 TJB720916 TSX720916 UCT720916 UMP720916 UWL720916 VGH720916 VQD720916 VZZ720916 WJV720916 WTR720916 HF786452 RB786452 AAX786452 AKT786452 AUP786452 BEL786452 BOH786452 BYD786452 CHZ786452 CRV786452 DBR786452 DLN786452 DVJ786452 EFF786452 EPB786452 EYX786452 FIT786452 FSP786452 GCL786452 GMH786452 GWD786452 HFZ786452 HPV786452 HZR786452 IJN786452 ITJ786452 JDF786452 JNB786452 JWX786452 KGT786452 KQP786452 LAL786452 LKH786452 LUD786452 MDZ786452 MNV786452 MXR786452 NHN786452 NRJ786452 OBF786452 OLB786452 OUX786452 PET786452 POP786452 PYL786452 QIH786452 QSD786452 RBZ786452 RLV786452 RVR786452 SFN786452 SPJ786452 SZF786452 TJB786452 TSX786452 UCT786452 UMP786452 UWL786452 VGH786452 VQD786452 VZZ786452 WJV786452 WTR786452 HF851988 RB851988 AAX851988 AKT851988 AUP851988 BEL851988 BOH851988 BYD851988 CHZ851988 CRV851988 DBR851988 DLN851988 DVJ851988 EFF851988 EPB851988 EYX851988 FIT851988 FSP851988 GCL851988 GMH851988 GWD851988 HFZ851988 HPV851988 HZR851988 IJN851988 ITJ851988 JDF851988 JNB851988 JWX851988 KGT851988 KQP851988 LAL851988 LKH851988 LUD851988 MDZ851988 MNV851988 MXR851988 NHN851988 NRJ851988 OBF851988 OLB851988 OUX851988 PET851988 POP851988 PYL851988 QIH851988 QSD851988 RBZ851988 RLV851988 RVR851988 SFN851988 SPJ851988 SZF851988 TJB851988 TSX851988 UCT851988 UMP851988 UWL851988 VGH851988 VQD851988 VZZ851988 WJV851988 WTR851988 HF917524 RB917524 AAX917524 AKT917524 AUP917524 BEL917524 BOH917524 BYD917524 CHZ917524 CRV917524 DBR917524 DLN917524 DVJ917524 EFF917524 EPB917524 EYX917524 FIT917524 FSP917524 GCL917524 GMH917524 GWD917524 HFZ917524 HPV917524 HZR917524 IJN917524 ITJ917524 JDF917524 JNB917524 JWX917524 KGT917524 KQP917524 LAL917524 LKH917524 LUD917524 MDZ917524 MNV917524 MXR917524 NHN917524 NRJ917524 OBF917524 OLB917524 OUX917524 PET917524 POP917524 PYL917524 QIH917524 QSD917524 RBZ917524 RLV917524 RVR917524 SFN917524 SPJ917524 SZF917524 TJB917524 TSX917524 UCT917524 UMP917524 UWL917524 VGH917524 VQD917524 VZZ917524 WJV917524 WTR917524 HF983060 RB983060 AAX983060 AKT983060 AUP983060 BEL983060 BOH983060 BYD983060 CHZ983060 CRV983060 DBR983060 DLN983060 DVJ983060 EFF983060 EPB983060 EYX983060 FIT983060 FSP983060 GCL983060 GMH983060 GWD983060 HFZ983060 HPV983060 HZR983060 IJN983060 ITJ983060 JDF983060 JNB983060 JWX983060 KGT983060 KQP983060 LAL983060 LKH983060 LUD983060 MDZ983060 MNV983060 MXR983060 NHN983060 NRJ983060 OBF983060 OLB983060 OUX983060 PET983060 POP983060 PYL983060 QIH983060 QSD983060 RBZ983060 RLV983060 RVR983060 SFN983060 SPJ983060 SZF983060 TJB983060 TSX983060 UCT983060 UMP983060 UWL983060 VGH983060 VQD983060 VZZ983060 WJV983060 WTR983060 HF65554 RB65554 AAX65554 AKT65554 AUP65554 BEL65554 BOH65554 BYD65554 CHZ65554 CRV65554 DBR65554 DLN65554 DVJ65554 EFF65554 EPB65554 EYX65554 FIT65554 FSP65554 GCL65554 GMH65554 GWD65554 HFZ65554 HPV65554 HZR65554 IJN65554 ITJ65554 JDF65554 JNB65554 JWX65554 KGT65554 KQP65554 LAL65554 LKH65554 LUD65554 MDZ65554 MNV65554 MXR65554 NHN65554 NRJ65554 OBF65554 OLB65554 OUX65554 PET65554 POP65554 PYL65554 QIH65554 QSD65554 RBZ65554 RLV65554 RVR65554 SFN65554 SPJ65554 SZF65554 TJB65554 TSX65554 UCT65554 UMP65554 UWL65554 VGH65554 VQD65554 VZZ65554 WJV65554 WTR65554 HF131090 RB131090 AAX131090 AKT131090 AUP131090 BEL131090 BOH131090 BYD131090 CHZ131090 CRV131090 DBR131090 DLN131090 DVJ131090 EFF131090 EPB131090 EYX131090 FIT131090 FSP131090 GCL131090 GMH131090 GWD131090 HFZ131090 HPV131090 HZR131090 IJN131090 ITJ131090 JDF131090 JNB131090 JWX131090 KGT131090 KQP131090 LAL131090 LKH131090 LUD131090 MDZ131090 MNV131090 MXR131090 NHN131090 NRJ131090 OBF131090 OLB131090 OUX131090 PET131090 POP131090 PYL131090 QIH131090 QSD131090 RBZ131090 RLV131090 RVR131090 SFN131090 SPJ131090 SZF131090 TJB131090 TSX131090 UCT131090 UMP131090 UWL131090 VGH131090 VQD131090 VZZ131090 WJV131090 WTR131090 HF196626 RB196626 AAX196626 AKT196626 AUP196626 BEL196626 BOH196626 BYD196626 CHZ196626 CRV196626 DBR196626 DLN196626 DVJ196626 EFF196626 EPB196626 EYX196626 FIT196626 FSP196626 GCL196626 GMH196626 GWD196626 HFZ196626 HPV196626 HZR196626 IJN196626 ITJ196626 JDF196626 JNB196626 JWX196626 KGT196626 KQP196626 LAL196626 LKH196626 LUD196626 MDZ196626 MNV196626 MXR196626 NHN196626 NRJ196626 OBF196626 OLB196626 OUX196626 PET196626 POP196626 PYL196626 QIH196626 QSD196626 RBZ196626 RLV196626 RVR196626 SFN196626 SPJ196626 SZF196626 TJB196626 TSX196626 UCT196626 UMP196626 UWL196626 VGH196626 VQD196626 VZZ196626 WJV196626 WTR196626 HF262162 RB262162 AAX262162 AKT262162 AUP262162 BEL262162 BOH262162 BYD262162 CHZ262162 CRV262162 DBR262162 DLN262162 DVJ262162 EFF262162 EPB262162 EYX262162 FIT262162 FSP262162 GCL262162 GMH262162 GWD262162 HFZ262162 HPV262162 HZR262162 IJN262162 ITJ262162 JDF262162 JNB262162 JWX262162 KGT262162 KQP262162 LAL262162 LKH262162 LUD262162 MDZ262162 MNV262162 MXR262162 NHN262162 NRJ262162 OBF262162 OLB262162 OUX262162 PET262162 POP262162 PYL262162 QIH262162 QSD262162 RBZ262162 RLV262162 RVR262162 SFN262162 SPJ262162 SZF262162 TJB262162 TSX262162 UCT262162 UMP262162 UWL262162 VGH262162 VQD262162 VZZ262162 WJV262162 WTR262162 HF327698 RB327698 AAX327698 AKT327698 AUP327698 BEL327698 BOH327698 BYD327698 CHZ327698 CRV327698 DBR327698 DLN327698 DVJ327698 EFF327698 EPB327698 EYX327698 FIT327698 FSP327698 GCL327698 GMH327698 GWD327698 HFZ327698 HPV327698 HZR327698 IJN327698 ITJ327698 JDF327698 JNB327698 JWX327698 KGT327698 KQP327698 LAL327698 LKH327698 LUD327698 MDZ327698 MNV327698 MXR327698 NHN327698 NRJ327698 OBF327698 OLB327698 OUX327698 PET327698 POP327698 PYL327698 QIH327698 QSD327698 RBZ327698 RLV327698 RVR327698 SFN327698 SPJ327698 SZF327698 TJB327698 TSX327698 UCT327698 UMP327698 UWL327698 VGH327698 VQD327698 VZZ327698 WJV327698 WTR327698 HF393234 RB393234 AAX393234 AKT393234 AUP393234 BEL393234 BOH393234 BYD393234 CHZ393234 CRV393234 DBR393234 DLN393234 DVJ393234 EFF393234 EPB393234 EYX393234 FIT393234 FSP393234 GCL393234 GMH393234 GWD393234 HFZ393234 HPV393234 HZR393234 IJN393234 ITJ393234 JDF393234 JNB393234 JWX393234 KGT393234 KQP393234 LAL393234 LKH393234 LUD393234 MDZ393234 MNV393234 MXR393234 NHN393234 NRJ393234 OBF393234 OLB393234 OUX393234 PET393234 POP393234 PYL393234 QIH393234 QSD393234 RBZ393234 RLV393234 RVR393234 SFN393234 SPJ393234 SZF393234 TJB393234 TSX393234 UCT393234 UMP393234 UWL393234 VGH393234 VQD393234 VZZ393234 WJV393234 WTR393234 HF458770 RB458770 AAX458770 AKT458770 AUP458770 BEL458770 BOH458770 BYD458770 CHZ458770 CRV458770 DBR458770 DLN458770 DVJ458770 EFF458770 EPB458770 EYX458770 FIT458770 FSP458770 GCL458770 GMH458770 GWD458770 HFZ458770 HPV458770 HZR458770 IJN458770 ITJ458770 JDF458770 JNB458770 JWX458770 KGT458770 KQP458770 LAL458770 LKH458770 LUD458770 MDZ458770 MNV458770 MXR458770 NHN458770 NRJ458770 OBF458770 OLB458770 OUX458770 PET458770 POP458770 PYL458770 QIH458770 QSD458770 RBZ458770 RLV458770 RVR458770 SFN458770 SPJ458770 SZF458770 TJB458770 TSX458770 UCT458770 UMP458770 UWL458770 VGH458770 VQD458770 VZZ458770 WJV458770 WTR458770 HF524306 RB524306 AAX524306 AKT524306 AUP524306 BEL524306 BOH524306 BYD524306 CHZ524306 CRV524306 DBR524306 DLN524306 DVJ524306 EFF524306 EPB524306 EYX524306 FIT524306 FSP524306 GCL524306 GMH524306 GWD524306 HFZ524306 HPV524306 HZR524306 IJN524306 ITJ524306 JDF524306 JNB524306 JWX524306 KGT524306 KQP524306 LAL524306 LKH524306 LUD524306 MDZ524306 MNV524306 MXR524306 NHN524306 NRJ524306 OBF524306 OLB524306 OUX524306 PET524306 POP524306 PYL524306 QIH524306 QSD524306 RBZ524306 RLV524306 RVR524306 SFN524306 SPJ524306 SZF524306 TJB524306 TSX524306 UCT524306 UMP524306 UWL524306 VGH524306 VQD524306 VZZ524306 WJV524306 WTR524306 HF589842 RB589842 AAX589842 AKT589842 AUP589842 BEL589842 BOH589842 BYD589842 CHZ589842 CRV589842 DBR589842 DLN589842 DVJ589842 EFF589842 EPB589842 EYX589842 FIT589842 FSP589842 GCL589842 GMH589842 GWD589842 HFZ589842 HPV589842 HZR589842 IJN589842 ITJ589842 JDF589842 JNB589842 JWX589842 KGT589842 KQP589842 LAL589842 LKH589842 LUD589842 MDZ589842 MNV589842 MXR589842 NHN589842 NRJ589842 OBF589842 OLB589842 OUX589842 PET589842 POP589842 PYL589842 QIH589842 QSD589842 RBZ589842 RLV589842 RVR589842 SFN589842 SPJ589842 SZF589842 TJB589842 TSX589842 UCT589842 UMP589842 UWL589842 VGH589842 VQD589842 VZZ589842 WJV589842 WTR589842 HF655378 RB655378 AAX655378 AKT655378 AUP655378 BEL655378 BOH655378 BYD655378 CHZ655378 CRV655378 DBR655378 DLN655378 DVJ655378 EFF655378 EPB655378 EYX655378 FIT655378 FSP655378 GCL655378 GMH655378 GWD655378 HFZ655378 HPV655378 HZR655378 IJN655378 ITJ655378 JDF655378 JNB655378 JWX655378 KGT655378 KQP655378 LAL655378 LKH655378 LUD655378 MDZ655378 MNV655378 MXR655378 NHN655378 NRJ655378 OBF655378 OLB655378 OUX655378 PET655378 POP655378 PYL655378 QIH655378 QSD655378 RBZ655378 RLV655378 RVR655378 SFN655378 SPJ655378 SZF655378 TJB655378 TSX655378 UCT655378 UMP655378 UWL655378 VGH655378 VQD655378 VZZ655378 WJV655378 WTR655378 HF720914 RB720914 AAX720914 AKT720914 AUP720914 BEL720914 BOH720914 BYD720914 CHZ720914 CRV720914 DBR720914 DLN720914 DVJ720914 EFF720914 EPB720914 EYX720914 FIT720914 FSP720914 GCL720914 GMH720914 GWD720914 HFZ720914 HPV720914 HZR720914 IJN720914 ITJ720914 JDF720914 JNB720914 JWX720914 KGT720914 KQP720914 LAL720914 LKH720914 LUD720914 MDZ720914 MNV720914 MXR720914 NHN720914 NRJ720914 OBF720914 OLB720914 OUX720914 PET720914 POP720914 PYL720914 QIH720914 QSD720914 RBZ720914 RLV720914 RVR720914 SFN720914 SPJ720914 SZF720914 TJB720914 TSX720914 UCT720914 UMP720914 UWL720914 VGH720914 VQD720914 VZZ720914 WJV720914 WTR720914 HF786450 RB786450 AAX786450 AKT786450 AUP786450 BEL786450 BOH786450 BYD786450 CHZ786450 CRV786450 DBR786450 DLN786450 DVJ786450 EFF786450 EPB786450 EYX786450 FIT786450 FSP786450 GCL786450 GMH786450 GWD786450 HFZ786450 HPV786450 HZR786450 IJN786450 ITJ786450 JDF786450 JNB786450 JWX786450 KGT786450 KQP786450 LAL786450 LKH786450 LUD786450 MDZ786450 MNV786450 MXR786450 NHN786450 NRJ786450 OBF786450 OLB786450 OUX786450 PET786450 POP786450 PYL786450 QIH786450 QSD786450 RBZ786450 RLV786450 RVR786450 SFN786450 SPJ786450 SZF786450 TJB786450 TSX786450 UCT786450 UMP786450 UWL786450 VGH786450 VQD786450 VZZ786450 WJV786450 WTR786450 HF851986 RB851986 AAX851986 AKT851986 AUP851986 BEL851986 BOH851986 BYD851986 CHZ851986 CRV851986 DBR851986 DLN851986 DVJ851986 EFF851986 EPB851986 EYX851986 FIT851986 FSP851986 GCL851986 GMH851986 GWD851986 HFZ851986 HPV851986 HZR851986 IJN851986 ITJ851986 JDF851986 JNB851986 JWX851986 KGT851986 KQP851986 LAL851986 LKH851986 LUD851986 MDZ851986 MNV851986 MXR851986 NHN851986 NRJ851986 OBF851986 OLB851986 OUX851986 PET851986 POP851986 PYL851986 QIH851986 QSD851986 RBZ851986 RLV851986 RVR851986 SFN851986 SPJ851986 SZF851986 TJB851986 TSX851986 UCT851986 UMP851986 UWL851986 VGH851986 VQD851986 VZZ851986 WJV851986 WTR851986 HF917522 RB917522 AAX917522 AKT917522 AUP917522 BEL917522 BOH917522 BYD917522 CHZ917522 CRV917522 DBR917522 DLN917522 DVJ917522 EFF917522 EPB917522 EYX917522 FIT917522 FSP917522 GCL917522 GMH917522 GWD917522 HFZ917522 HPV917522 HZR917522 IJN917522 ITJ917522 JDF917522 JNB917522 JWX917522 KGT917522 KQP917522 LAL917522 LKH917522 LUD917522 MDZ917522 MNV917522 MXR917522 NHN917522 NRJ917522 OBF917522 OLB917522 OUX917522 PET917522 POP917522 PYL917522 QIH917522 QSD917522 RBZ917522 RLV917522 RVR917522 SFN917522 SPJ917522 SZF917522 TJB917522 TSX917522 UCT917522 UMP917522 UWL917522 VGH917522 VQD917522 VZZ917522 WJV917522 WTR917522 HF983058 RB983058 AAX983058 AKT983058 AUP983058 BEL983058 BOH983058 BYD983058 CHZ983058 CRV983058 DBR983058 DLN983058 DVJ983058 EFF983058 EPB983058 EYX983058 FIT983058 FSP983058 GCL983058 GMH983058 GWD983058 HFZ983058 HPV983058 HZR983058 IJN983058 ITJ983058 JDF983058 JNB983058 JWX983058 KGT983058 KQP983058 LAL983058 LKH983058 LUD983058 MDZ983058 MNV983058 MXR983058 NHN983058 NRJ983058 OBF983058 OLB983058 OUX983058 PET983058 POP983058 PYL983058 QIH983058 QSD983058 RBZ983058 RLV983058 RVR983058 SFN983058 SPJ983058 SZF983058 TJB983058 TSX983058 UCT983058 UMP983058 UWL983058 VGH983058 VQD983058 VZZ983058 WJV983058 WTR983058 HF65552 RB65552 AAX65552 AKT65552 AUP65552 BEL65552 BOH65552 BYD65552 CHZ65552 CRV65552 DBR65552 DLN65552 DVJ65552 EFF65552 EPB65552 EYX65552 FIT65552 FSP65552 GCL65552 GMH65552 GWD65552 HFZ65552 HPV65552 HZR65552 IJN65552 ITJ65552 JDF65552 JNB65552 JWX65552 KGT65552 KQP65552 LAL65552 LKH65552 LUD65552 MDZ65552 MNV65552 MXR65552 NHN65552 NRJ65552 OBF65552 OLB65552 OUX65552 PET65552 POP65552 PYL65552 QIH65552 QSD65552 RBZ65552 RLV65552 RVR65552 SFN65552 SPJ65552 SZF65552 TJB65552 TSX65552 UCT65552 UMP65552 UWL65552 VGH65552 VQD65552 VZZ65552 WJV65552 WTR65552 HF131088 RB131088 AAX131088 AKT131088 AUP131088 BEL131088 BOH131088 BYD131088 CHZ131088 CRV131088 DBR131088 DLN131088 DVJ131088 EFF131088 EPB131088 EYX131088 FIT131088 FSP131088 GCL131088 GMH131088 GWD131088 HFZ131088 HPV131088 HZR131088 IJN131088 ITJ131088 JDF131088 JNB131088 JWX131088 KGT131088 KQP131088 LAL131088 LKH131088 LUD131088 MDZ131088 MNV131088 MXR131088 NHN131088 NRJ131088 OBF131088 OLB131088 OUX131088 PET131088 POP131088 PYL131088 QIH131088 QSD131088 RBZ131088 RLV131088 RVR131088 SFN131088 SPJ131088 SZF131088 TJB131088 TSX131088 UCT131088 UMP131088 UWL131088 VGH131088 VQD131088 VZZ131088 WJV131088 WTR131088 HF196624 RB196624 AAX196624 AKT196624 AUP196624 BEL196624 BOH196624 BYD196624 CHZ196624 CRV196624 DBR196624 DLN196624 DVJ196624 EFF196624 EPB196624 EYX196624 FIT196624 FSP196624 GCL196624 GMH196624 GWD196624 HFZ196624 HPV196624 HZR196624 IJN196624 ITJ196624 JDF196624 JNB196624 JWX196624 KGT196624 KQP196624 LAL196624 LKH196624 LUD196624 MDZ196624 MNV196624 MXR196624 NHN196624 NRJ196624 OBF196624 OLB196624 OUX196624 PET196624 POP196624 PYL196624 QIH196624 QSD196624 RBZ196624 RLV196624 RVR196624 SFN196624 SPJ196624 SZF196624 TJB196624 TSX196624 UCT196624 UMP196624 UWL196624 VGH196624 VQD196624 VZZ196624 WJV196624 WTR196624 HF262160 RB262160 AAX262160 AKT262160 AUP262160 BEL262160 BOH262160 BYD262160 CHZ262160 CRV262160 DBR262160 DLN262160 DVJ262160 EFF262160 EPB262160 EYX262160 FIT262160 FSP262160 GCL262160 GMH262160 GWD262160 HFZ262160 HPV262160 HZR262160 IJN262160 ITJ262160 JDF262160 JNB262160 JWX262160 KGT262160 KQP262160 LAL262160 LKH262160 LUD262160 MDZ262160 MNV262160 MXR262160 NHN262160 NRJ262160 OBF262160 OLB262160 OUX262160 PET262160 POP262160 PYL262160 QIH262160 QSD262160 RBZ262160 RLV262160 RVR262160 SFN262160 SPJ262160 SZF262160 TJB262160 TSX262160 UCT262160 UMP262160 UWL262160 VGH262160 VQD262160 VZZ262160 WJV262160 WTR262160 HF327696 RB327696 AAX327696 AKT327696 AUP327696 BEL327696 BOH327696 BYD327696 CHZ327696 CRV327696 DBR327696 DLN327696 DVJ327696 EFF327696 EPB327696 EYX327696 FIT327696 FSP327696 GCL327696 GMH327696 GWD327696 HFZ327696 HPV327696 HZR327696 IJN327696 ITJ327696 JDF327696 JNB327696 JWX327696 KGT327696 KQP327696 LAL327696 LKH327696 LUD327696 MDZ327696 MNV327696 MXR327696 NHN327696 NRJ327696 OBF327696 OLB327696 OUX327696 PET327696 POP327696 PYL327696 QIH327696 QSD327696 RBZ327696 RLV327696 RVR327696 SFN327696 SPJ327696 SZF327696 TJB327696 TSX327696 UCT327696 UMP327696 UWL327696 VGH327696 VQD327696 VZZ327696 WJV327696 WTR327696 HF393232 RB393232 AAX393232 AKT393232 AUP393232 BEL393232 BOH393232 BYD393232 CHZ393232 CRV393232 DBR393232 DLN393232 DVJ393232 EFF393232 EPB393232 EYX393232 FIT393232 FSP393232 GCL393232 GMH393232 GWD393232 HFZ393232 HPV393232 HZR393232 IJN393232 ITJ393232 JDF393232 JNB393232 JWX393232 KGT393232 KQP393232 LAL393232 LKH393232 LUD393232 MDZ393232 MNV393232 MXR393232 NHN393232 NRJ393232 OBF393232 OLB393232 OUX393232 PET393232 POP393232 PYL393232 QIH393232 QSD393232 RBZ393232 RLV393232 RVR393232 SFN393232 SPJ393232 SZF393232 TJB393232 TSX393232 UCT393232 UMP393232 UWL393232 VGH393232 VQD393232 VZZ393232 WJV393232 WTR393232 HF458768 RB458768 AAX458768 AKT458768 AUP458768 BEL458768 BOH458768 BYD458768 CHZ458768 CRV458768 DBR458768 DLN458768 DVJ458768 EFF458768 EPB458768 EYX458768 FIT458768 FSP458768 GCL458768 GMH458768 GWD458768 HFZ458768 HPV458768 HZR458768 IJN458768 ITJ458768 JDF458768 JNB458768 JWX458768 KGT458768 KQP458768 LAL458768 LKH458768 LUD458768 MDZ458768 MNV458768 MXR458768 NHN458768 NRJ458768 OBF458768 OLB458768 OUX458768 PET458768 POP458768 PYL458768 QIH458768 QSD458768 RBZ458768 RLV458768 RVR458768 SFN458768 SPJ458768 SZF458768 TJB458768 TSX458768 UCT458768 UMP458768 UWL458768 VGH458768 VQD458768 VZZ458768 WJV458768 WTR458768 HF524304 RB524304 AAX524304 AKT524304 AUP524304 BEL524304 BOH524304 BYD524304 CHZ524304 CRV524304 DBR524304 DLN524304 DVJ524304 EFF524304 EPB524304 EYX524304 FIT524304 FSP524304 GCL524304 GMH524304 GWD524304 HFZ524304 HPV524304 HZR524304 IJN524304 ITJ524304 JDF524304 JNB524304 JWX524304 KGT524304 KQP524304 LAL524304 LKH524304 LUD524304 MDZ524304 MNV524304 MXR524304 NHN524304 NRJ524304 OBF524304 OLB524304 OUX524304 PET524304 POP524304 PYL524304 QIH524304 QSD524304 RBZ524304 RLV524304 RVR524304 SFN524304 SPJ524304 SZF524304 TJB524304 TSX524304 UCT524304 UMP524304 UWL524304 VGH524304 VQD524304 VZZ524304 WJV524304 WTR524304 HF589840 RB589840 AAX589840 AKT589840 AUP589840 BEL589840 BOH589840 BYD589840 CHZ589840 CRV589840 DBR589840 DLN589840 DVJ589840 EFF589840 EPB589840 EYX589840 FIT589840 FSP589840 GCL589840 GMH589840 GWD589840 HFZ589840 HPV589840 HZR589840 IJN589840 ITJ589840 JDF589840 JNB589840 JWX589840 KGT589840 KQP589840 LAL589840 LKH589840 LUD589840 MDZ589840 MNV589840 MXR589840 NHN589840 NRJ589840 OBF589840 OLB589840 OUX589840 PET589840 POP589840 PYL589840 QIH589840 QSD589840 RBZ589840 RLV589840 RVR589840 SFN589840 SPJ589840 SZF589840 TJB589840 TSX589840 UCT589840 UMP589840 UWL589840 VGH589840 VQD589840 VZZ589840 WJV589840 WTR589840 HF655376 RB655376 AAX655376 AKT655376 AUP655376 BEL655376 BOH655376 BYD655376 CHZ655376 CRV655376 DBR655376 DLN655376 DVJ655376 EFF655376 EPB655376 EYX655376 FIT655376 FSP655376 GCL655376 GMH655376 GWD655376 HFZ655376 HPV655376 HZR655376 IJN655376 ITJ655376 JDF655376 JNB655376 JWX655376 KGT655376 KQP655376 LAL655376 LKH655376 LUD655376 MDZ655376 MNV655376 MXR655376 NHN655376 NRJ655376 OBF655376 OLB655376 OUX655376 PET655376 POP655376 PYL655376 QIH655376 QSD655376 RBZ655376 RLV655376 RVR655376 SFN655376 SPJ655376 SZF655376 TJB655376 TSX655376 UCT655376 UMP655376 UWL655376 VGH655376 VQD655376 VZZ655376 WJV655376 WTR655376 HF720912 RB720912 AAX720912 AKT720912 AUP720912 BEL720912 BOH720912 BYD720912 CHZ720912 CRV720912 DBR720912 DLN720912 DVJ720912 EFF720912 EPB720912 EYX720912 FIT720912 FSP720912 GCL720912 GMH720912 GWD720912 HFZ720912 HPV720912 HZR720912 IJN720912 ITJ720912 JDF720912 JNB720912 JWX720912 KGT720912 KQP720912 LAL720912 LKH720912 LUD720912 MDZ720912 MNV720912 MXR720912 NHN720912 NRJ720912 OBF720912 OLB720912 OUX720912 PET720912 POP720912 PYL720912 QIH720912 QSD720912 RBZ720912 RLV720912 RVR720912 SFN720912 SPJ720912 SZF720912 TJB720912 TSX720912 UCT720912 UMP720912 UWL720912 VGH720912 VQD720912 VZZ720912 WJV720912 WTR720912 HF786448 RB786448 AAX786448 AKT786448 AUP786448 BEL786448 BOH786448 BYD786448 CHZ786448 CRV786448 DBR786448 DLN786448 DVJ786448 EFF786448 EPB786448 EYX786448 FIT786448 FSP786448 GCL786448 GMH786448 GWD786448 HFZ786448 HPV786448 HZR786448 IJN786448 ITJ786448 JDF786448 JNB786448 JWX786448 KGT786448 KQP786448 LAL786448 LKH786448 LUD786448 MDZ786448 MNV786448 MXR786448 NHN786448 NRJ786448 OBF786448 OLB786448 OUX786448 PET786448 POP786448 PYL786448 QIH786448 QSD786448 RBZ786448 RLV786448 RVR786448 SFN786448 SPJ786448 SZF786448 TJB786448 TSX786448 UCT786448 UMP786448 UWL786448 VGH786448 VQD786448 VZZ786448 WJV786448 WTR786448 HF851984 RB851984 AAX851984 AKT851984 AUP851984 BEL851984 BOH851984 BYD851984 CHZ851984 CRV851984 DBR851984 DLN851984 DVJ851984 EFF851984 EPB851984 EYX851984 FIT851984 FSP851984 GCL851984 GMH851984 GWD851984 HFZ851984 HPV851984 HZR851984 IJN851984 ITJ851984 JDF851984 JNB851984 JWX851984 KGT851984 KQP851984 LAL851984 LKH851984 LUD851984 MDZ851984 MNV851984 MXR851984 NHN851984 NRJ851984 OBF851984 OLB851984 OUX851984 PET851984 POP851984 PYL851984 QIH851984 QSD851984 RBZ851984 RLV851984 RVR851984 SFN851984 SPJ851984 SZF851984 TJB851984 TSX851984 UCT851984 UMP851984 UWL851984 VGH851984 VQD851984 VZZ851984 WJV851984 WTR851984 HF917520 RB917520 AAX917520 AKT917520 AUP917520 BEL917520 BOH917520 BYD917520 CHZ917520 CRV917520 DBR917520 DLN917520 DVJ917520 EFF917520 EPB917520 EYX917520 FIT917520 FSP917520 GCL917520 GMH917520 GWD917520 HFZ917520 HPV917520 HZR917520 IJN917520 ITJ917520 JDF917520 JNB917520 JWX917520 KGT917520 KQP917520 LAL917520 LKH917520 LUD917520 MDZ917520 MNV917520 MXR917520 NHN917520 NRJ917520 OBF917520 OLB917520 OUX917520 PET917520 POP917520 PYL917520 QIH917520 QSD917520 RBZ917520 RLV917520 RVR917520 SFN917520 SPJ917520 SZF917520 TJB917520 TSX917520 UCT917520 UMP917520 UWL917520 VGH917520 VQD917520 VZZ917520 WJV917520 WTR917520 HF983056 RB983056 AAX983056 AKT983056 AUP983056 BEL983056 BOH983056 BYD983056 CHZ983056 CRV983056 DBR983056 DLN983056 DVJ983056 EFF983056 EPB983056 EYX983056 FIT983056 FSP983056 GCL983056 GMH983056 GWD983056 HFZ983056 HPV983056 HZR983056 IJN983056 ITJ983056 JDF983056 JNB983056 JWX983056 KGT983056 KQP983056 LAL983056 LKH983056 LUD983056 MDZ983056 MNV983056 MXR983056 NHN983056 NRJ983056 OBF983056 OLB983056 OUX983056 PET983056 POP983056 PYL983056 QIH983056 QSD983056 RBZ983056 RLV983056 RVR983056 SFN983056 SPJ983056 SZF983056 TJB983056 TSX983056 UCT983056 UMP983056 UWL983056 VGH983056 VQD983056 VZZ983056 WJV983056 WTR983056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HF65550 RB65550 AAX65550 AKT65550 AUP65550 BEL65550 BOH65550 BYD65550 CHZ65550 CRV65550 DBR65550 DLN65550 DVJ65550 EFF65550 EPB65550 EYX65550 FIT65550 FSP65550 GCL65550 GMH65550 GWD65550 HFZ65550 HPV65550 HZR65550 IJN65550 ITJ65550 JDF65550 JNB65550 JWX65550 KGT65550 KQP65550 LAL65550 LKH65550 LUD65550 MDZ65550 MNV65550 MXR65550 NHN65550 NRJ65550 OBF65550 OLB65550 OUX65550 PET65550 POP65550 PYL65550 QIH65550 QSD65550 RBZ65550 RLV65550 RVR65550 SFN65550 SPJ65550 SZF65550 TJB65550 TSX65550 UCT65550 UMP65550 UWL65550 VGH65550 VQD65550 VZZ65550 WJV65550 WTR65550 HF131086 RB131086 AAX131086 AKT131086 AUP131086 BEL131086 BOH131086 BYD131086 CHZ131086 CRV131086 DBR131086 DLN131086 DVJ131086 EFF131086 EPB131086 EYX131086 FIT131086 FSP131086 GCL131086 GMH131086 GWD131086 HFZ131086 HPV131086 HZR131086 IJN131086 ITJ131086 JDF131086 JNB131086 JWX131086 KGT131086 KQP131086 LAL131086 LKH131086 LUD131086 MDZ131086 MNV131086 MXR131086 NHN131086 NRJ131086 OBF131086 OLB131086 OUX131086 PET131086 POP131086 PYL131086 QIH131086 QSD131086 RBZ131086 RLV131086 RVR131086 SFN131086 SPJ131086 SZF131086 TJB131086 TSX131086 UCT131086 UMP131086 UWL131086 VGH131086 VQD131086 VZZ131086 WJV131086 WTR131086 HF196622 RB196622 AAX196622 AKT196622 AUP196622 BEL196622 BOH196622 BYD196622 CHZ196622 CRV196622 DBR196622 DLN196622 DVJ196622 EFF196622 EPB196622 EYX196622 FIT196622 FSP196622 GCL196622 GMH196622 GWD196622 HFZ196622 HPV196622 HZR196622 IJN196622 ITJ196622 JDF196622 JNB196622 JWX196622 KGT196622 KQP196622 LAL196622 LKH196622 LUD196622 MDZ196622 MNV196622 MXR196622 NHN196622 NRJ196622 OBF196622 OLB196622 OUX196622 PET196622 POP196622 PYL196622 QIH196622 QSD196622 RBZ196622 RLV196622 RVR196622 SFN196622 SPJ196622 SZF196622 TJB196622 TSX196622 UCT196622 UMP196622 UWL196622 VGH196622 VQD196622 VZZ196622 WJV196622 WTR196622 HF262158 RB262158 AAX262158 AKT262158 AUP262158 BEL262158 BOH262158 BYD262158 CHZ262158 CRV262158 DBR262158 DLN262158 DVJ262158 EFF262158 EPB262158 EYX262158 FIT262158 FSP262158 GCL262158 GMH262158 GWD262158 HFZ262158 HPV262158 HZR262158 IJN262158 ITJ262158 JDF262158 JNB262158 JWX262158 KGT262158 KQP262158 LAL262158 LKH262158 LUD262158 MDZ262158 MNV262158 MXR262158 NHN262158 NRJ262158 OBF262158 OLB262158 OUX262158 PET262158 POP262158 PYL262158 QIH262158 QSD262158 RBZ262158 RLV262158 RVR262158 SFN262158 SPJ262158 SZF262158 TJB262158 TSX262158 UCT262158 UMP262158 UWL262158 VGH262158 VQD262158 VZZ262158 WJV262158 WTR262158 HF327694 RB327694 AAX327694 AKT327694 AUP327694 BEL327694 BOH327694 BYD327694 CHZ327694 CRV327694 DBR327694 DLN327694 DVJ327694 EFF327694 EPB327694 EYX327694 FIT327694 FSP327694 GCL327694 GMH327694 GWD327694 HFZ327694 HPV327694 HZR327694 IJN327694 ITJ327694 JDF327694 JNB327694 JWX327694 KGT327694 KQP327694 LAL327694 LKH327694 LUD327694 MDZ327694 MNV327694 MXR327694 NHN327694 NRJ327694 OBF327694 OLB327694 OUX327694 PET327694 POP327694 PYL327694 QIH327694 QSD327694 RBZ327694 RLV327694 RVR327694 SFN327694 SPJ327694 SZF327694 TJB327694 TSX327694 UCT327694 UMP327694 UWL327694 VGH327694 VQD327694 VZZ327694 WJV327694 WTR327694 HF393230 RB393230 AAX393230 AKT393230 AUP393230 BEL393230 BOH393230 BYD393230 CHZ393230 CRV393230 DBR393230 DLN393230 DVJ393230 EFF393230 EPB393230 EYX393230 FIT393230 FSP393230 GCL393230 GMH393230 GWD393230 HFZ393230 HPV393230 HZR393230 IJN393230 ITJ393230 JDF393230 JNB393230 JWX393230 KGT393230 KQP393230 LAL393230 LKH393230 LUD393230 MDZ393230 MNV393230 MXR393230 NHN393230 NRJ393230 OBF393230 OLB393230 OUX393230 PET393230 POP393230 PYL393230 QIH393230 QSD393230 RBZ393230 RLV393230 RVR393230 SFN393230 SPJ393230 SZF393230 TJB393230 TSX393230 UCT393230 UMP393230 UWL393230 VGH393230 VQD393230 VZZ393230 WJV393230 WTR393230 HF458766 RB458766 AAX458766 AKT458766 AUP458766 BEL458766 BOH458766 BYD458766 CHZ458766 CRV458766 DBR458766 DLN458766 DVJ458766 EFF458766 EPB458766 EYX458766 FIT458766 FSP458766 GCL458766 GMH458766 GWD458766 HFZ458766 HPV458766 HZR458766 IJN458766 ITJ458766 JDF458766 JNB458766 JWX458766 KGT458766 KQP458766 LAL458766 LKH458766 LUD458766 MDZ458766 MNV458766 MXR458766 NHN458766 NRJ458766 OBF458766 OLB458766 OUX458766 PET458766 POP458766 PYL458766 QIH458766 QSD458766 RBZ458766 RLV458766 RVR458766 SFN458766 SPJ458766 SZF458766 TJB458766 TSX458766 UCT458766 UMP458766 UWL458766 VGH458766 VQD458766 VZZ458766 WJV458766 WTR458766 HF524302 RB524302 AAX524302 AKT524302 AUP524302 BEL524302 BOH524302 BYD524302 CHZ524302 CRV524302 DBR524302 DLN524302 DVJ524302 EFF524302 EPB524302 EYX524302 FIT524302 FSP524302 GCL524302 GMH524302 GWD524302 HFZ524302 HPV524302 HZR524302 IJN524302 ITJ524302 JDF524302 JNB524302 JWX524302 KGT524302 KQP524302 LAL524302 LKH524302 LUD524302 MDZ524302 MNV524302 MXR524302 NHN524302 NRJ524302 OBF524302 OLB524302 OUX524302 PET524302 POP524302 PYL524302 QIH524302 QSD524302 RBZ524302 RLV524302 RVR524302 SFN524302 SPJ524302 SZF524302 TJB524302 TSX524302 UCT524302 UMP524302 UWL524302 VGH524302 VQD524302 VZZ524302 WJV524302 WTR524302 HF589838 RB589838 AAX589838 AKT589838 AUP589838 BEL589838 BOH589838 BYD589838 CHZ589838 CRV589838 DBR589838 DLN589838 DVJ589838 EFF589838 EPB589838 EYX589838 FIT589838 FSP589838 GCL589838 GMH589838 GWD589838 HFZ589838 HPV589838 HZR589838 IJN589838 ITJ589838 JDF589838 JNB589838 JWX589838 KGT589838 KQP589838 LAL589838 LKH589838 LUD589838 MDZ589838 MNV589838 MXR589838 NHN589838 NRJ589838 OBF589838 OLB589838 OUX589838 PET589838 POP589838 PYL589838 QIH589838 QSD589838 RBZ589838 RLV589838 RVR589838 SFN589838 SPJ589838 SZF589838 TJB589838 TSX589838 UCT589838 UMP589838 UWL589838 VGH589838 VQD589838 VZZ589838 WJV589838 WTR589838 HF655374 RB655374 AAX655374 AKT655374 AUP655374 BEL655374 BOH655374 BYD655374 CHZ655374 CRV655374 DBR655374 DLN655374 DVJ655374 EFF655374 EPB655374 EYX655374 FIT655374 FSP655374 GCL655374 GMH655374 GWD655374 HFZ655374 HPV655374 HZR655374 IJN655374 ITJ655374 JDF655374 JNB655374 JWX655374 KGT655374 KQP655374 LAL655374 LKH655374 LUD655374 MDZ655374 MNV655374 MXR655374 NHN655374 NRJ655374 OBF655374 OLB655374 OUX655374 PET655374 POP655374 PYL655374 QIH655374 QSD655374 RBZ655374 RLV655374 RVR655374 SFN655374 SPJ655374 SZF655374 TJB655374 TSX655374 UCT655374 UMP655374 UWL655374 VGH655374 VQD655374 VZZ655374 WJV655374 WTR655374 HF720910 RB720910 AAX720910 AKT720910 AUP720910 BEL720910 BOH720910 BYD720910 CHZ720910 CRV720910 DBR720910 DLN720910 DVJ720910 EFF720910 EPB720910 EYX720910 FIT720910 FSP720910 GCL720910 GMH720910 GWD720910 HFZ720910 HPV720910 HZR720910 IJN720910 ITJ720910 JDF720910 JNB720910 JWX720910 KGT720910 KQP720910 LAL720910 LKH720910 LUD720910 MDZ720910 MNV720910 MXR720910 NHN720910 NRJ720910 OBF720910 OLB720910 OUX720910 PET720910 POP720910 PYL720910 QIH720910 QSD720910 RBZ720910 RLV720910 RVR720910 SFN720910 SPJ720910 SZF720910 TJB720910 TSX720910 UCT720910 UMP720910 UWL720910 VGH720910 VQD720910 VZZ720910 WJV720910 WTR720910 HF786446 RB786446 AAX786446 AKT786446 AUP786446 BEL786446 BOH786446 BYD786446 CHZ786446 CRV786446 DBR786446 DLN786446 DVJ786446 EFF786446 EPB786446 EYX786446 FIT786446 FSP786446 GCL786446 GMH786446 GWD786446 HFZ786446 HPV786446 HZR786446 IJN786446 ITJ786446 JDF786446 JNB786446 JWX786446 KGT786446 KQP786446 LAL786446 LKH786446 LUD786446 MDZ786446 MNV786446 MXR786446 NHN786446 NRJ786446 OBF786446 OLB786446 OUX786446 PET786446 POP786446 PYL786446 QIH786446 QSD786446 RBZ786446 RLV786446 RVR786446 SFN786446 SPJ786446 SZF786446 TJB786446 TSX786446 UCT786446 UMP786446 UWL786446 VGH786446 VQD786446 VZZ786446 WJV786446 WTR786446 HF851982 RB851982 AAX851982 AKT851982 AUP851982 BEL851982 BOH851982 BYD851982 CHZ851982 CRV851982 DBR851982 DLN851982 DVJ851982 EFF851982 EPB851982 EYX851982 FIT851982 FSP851982 GCL851982 GMH851982 GWD851982 HFZ851982 HPV851982 HZR851982 IJN851982 ITJ851982 JDF851982 JNB851982 JWX851982 KGT851982 KQP851982 LAL851982 LKH851982 LUD851982 MDZ851982 MNV851982 MXR851982 NHN851982 NRJ851982 OBF851982 OLB851982 OUX851982 PET851982 POP851982 PYL851982 QIH851982 QSD851982 RBZ851982 RLV851982 RVR851982 SFN851982 SPJ851982 SZF851982 TJB851982 TSX851982 UCT851982 UMP851982 UWL851982 VGH851982 VQD851982 VZZ851982 WJV851982 WTR851982 HF917518 RB917518 AAX917518 AKT917518 AUP917518 BEL917518 BOH917518 BYD917518 CHZ917518 CRV917518 DBR917518 DLN917518 DVJ917518 EFF917518 EPB917518 EYX917518 FIT917518 FSP917518 GCL917518 GMH917518 GWD917518 HFZ917518 HPV917518 HZR917518 IJN917518 ITJ917518 JDF917518 JNB917518 JWX917518 KGT917518 KQP917518 LAL917518 LKH917518 LUD917518 MDZ917518 MNV917518 MXR917518 NHN917518 NRJ917518 OBF917518 OLB917518 OUX917518 PET917518 POP917518 PYL917518 QIH917518 QSD917518 RBZ917518 RLV917518 RVR917518 SFN917518 SPJ917518 SZF917518 TJB917518 TSX917518 UCT917518 UMP917518 UWL917518 VGH917518 VQD917518 VZZ917518 WJV917518 WTR917518 HF983054 RB983054 AAX983054 AKT983054 AUP983054 BEL983054 BOH983054 BYD983054 CHZ983054 CRV983054 DBR983054 DLN983054 DVJ983054 EFF983054 EPB983054 EYX983054 FIT983054 FSP983054 GCL983054 GMH983054 GWD983054 HFZ983054 HPV983054 HZR983054 IJN983054 ITJ983054 JDF983054 JNB983054 JWX983054 KGT983054 KQP983054 LAL983054 LKH983054 LUD983054 MDZ983054 MNV983054 MXR983054 NHN983054 NRJ983054 OBF983054 OLB983054 OUX983054 PET983054 POP983054 PYL983054 QIH983054 QSD983054 RBZ983054 RLV983054 RVR983054 SFN983054 SPJ983054 SZF983054 TJB983054 TSX983054 UCT983054 UMP983054 UWL983054 VGH983054 VQD983054 VZZ983054 WJV983054 WTR983054 F65558:F65561 F131094:F131097 HB65558:HB65561 QX65558:QX65561 AAT65558:AAT65561 AKP65558:AKP65561 AUL65558:AUL65561 BEH65558:BEH65561 BOD65558:BOD65561 BXZ65558:BXZ65561 CHV65558:CHV65561 CRR65558:CRR65561 DBN65558:DBN65561 DLJ65558:DLJ65561 DVF65558:DVF65561 EFB65558:EFB65561 EOX65558:EOX65561 EYT65558:EYT65561 FIP65558:FIP65561 FSL65558:FSL65561 GCH65558:GCH65561 GMD65558:GMD65561 GVZ65558:GVZ65561 HFV65558:HFV65561 HPR65558:HPR65561 HZN65558:HZN65561 IJJ65558:IJJ65561 ITF65558:ITF65561 JDB65558:JDB65561 JMX65558:JMX65561 JWT65558:JWT65561 KGP65558:KGP65561 KQL65558:KQL65561 LAH65558:LAH65561 LKD65558:LKD65561 LTZ65558:LTZ65561 MDV65558:MDV65561 MNR65558:MNR65561 MXN65558:MXN65561 NHJ65558:NHJ65561 NRF65558:NRF65561 OBB65558:OBB65561 OKX65558:OKX65561 OUT65558:OUT65561 PEP65558:PEP65561 POL65558:POL65561 PYH65558:PYH65561 QID65558:QID65561 QRZ65558:QRZ65561 RBV65558:RBV65561 RLR65558:RLR65561 RVN65558:RVN65561 SFJ65558:SFJ65561 SPF65558:SPF65561 SZB65558:SZB65561 TIX65558:TIX65561 TST65558:TST65561 UCP65558:UCP65561 UML65558:UML65561 UWH65558:UWH65561 VGD65558:VGD65561 VPZ65558:VPZ65561 VZV65558:VZV65561 WJR65558:WJR65561 WTN65558:WTN65561 F196630:F196633 HB131094:HB131097 QX131094:QX131097 AAT131094:AAT131097 AKP131094:AKP131097 AUL131094:AUL131097 BEH131094:BEH131097 BOD131094:BOD131097 BXZ131094:BXZ131097 CHV131094:CHV131097 CRR131094:CRR131097 DBN131094:DBN131097 DLJ131094:DLJ131097 DVF131094:DVF131097 EFB131094:EFB131097 EOX131094:EOX131097 EYT131094:EYT131097 FIP131094:FIP131097 FSL131094:FSL131097 GCH131094:GCH131097 GMD131094:GMD131097 GVZ131094:GVZ131097 HFV131094:HFV131097 HPR131094:HPR131097 HZN131094:HZN131097 IJJ131094:IJJ131097 ITF131094:ITF131097 JDB131094:JDB131097 JMX131094:JMX131097 JWT131094:JWT131097 KGP131094:KGP131097 KQL131094:KQL131097 LAH131094:LAH131097 LKD131094:LKD131097 LTZ131094:LTZ131097 MDV131094:MDV131097 MNR131094:MNR131097 MXN131094:MXN131097 NHJ131094:NHJ131097 NRF131094:NRF131097 OBB131094:OBB131097 OKX131094:OKX131097 OUT131094:OUT131097 PEP131094:PEP131097 POL131094:POL131097 PYH131094:PYH131097 QID131094:QID131097 QRZ131094:QRZ131097 RBV131094:RBV131097 RLR131094:RLR131097 RVN131094:RVN131097 SFJ131094:SFJ131097 SPF131094:SPF131097 SZB131094:SZB131097 TIX131094:TIX131097 TST131094:TST131097 UCP131094:UCP131097 UML131094:UML131097 UWH131094:UWH131097 VGD131094:VGD131097 VPZ131094:VPZ131097 VZV131094:VZV131097 WJR131094:WJR131097 WTN131094:WTN131097 F262166:F262169 HB196630:HB196633 QX196630:QX196633 AAT196630:AAT196633 AKP196630:AKP196633 AUL196630:AUL196633 BEH196630:BEH196633 BOD196630:BOD196633 BXZ196630:BXZ196633 CHV196630:CHV196633 CRR196630:CRR196633 DBN196630:DBN196633 DLJ196630:DLJ196633 DVF196630:DVF196633 EFB196630:EFB196633 EOX196630:EOX196633 EYT196630:EYT196633 FIP196630:FIP196633 FSL196630:FSL196633 GCH196630:GCH196633 GMD196630:GMD196633 GVZ196630:GVZ196633 HFV196630:HFV196633 HPR196630:HPR196633 HZN196630:HZN196633 IJJ196630:IJJ196633 ITF196630:ITF196633 JDB196630:JDB196633 JMX196630:JMX196633 JWT196630:JWT196633 KGP196630:KGP196633 KQL196630:KQL196633 LAH196630:LAH196633 LKD196630:LKD196633 LTZ196630:LTZ196633 MDV196630:MDV196633 MNR196630:MNR196633 MXN196630:MXN196633 NHJ196630:NHJ196633 NRF196630:NRF196633 OBB196630:OBB196633 OKX196630:OKX196633 OUT196630:OUT196633 PEP196630:PEP196633 POL196630:POL196633 PYH196630:PYH196633 QID196630:QID196633 QRZ196630:QRZ196633 RBV196630:RBV196633 RLR196630:RLR196633 RVN196630:RVN196633 SFJ196630:SFJ196633 SPF196630:SPF196633 SZB196630:SZB196633 TIX196630:TIX196633 TST196630:TST196633 UCP196630:UCP196633 UML196630:UML196633 UWH196630:UWH196633 VGD196630:VGD196633 VPZ196630:VPZ196633 VZV196630:VZV196633 WJR196630:WJR196633 WTN196630:WTN196633 F327702:F327705 HB262166:HB262169 QX262166:QX262169 AAT262166:AAT262169 AKP262166:AKP262169 AUL262166:AUL262169 BEH262166:BEH262169 BOD262166:BOD262169 BXZ262166:BXZ262169 CHV262166:CHV262169 CRR262166:CRR262169 DBN262166:DBN262169 DLJ262166:DLJ262169 DVF262166:DVF262169 EFB262166:EFB262169 EOX262166:EOX262169 EYT262166:EYT262169 FIP262166:FIP262169 FSL262166:FSL262169 GCH262166:GCH262169 GMD262166:GMD262169 GVZ262166:GVZ262169 HFV262166:HFV262169 HPR262166:HPR262169 HZN262166:HZN262169 IJJ262166:IJJ262169 ITF262166:ITF262169 JDB262166:JDB262169 JMX262166:JMX262169 JWT262166:JWT262169 KGP262166:KGP262169 KQL262166:KQL262169 LAH262166:LAH262169 LKD262166:LKD262169 LTZ262166:LTZ262169 MDV262166:MDV262169 MNR262166:MNR262169 MXN262166:MXN262169 NHJ262166:NHJ262169 NRF262166:NRF262169 OBB262166:OBB262169 OKX262166:OKX262169 OUT262166:OUT262169 PEP262166:PEP262169 POL262166:POL262169 PYH262166:PYH262169 QID262166:QID262169 QRZ262166:QRZ262169 RBV262166:RBV262169 RLR262166:RLR262169 RVN262166:RVN262169 SFJ262166:SFJ262169 SPF262166:SPF262169 SZB262166:SZB262169 TIX262166:TIX262169 TST262166:TST262169 UCP262166:UCP262169 UML262166:UML262169 UWH262166:UWH262169 VGD262166:VGD262169 VPZ262166:VPZ262169 VZV262166:VZV262169 WJR262166:WJR262169 WTN262166:WTN262169 F393238:F393241 HB327702:HB327705 QX327702:QX327705 AAT327702:AAT327705 AKP327702:AKP327705 AUL327702:AUL327705 BEH327702:BEH327705 BOD327702:BOD327705 BXZ327702:BXZ327705 CHV327702:CHV327705 CRR327702:CRR327705 DBN327702:DBN327705 DLJ327702:DLJ327705 DVF327702:DVF327705 EFB327702:EFB327705 EOX327702:EOX327705 EYT327702:EYT327705 FIP327702:FIP327705 FSL327702:FSL327705 GCH327702:GCH327705 GMD327702:GMD327705 GVZ327702:GVZ327705 HFV327702:HFV327705 HPR327702:HPR327705 HZN327702:HZN327705 IJJ327702:IJJ327705 ITF327702:ITF327705 JDB327702:JDB327705 JMX327702:JMX327705 JWT327702:JWT327705 KGP327702:KGP327705 KQL327702:KQL327705 LAH327702:LAH327705 LKD327702:LKD327705 LTZ327702:LTZ327705 MDV327702:MDV327705 MNR327702:MNR327705 MXN327702:MXN327705 NHJ327702:NHJ327705 NRF327702:NRF327705 OBB327702:OBB327705 OKX327702:OKX327705 OUT327702:OUT327705 PEP327702:PEP327705 POL327702:POL327705 PYH327702:PYH327705 QID327702:QID327705 QRZ327702:QRZ327705 RBV327702:RBV327705 RLR327702:RLR327705 RVN327702:RVN327705 SFJ327702:SFJ327705 SPF327702:SPF327705 SZB327702:SZB327705 TIX327702:TIX327705 TST327702:TST327705 UCP327702:UCP327705 UML327702:UML327705 UWH327702:UWH327705 VGD327702:VGD327705 VPZ327702:VPZ327705 VZV327702:VZV327705 WJR327702:WJR327705 WTN327702:WTN327705 F458774:F458777 HB393238:HB393241 QX393238:QX393241 AAT393238:AAT393241 AKP393238:AKP393241 AUL393238:AUL393241 BEH393238:BEH393241 BOD393238:BOD393241 BXZ393238:BXZ393241 CHV393238:CHV393241 CRR393238:CRR393241 DBN393238:DBN393241 DLJ393238:DLJ393241 DVF393238:DVF393241 EFB393238:EFB393241 EOX393238:EOX393241 EYT393238:EYT393241 FIP393238:FIP393241 FSL393238:FSL393241 GCH393238:GCH393241 GMD393238:GMD393241 GVZ393238:GVZ393241 HFV393238:HFV393241 HPR393238:HPR393241 HZN393238:HZN393241 IJJ393238:IJJ393241 ITF393238:ITF393241 JDB393238:JDB393241 JMX393238:JMX393241 JWT393238:JWT393241 KGP393238:KGP393241 KQL393238:KQL393241 LAH393238:LAH393241 LKD393238:LKD393241 LTZ393238:LTZ393241 MDV393238:MDV393241 MNR393238:MNR393241 MXN393238:MXN393241 NHJ393238:NHJ393241 NRF393238:NRF393241 OBB393238:OBB393241 OKX393238:OKX393241 OUT393238:OUT393241 PEP393238:PEP393241 POL393238:POL393241 PYH393238:PYH393241 QID393238:QID393241 QRZ393238:QRZ393241 RBV393238:RBV393241 RLR393238:RLR393241 RVN393238:RVN393241 SFJ393238:SFJ393241 SPF393238:SPF393241 SZB393238:SZB393241 TIX393238:TIX393241 TST393238:TST393241 UCP393238:UCP393241 UML393238:UML393241 UWH393238:UWH393241 VGD393238:VGD393241 VPZ393238:VPZ393241 VZV393238:VZV393241 WJR393238:WJR393241 WTN393238:WTN393241 F524310:F524313 HB458774:HB458777 QX458774:QX458777 AAT458774:AAT458777 AKP458774:AKP458777 AUL458774:AUL458777 BEH458774:BEH458777 BOD458774:BOD458777 BXZ458774:BXZ458777 CHV458774:CHV458777 CRR458774:CRR458777 DBN458774:DBN458777 DLJ458774:DLJ458777 DVF458774:DVF458777 EFB458774:EFB458777 EOX458774:EOX458777 EYT458774:EYT458777 FIP458774:FIP458777 FSL458774:FSL458777 GCH458774:GCH458777 GMD458774:GMD458777 GVZ458774:GVZ458777 HFV458774:HFV458777 HPR458774:HPR458777 HZN458774:HZN458777 IJJ458774:IJJ458777 ITF458774:ITF458777 JDB458774:JDB458777 JMX458774:JMX458777 JWT458774:JWT458777 KGP458774:KGP458777 KQL458774:KQL458777 LAH458774:LAH458777 LKD458774:LKD458777 LTZ458774:LTZ458777 MDV458774:MDV458777 MNR458774:MNR458777 MXN458774:MXN458777 NHJ458774:NHJ458777 NRF458774:NRF458777 OBB458774:OBB458777 OKX458774:OKX458777 OUT458774:OUT458777 PEP458774:PEP458777 POL458774:POL458777 PYH458774:PYH458777 QID458774:QID458777 QRZ458774:QRZ458777 RBV458774:RBV458777 RLR458774:RLR458777 RVN458774:RVN458777 SFJ458774:SFJ458777 SPF458774:SPF458777 SZB458774:SZB458777 TIX458774:TIX458777 TST458774:TST458777 UCP458774:UCP458777 UML458774:UML458777 UWH458774:UWH458777 VGD458774:VGD458777 VPZ458774:VPZ458777 VZV458774:VZV458777 WJR458774:WJR458777 WTN458774:WTN458777 F589846:F589849 HB524310:HB524313 QX524310:QX524313 AAT524310:AAT524313 AKP524310:AKP524313 AUL524310:AUL524313 BEH524310:BEH524313 BOD524310:BOD524313 BXZ524310:BXZ524313 CHV524310:CHV524313 CRR524310:CRR524313 DBN524310:DBN524313 DLJ524310:DLJ524313 DVF524310:DVF524313 EFB524310:EFB524313 EOX524310:EOX524313 EYT524310:EYT524313 FIP524310:FIP524313 FSL524310:FSL524313 GCH524310:GCH524313 GMD524310:GMD524313 GVZ524310:GVZ524313 HFV524310:HFV524313 HPR524310:HPR524313 HZN524310:HZN524313 IJJ524310:IJJ524313 ITF524310:ITF524313 JDB524310:JDB524313 JMX524310:JMX524313 JWT524310:JWT524313 KGP524310:KGP524313 KQL524310:KQL524313 LAH524310:LAH524313 LKD524310:LKD524313 LTZ524310:LTZ524313 MDV524310:MDV524313 MNR524310:MNR524313 MXN524310:MXN524313 NHJ524310:NHJ524313 NRF524310:NRF524313 OBB524310:OBB524313 OKX524310:OKX524313 OUT524310:OUT524313 PEP524310:PEP524313 POL524310:POL524313 PYH524310:PYH524313 QID524310:QID524313 QRZ524310:QRZ524313 RBV524310:RBV524313 RLR524310:RLR524313 RVN524310:RVN524313 SFJ524310:SFJ524313 SPF524310:SPF524313 SZB524310:SZB524313 TIX524310:TIX524313 TST524310:TST524313 UCP524310:UCP524313 UML524310:UML524313 UWH524310:UWH524313 VGD524310:VGD524313 VPZ524310:VPZ524313 VZV524310:VZV524313 WJR524310:WJR524313 WTN524310:WTN524313 F655382:F655385 HB589846:HB589849 QX589846:QX589849 AAT589846:AAT589849 AKP589846:AKP589849 AUL589846:AUL589849 BEH589846:BEH589849 BOD589846:BOD589849 BXZ589846:BXZ589849 CHV589846:CHV589849 CRR589846:CRR589849 DBN589846:DBN589849 DLJ589846:DLJ589849 DVF589846:DVF589849 EFB589846:EFB589849 EOX589846:EOX589849 EYT589846:EYT589849 FIP589846:FIP589849 FSL589846:FSL589849 GCH589846:GCH589849 GMD589846:GMD589849 GVZ589846:GVZ589849 HFV589846:HFV589849 HPR589846:HPR589849 HZN589846:HZN589849 IJJ589846:IJJ589849 ITF589846:ITF589849 JDB589846:JDB589849 JMX589846:JMX589849 JWT589846:JWT589849 KGP589846:KGP589849 KQL589846:KQL589849 LAH589846:LAH589849 LKD589846:LKD589849 LTZ589846:LTZ589849 MDV589846:MDV589849 MNR589846:MNR589849 MXN589846:MXN589849 NHJ589846:NHJ589849 NRF589846:NRF589849 OBB589846:OBB589849 OKX589846:OKX589849 OUT589846:OUT589849 PEP589846:PEP589849 POL589846:POL589849 PYH589846:PYH589849 QID589846:QID589849 QRZ589846:QRZ589849 RBV589846:RBV589849 RLR589846:RLR589849 RVN589846:RVN589849 SFJ589846:SFJ589849 SPF589846:SPF589849 SZB589846:SZB589849 TIX589846:TIX589849 TST589846:TST589849 UCP589846:UCP589849 UML589846:UML589849 UWH589846:UWH589849 VGD589846:VGD589849 VPZ589846:VPZ589849 VZV589846:VZV589849 WJR589846:WJR589849 WTN589846:WTN589849 F720918:F720921 HB655382:HB655385 QX655382:QX655385 AAT655382:AAT655385 AKP655382:AKP655385 AUL655382:AUL655385 BEH655382:BEH655385 BOD655382:BOD655385 BXZ655382:BXZ655385 CHV655382:CHV655385 CRR655382:CRR655385 DBN655382:DBN655385 DLJ655382:DLJ655385 DVF655382:DVF655385 EFB655382:EFB655385 EOX655382:EOX655385 EYT655382:EYT655385 FIP655382:FIP655385 FSL655382:FSL655385 GCH655382:GCH655385 GMD655382:GMD655385 GVZ655382:GVZ655385 HFV655382:HFV655385 HPR655382:HPR655385 HZN655382:HZN655385 IJJ655382:IJJ655385 ITF655382:ITF655385 JDB655382:JDB655385 JMX655382:JMX655385 JWT655382:JWT655385 KGP655382:KGP655385 KQL655382:KQL655385 LAH655382:LAH655385 LKD655382:LKD655385 LTZ655382:LTZ655385 MDV655382:MDV655385 MNR655382:MNR655385 MXN655382:MXN655385 NHJ655382:NHJ655385 NRF655382:NRF655385 OBB655382:OBB655385 OKX655382:OKX655385 OUT655382:OUT655385 PEP655382:PEP655385 POL655382:POL655385 PYH655382:PYH655385 QID655382:QID655385 QRZ655382:QRZ655385 RBV655382:RBV655385 RLR655382:RLR655385 RVN655382:RVN655385 SFJ655382:SFJ655385 SPF655382:SPF655385 SZB655382:SZB655385 TIX655382:TIX655385 TST655382:TST655385 UCP655382:UCP655385 UML655382:UML655385 UWH655382:UWH655385 VGD655382:VGD655385 VPZ655382:VPZ655385 VZV655382:VZV655385 WJR655382:WJR655385 WTN655382:WTN655385 F786454:F786457 HB720918:HB720921 QX720918:QX720921 AAT720918:AAT720921 AKP720918:AKP720921 AUL720918:AUL720921 BEH720918:BEH720921 BOD720918:BOD720921 BXZ720918:BXZ720921 CHV720918:CHV720921 CRR720918:CRR720921 DBN720918:DBN720921 DLJ720918:DLJ720921 DVF720918:DVF720921 EFB720918:EFB720921 EOX720918:EOX720921 EYT720918:EYT720921 FIP720918:FIP720921 FSL720918:FSL720921 GCH720918:GCH720921 GMD720918:GMD720921 GVZ720918:GVZ720921 HFV720918:HFV720921 HPR720918:HPR720921 HZN720918:HZN720921 IJJ720918:IJJ720921 ITF720918:ITF720921 JDB720918:JDB720921 JMX720918:JMX720921 JWT720918:JWT720921 KGP720918:KGP720921 KQL720918:KQL720921 LAH720918:LAH720921 LKD720918:LKD720921 LTZ720918:LTZ720921 MDV720918:MDV720921 MNR720918:MNR720921 MXN720918:MXN720921 NHJ720918:NHJ720921 NRF720918:NRF720921 OBB720918:OBB720921 OKX720918:OKX720921 OUT720918:OUT720921 PEP720918:PEP720921 POL720918:POL720921 PYH720918:PYH720921 QID720918:QID720921 QRZ720918:QRZ720921 RBV720918:RBV720921 RLR720918:RLR720921 RVN720918:RVN720921 SFJ720918:SFJ720921 SPF720918:SPF720921 SZB720918:SZB720921 TIX720918:TIX720921 TST720918:TST720921 UCP720918:UCP720921 UML720918:UML720921 UWH720918:UWH720921 VGD720918:VGD720921 VPZ720918:VPZ720921 VZV720918:VZV720921 WJR720918:WJR720921 WTN720918:WTN720921 F851990:F851993 HB786454:HB786457 QX786454:QX786457 AAT786454:AAT786457 AKP786454:AKP786457 AUL786454:AUL786457 BEH786454:BEH786457 BOD786454:BOD786457 BXZ786454:BXZ786457 CHV786454:CHV786457 CRR786454:CRR786457 DBN786454:DBN786457 DLJ786454:DLJ786457 DVF786454:DVF786457 EFB786454:EFB786457 EOX786454:EOX786457 EYT786454:EYT786457 FIP786454:FIP786457 FSL786454:FSL786457 GCH786454:GCH786457 GMD786454:GMD786457 GVZ786454:GVZ786457 HFV786454:HFV786457 HPR786454:HPR786457 HZN786454:HZN786457 IJJ786454:IJJ786457 ITF786454:ITF786457 JDB786454:JDB786457 JMX786454:JMX786457 JWT786454:JWT786457 KGP786454:KGP786457 KQL786454:KQL786457 LAH786454:LAH786457 LKD786454:LKD786457 LTZ786454:LTZ786457 MDV786454:MDV786457 MNR786454:MNR786457 MXN786454:MXN786457 NHJ786454:NHJ786457 NRF786454:NRF786457 OBB786454:OBB786457 OKX786454:OKX786457 OUT786454:OUT786457 PEP786454:PEP786457 POL786454:POL786457 PYH786454:PYH786457 QID786454:QID786457 QRZ786454:QRZ786457 RBV786454:RBV786457 RLR786454:RLR786457 RVN786454:RVN786457 SFJ786454:SFJ786457 SPF786454:SPF786457 SZB786454:SZB786457 TIX786454:TIX786457 TST786454:TST786457 UCP786454:UCP786457 UML786454:UML786457 UWH786454:UWH786457 VGD786454:VGD786457 VPZ786454:VPZ786457 VZV786454:VZV786457 WJR786454:WJR786457 WTN786454:WTN786457 F917526:F917529 HB851990:HB851993 QX851990:QX851993 AAT851990:AAT851993 AKP851990:AKP851993 AUL851990:AUL851993 BEH851990:BEH851993 BOD851990:BOD851993 BXZ851990:BXZ851993 CHV851990:CHV851993 CRR851990:CRR851993 DBN851990:DBN851993 DLJ851990:DLJ851993 DVF851990:DVF851993 EFB851990:EFB851993 EOX851990:EOX851993 EYT851990:EYT851993 FIP851990:FIP851993 FSL851990:FSL851993 GCH851990:GCH851993 GMD851990:GMD851993 GVZ851990:GVZ851993 HFV851990:HFV851993 HPR851990:HPR851993 HZN851990:HZN851993 IJJ851990:IJJ851993 ITF851990:ITF851993 JDB851990:JDB851993 JMX851990:JMX851993 JWT851990:JWT851993 KGP851990:KGP851993 KQL851990:KQL851993 LAH851990:LAH851993 LKD851990:LKD851993 LTZ851990:LTZ851993 MDV851990:MDV851993 MNR851990:MNR851993 MXN851990:MXN851993 NHJ851990:NHJ851993 NRF851990:NRF851993 OBB851990:OBB851993 OKX851990:OKX851993 OUT851990:OUT851993 PEP851990:PEP851993 POL851990:POL851993 PYH851990:PYH851993 QID851990:QID851993 QRZ851990:QRZ851993 RBV851990:RBV851993 RLR851990:RLR851993 RVN851990:RVN851993 SFJ851990:SFJ851993 SPF851990:SPF851993 SZB851990:SZB851993 TIX851990:TIX851993 TST851990:TST851993 UCP851990:UCP851993 UML851990:UML851993 UWH851990:UWH851993 VGD851990:VGD851993 VPZ851990:VPZ851993 VZV851990:VZV851993 WJR851990:WJR851993 WTN851990:WTN851993 F983062:F983065 HB917526:HB917529 QX917526:QX917529 AAT917526:AAT917529 AKP917526:AKP917529 AUL917526:AUL917529 BEH917526:BEH917529 BOD917526:BOD917529 BXZ917526:BXZ917529 CHV917526:CHV917529 CRR917526:CRR917529 DBN917526:DBN917529 DLJ917526:DLJ917529 DVF917526:DVF917529 EFB917526:EFB917529 EOX917526:EOX917529 EYT917526:EYT917529 FIP917526:FIP917529 FSL917526:FSL917529 GCH917526:GCH917529 GMD917526:GMD917529 GVZ917526:GVZ917529 HFV917526:HFV917529 HPR917526:HPR917529 HZN917526:HZN917529 IJJ917526:IJJ917529 ITF917526:ITF917529 JDB917526:JDB917529 JMX917526:JMX917529 JWT917526:JWT917529 KGP917526:KGP917529 KQL917526:KQL917529 LAH917526:LAH917529 LKD917526:LKD917529 LTZ917526:LTZ917529 MDV917526:MDV917529 MNR917526:MNR917529 MXN917526:MXN917529 NHJ917526:NHJ917529 NRF917526:NRF917529 OBB917526:OBB917529 OKX917526:OKX917529 OUT917526:OUT917529 PEP917526:PEP917529 POL917526:POL917529 PYH917526:PYH917529 QID917526:QID917529 QRZ917526:QRZ917529 RBV917526:RBV917529 RLR917526:RLR917529 RVN917526:RVN917529 SFJ917526:SFJ917529 SPF917526:SPF917529 SZB917526:SZB917529 TIX917526:TIX917529 TST917526:TST917529 UCP917526:UCP917529 UML917526:UML917529 UWH917526:UWH917529 VGD917526:VGD917529 VPZ917526:VPZ917529 VZV917526:VZV917529 WJR917526:WJR917529 WTN917526:WTN917529 WJR983056 HB983062:HB983065 QX983062:QX983065 AAT983062:AAT983065 AKP983062:AKP983065 AUL983062:AUL983065 BEH983062:BEH983065 BOD983062:BOD983065 BXZ983062:BXZ983065 CHV983062:CHV983065 CRR983062:CRR983065 DBN983062:DBN983065 DLJ983062:DLJ983065 DVF983062:DVF983065 EFB983062:EFB983065 EOX983062:EOX983065 EYT983062:EYT983065 FIP983062:FIP983065 FSL983062:FSL983065 GCH983062:GCH983065 GMD983062:GMD983065 GVZ983062:GVZ983065 HFV983062:HFV983065 HPR983062:HPR983065 HZN983062:HZN983065 IJJ983062:IJJ983065 ITF983062:ITF983065 JDB983062:JDB983065 JMX983062:JMX983065 JWT983062:JWT983065 KGP983062:KGP983065 KQL983062:KQL983065 LAH983062:LAH983065 LKD983062:LKD983065 LTZ983062:LTZ983065 MDV983062:MDV983065 MNR983062:MNR983065 MXN983062:MXN983065 NHJ983062:NHJ983065 NRF983062:NRF983065 OBB983062:OBB983065 OKX983062:OKX983065 OUT983062:OUT983065 PEP983062:PEP983065 POL983062:POL983065 PYH983062:PYH983065 QID983062:QID983065 QRZ983062:QRZ983065 RBV983062:RBV983065 RLR983062:RLR983065 RVN983062:RVN983065 SFJ983062:SFJ983065 SPF983062:SPF983065 SZB983062:SZB983065 TIX983062:TIX983065 TST983062:TST983065 UCP983062:UCP983065 UML983062:UML983065 UWH983062:UWH983065 VGD983062:VGD983065 VPZ983062:VPZ983065 VZV983062:VZV983065 WJR983062:WJR983065 WTN983062:WTN983065 F65556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F131092 HB65556 QX65556 AAT65556 AKP65556 AUL65556 BEH65556 BOD65556 BXZ65556 CHV65556 CRR65556 DBN65556 DLJ65556 DVF65556 EFB65556 EOX65556 EYT65556 FIP65556 FSL65556 GCH65556 GMD65556 GVZ65556 HFV65556 HPR65556 HZN65556 IJJ65556 ITF65556 JDB65556 JMX65556 JWT65556 KGP65556 KQL65556 LAH65556 LKD65556 LTZ65556 MDV65556 MNR65556 MXN65556 NHJ65556 NRF65556 OBB65556 OKX65556 OUT65556 PEP65556 POL65556 PYH65556 QID65556 QRZ65556 RBV65556 RLR65556 RVN65556 SFJ65556 SPF65556 SZB65556 TIX65556 TST65556 UCP65556 UML65556 UWH65556 VGD65556 VPZ65556 VZV65556 WJR65556 WTN65556 F196628 HB131092 QX131092 AAT131092 AKP131092 AUL131092 BEH131092 BOD131092 BXZ131092 CHV131092 CRR131092 DBN131092 DLJ131092 DVF131092 EFB131092 EOX131092 EYT131092 FIP131092 FSL131092 GCH131092 GMD131092 GVZ131092 HFV131092 HPR131092 HZN131092 IJJ131092 ITF131092 JDB131092 JMX131092 JWT131092 KGP131092 KQL131092 LAH131092 LKD131092 LTZ131092 MDV131092 MNR131092 MXN131092 NHJ131092 NRF131092 OBB131092 OKX131092 OUT131092 PEP131092 POL131092 PYH131092 QID131092 QRZ131092 RBV131092 RLR131092 RVN131092 SFJ131092 SPF131092 SZB131092 TIX131092 TST131092 UCP131092 UML131092 UWH131092 VGD131092 VPZ131092 VZV131092 WJR131092 WTN131092 F262164 HB196628 QX196628 AAT196628 AKP196628 AUL196628 BEH196628 BOD196628 BXZ196628 CHV196628 CRR196628 DBN196628 DLJ196628 DVF196628 EFB196628 EOX196628 EYT196628 FIP196628 FSL196628 GCH196628 GMD196628 GVZ196628 HFV196628 HPR196628 HZN196628 IJJ196628 ITF196628 JDB196628 JMX196628 JWT196628 KGP196628 KQL196628 LAH196628 LKD196628 LTZ196628 MDV196628 MNR196628 MXN196628 NHJ196628 NRF196628 OBB196628 OKX196628 OUT196628 PEP196628 POL196628 PYH196628 QID196628 QRZ196628 RBV196628 RLR196628 RVN196628 SFJ196628 SPF196628 SZB196628 TIX196628 TST196628 UCP196628 UML196628 UWH196628 VGD196628 VPZ196628 VZV196628 WJR196628 WTN196628 F327700 HB262164 QX262164 AAT262164 AKP262164 AUL262164 BEH262164 BOD262164 BXZ262164 CHV262164 CRR262164 DBN262164 DLJ262164 DVF262164 EFB262164 EOX262164 EYT262164 FIP262164 FSL262164 GCH262164 GMD262164 GVZ262164 HFV262164 HPR262164 HZN262164 IJJ262164 ITF262164 JDB262164 JMX262164 JWT262164 KGP262164 KQL262164 LAH262164 LKD262164 LTZ262164 MDV262164 MNR262164 MXN262164 NHJ262164 NRF262164 OBB262164 OKX262164 OUT262164 PEP262164 POL262164 PYH262164 QID262164 QRZ262164 RBV262164 RLR262164 RVN262164 SFJ262164 SPF262164 SZB262164 TIX262164 TST262164 UCP262164 UML262164 UWH262164 VGD262164 VPZ262164 VZV262164 WJR262164 WTN262164 F393236 HB327700 QX327700 AAT327700 AKP327700 AUL327700 BEH327700 BOD327700 BXZ327700 CHV327700 CRR327700 DBN327700 DLJ327700 DVF327700 EFB327700 EOX327700 EYT327700 FIP327700 FSL327700 GCH327700 GMD327700 GVZ327700 HFV327700 HPR327700 HZN327700 IJJ327700 ITF327700 JDB327700 JMX327700 JWT327700 KGP327700 KQL327700 LAH327700 LKD327700 LTZ327700 MDV327700 MNR327700 MXN327700 NHJ327700 NRF327700 OBB327700 OKX327700 OUT327700 PEP327700 POL327700 PYH327700 QID327700 QRZ327700 RBV327700 RLR327700 RVN327700 SFJ327700 SPF327700 SZB327700 TIX327700 TST327700 UCP327700 UML327700 UWH327700 VGD327700 VPZ327700 VZV327700 WJR327700 WTN327700 F458772 HB393236 QX393236 AAT393236 AKP393236 AUL393236 BEH393236 BOD393236 BXZ393236 CHV393236 CRR393236 DBN393236 DLJ393236 DVF393236 EFB393236 EOX393236 EYT393236 FIP393236 FSL393236 GCH393236 GMD393236 GVZ393236 HFV393236 HPR393236 HZN393236 IJJ393236 ITF393236 JDB393236 JMX393236 JWT393236 KGP393236 KQL393236 LAH393236 LKD393236 LTZ393236 MDV393236 MNR393236 MXN393236 NHJ393236 NRF393236 OBB393236 OKX393236 OUT393236 PEP393236 POL393236 PYH393236 QID393236 QRZ393236 RBV393236 RLR393236 RVN393236 SFJ393236 SPF393236 SZB393236 TIX393236 TST393236 UCP393236 UML393236 UWH393236 VGD393236 VPZ393236 VZV393236 WJR393236 WTN393236 F524308 HB458772 QX458772 AAT458772 AKP458772 AUL458772 BEH458772 BOD458772 BXZ458772 CHV458772 CRR458772 DBN458772 DLJ458772 DVF458772 EFB458772 EOX458772 EYT458772 FIP458772 FSL458772 GCH458772 GMD458772 GVZ458772 HFV458772 HPR458772 HZN458772 IJJ458772 ITF458772 JDB458772 JMX458772 JWT458772 KGP458772 KQL458772 LAH458772 LKD458772 LTZ458772 MDV458772 MNR458772 MXN458772 NHJ458772 NRF458772 OBB458772 OKX458772 OUT458772 PEP458772 POL458772 PYH458772 QID458772 QRZ458772 RBV458772 RLR458772 RVN458772 SFJ458772 SPF458772 SZB458772 TIX458772 TST458772 UCP458772 UML458772 UWH458772 VGD458772 VPZ458772 VZV458772 WJR458772 WTN458772 F589844 HB524308 QX524308 AAT524308 AKP524308 AUL524308 BEH524308 BOD524308 BXZ524308 CHV524308 CRR524308 DBN524308 DLJ524308 DVF524308 EFB524308 EOX524308 EYT524308 FIP524308 FSL524308 GCH524308 GMD524308 GVZ524308 HFV524308 HPR524308 HZN524308 IJJ524308 ITF524308 JDB524308 JMX524308 JWT524308 KGP524308 KQL524308 LAH524308 LKD524308 LTZ524308 MDV524308 MNR524308 MXN524308 NHJ524308 NRF524308 OBB524308 OKX524308 OUT524308 PEP524308 POL524308 PYH524308 QID524308 QRZ524308 RBV524308 RLR524308 RVN524308 SFJ524308 SPF524308 SZB524308 TIX524308 TST524308 UCP524308 UML524308 UWH524308 VGD524308 VPZ524308 VZV524308 WJR524308 WTN524308 F655380 HB589844 QX589844 AAT589844 AKP589844 AUL589844 BEH589844 BOD589844 BXZ589844 CHV589844 CRR589844 DBN589844 DLJ589844 DVF589844 EFB589844 EOX589844 EYT589844 FIP589844 FSL589844 GCH589844 GMD589844 GVZ589844 HFV589844 HPR589844 HZN589844 IJJ589844 ITF589844 JDB589844 JMX589844 JWT589844 KGP589844 KQL589844 LAH589844 LKD589844 LTZ589844 MDV589844 MNR589844 MXN589844 NHJ589844 NRF589844 OBB589844 OKX589844 OUT589844 PEP589844 POL589844 PYH589844 QID589844 QRZ589844 RBV589844 RLR589844 RVN589844 SFJ589844 SPF589844 SZB589844 TIX589844 TST589844 UCP589844 UML589844 UWH589844 VGD589844 VPZ589844 VZV589844 WJR589844 WTN589844 F720916 HB655380 QX655380 AAT655380 AKP655380 AUL655380 BEH655380 BOD655380 BXZ655380 CHV655380 CRR655380 DBN655380 DLJ655380 DVF655380 EFB655380 EOX655380 EYT655380 FIP655380 FSL655380 GCH655380 GMD655380 GVZ655380 HFV655380 HPR655380 HZN655380 IJJ655380 ITF655380 JDB655380 JMX655380 JWT655380 KGP655380 KQL655380 LAH655380 LKD655380 LTZ655380 MDV655380 MNR655380 MXN655380 NHJ655380 NRF655380 OBB655380 OKX655380 OUT655380 PEP655380 POL655380 PYH655380 QID655380 QRZ655380 RBV655380 RLR655380 RVN655380 SFJ655380 SPF655380 SZB655380 TIX655380 TST655380 UCP655380 UML655380 UWH655380 VGD655380 VPZ655380 VZV655380 WJR655380 WTN655380 F786452 HB720916 QX720916 AAT720916 AKP720916 AUL720916 BEH720916 BOD720916 BXZ720916 CHV720916 CRR720916 DBN720916 DLJ720916 DVF720916 EFB720916 EOX720916 EYT720916 FIP720916 FSL720916 GCH720916 GMD720916 GVZ720916 HFV720916 HPR720916 HZN720916 IJJ720916 ITF720916 JDB720916 JMX720916 JWT720916 KGP720916 KQL720916 LAH720916 LKD720916 LTZ720916 MDV720916 MNR720916 MXN720916 NHJ720916 NRF720916 OBB720916 OKX720916 OUT720916 PEP720916 POL720916 PYH720916 QID720916 QRZ720916 RBV720916 RLR720916 RVN720916 SFJ720916 SPF720916 SZB720916 TIX720916 TST720916 UCP720916 UML720916 UWH720916 VGD720916 VPZ720916 VZV720916 WJR720916 WTN720916 F851988 HB786452 QX786452 AAT786452 AKP786452 AUL786452 BEH786452 BOD786452 BXZ786452 CHV786452 CRR786452 DBN786452 DLJ786452 DVF786452 EFB786452 EOX786452 EYT786452 FIP786452 FSL786452 GCH786452 GMD786452 GVZ786452 HFV786452 HPR786452 HZN786452 IJJ786452 ITF786452 JDB786452 JMX786452 JWT786452 KGP786452 KQL786452 LAH786452 LKD786452 LTZ786452 MDV786452 MNR786452 MXN786452 NHJ786452 NRF786452 OBB786452 OKX786452 OUT786452 PEP786452 POL786452 PYH786452 QID786452 QRZ786452 RBV786452 RLR786452 RVN786452 SFJ786452 SPF786452 SZB786452 TIX786452 TST786452 UCP786452 UML786452 UWH786452 VGD786452 VPZ786452 VZV786452 WJR786452 WTN786452 F917524 HB851988 QX851988 AAT851988 AKP851988 AUL851988 BEH851988 BOD851988 BXZ851988 CHV851988 CRR851988 DBN851988 DLJ851988 DVF851988 EFB851988 EOX851988 EYT851988 FIP851988 FSL851988 GCH851988 GMD851988 GVZ851988 HFV851988 HPR851988 HZN851988 IJJ851988 ITF851988 JDB851988 JMX851988 JWT851988 KGP851988 KQL851988 LAH851988 LKD851988 LTZ851988 MDV851988 MNR851988 MXN851988 NHJ851988 NRF851988 OBB851988 OKX851988 OUT851988 PEP851988 POL851988 PYH851988 QID851988 QRZ851988 RBV851988 RLR851988 RVN851988 SFJ851988 SPF851988 SZB851988 TIX851988 TST851988 UCP851988 UML851988 UWH851988 VGD851988 VPZ851988 VZV851988 WJR851988 WTN851988 F983060 HB917524 QX917524 AAT917524 AKP917524 AUL917524 BEH917524 BOD917524 BXZ917524 CHV917524 CRR917524 DBN917524 DLJ917524 DVF917524 EFB917524 EOX917524 EYT917524 FIP917524 FSL917524 GCH917524 GMD917524 GVZ917524 HFV917524 HPR917524 HZN917524 IJJ917524 ITF917524 JDB917524 JMX917524 JWT917524 KGP917524 KQL917524 LAH917524 LKD917524 LTZ917524 MDV917524 MNR917524 MXN917524 NHJ917524 NRF917524 OBB917524 OKX917524 OUT917524 PEP917524 POL917524 PYH917524 QID917524 QRZ917524 RBV917524 RLR917524 RVN917524 SFJ917524 SPF917524 SZB917524 TIX917524 TST917524 UCP917524 UML917524 UWH917524 VGD917524 VPZ917524 VZV917524 WJR917524 WTN917524 VPZ983056 HB983060 QX983060 AAT983060 AKP983060 AUL983060 BEH983060 BOD983060 BXZ983060 CHV983060 CRR983060 DBN983060 DLJ983060 DVF983060 EFB983060 EOX983060 EYT983060 FIP983060 FSL983060 GCH983060 GMD983060 GVZ983060 HFV983060 HPR983060 HZN983060 IJJ983060 ITF983060 JDB983060 JMX983060 JWT983060 KGP983060 KQL983060 LAH983060 LKD983060 LTZ983060 MDV983060 MNR983060 MXN983060 NHJ983060 NRF983060 OBB983060 OKX983060 OUT983060 PEP983060 POL983060 PYH983060 QID983060 QRZ983060 RBV983060 RLR983060 RVN983060 SFJ983060 SPF983060 SZB983060 TIX983060 TST983060 UCP983060 UML983060 UWH983060 VGD983060 VPZ983060 VZV983060 WJR983060 WTN983060 F65554 F131090 HB65554 QX65554 AAT65554 AKP65554 AUL65554 BEH65554 BOD65554 BXZ65554 CHV65554 CRR65554 DBN65554 DLJ65554 DVF65554 EFB65554 EOX65554 EYT65554 FIP65554 FSL65554 GCH65554 GMD65554 GVZ65554 HFV65554 HPR65554 HZN65554 IJJ65554 ITF65554 JDB65554 JMX65554 JWT65554 KGP65554 KQL65554 LAH65554 LKD65554 LTZ65554 MDV65554 MNR65554 MXN65554 NHJ65554 NRF65554 OBB65554 OKX65554 OUT65554 PEP65554 POL65554 PYH65554 QID65554 QRZ65554 RBV65554 RLR65554 RVN65554 SFJ65554 SPF65554 SZB65554 TIX65554 TST65554 UCP65554 UML65554 UWH65554 VGD65554 VPZ65554 VZV65554 WJR65554 WTN65554 F196626 HB131090 QX131090 AAT131090 AKP131090 AUL131090 BEH131090 BOD131090 BXZ131090 CHV131090 CRR131090 DBN131090 DLJ131090 DVF131090 EFB131090 EOX131090 EYT131090 FIP131090 FSL131090 GCH131090 GMD131090 GVZ131090 HFV131090 HPR131090 HZN131090 IJJ131090 ITF131090 JDB131090 JMX131090 JWT131090 KGP131090 KQL131090 LAH131090 LKD131090 LTZ131090 MDV131090 MNR131090 MXN131090 NHJ131090 NRF131090 OBB131090 OKX131090 OUT131090 PEP131090 POL131090 PYH131090 QID131090 QRZ131090 RBV131090 RLR131090 RVN131090 SFJ131090 SPF131090 SZB131090 TIX131090 TST131090 UCP131090 UML131090 UWH131090 VGD131090 VPZ131090 VZV131090 WJR131090 WTN131090 F262162 HB196626 QX196626 AAT196626 AKP196626 AUL196626 BEH196626 BOD196626 BXZ196626 CHV196626 CRR196626 DBN196626 DLJ196626 DVF196626 EFB196626 EOX196626 EYT196626 FIP196626 FSL196626 GCH196626 GMD196626 GVZ196626 HFV196626 HPR196626 HZN196626 IJJ196626 ITF196626 JDB196626 JMX196626 JWT196626 KGP196626 KQL196626 LAH196626 LKD196626 LTZ196626 MDV196626 MNR196626 MXN196626 NHJ196626 NRF196626 OBB196626 OKX196626 OUT196626 PEP196626 POL196626 PYH196626 QID196626 QRZ196626 RBV196626 RLR196626 RVN196626 SFJ196626 SPF196626 SZB196626 TIX196626 TST196626 UCP196626 UML196626 UWH196626 VGD196626 VPZ196626 VZV196626 WJR196626 WTN196626 F327698 HB262162 QX262162 AAT262162 AKP262162 AUL262162 BEH262162 BOD262162 BXZ262162 CHV262162 CRR262162 DBN262162 DLJ262162 DVF262162 EFB262162 EOX262162 EYT262162 FIP262162 FSL262162 GCH262162 GMD262162 GVZ262162 HFV262162 HPR262162 HZN262162 IJJ262162 ITF262162 JDB262162 JMX262162 JWT262162 KGP262162 KQL262162 LAH262162 LKD262162 LTZ262162 MDV262162 MNR262162 MXN262162 NHJ262162 NRF262162 OBB262162 OKX262162 OUT262162 PEP262162 POL262162 PYH262162 QID262162 QRZ262162 RBV262162 RLR262162 RVN262162 SFJ262162 SPF262162 SZB262162 TIX262162 TST262162 UCP262162 UML262162 UWH262162 VGD262162 VPZ262162 VZV262162 WJR262162 WTN262162 F393234 HB327698 QX327698 AAT327698 AKP327698 AUL327698 BEH327698 BOD327698 BXZ327698 CHV327698 CRR327698 DBN327698 DLJ327698 DVF327698 EFB327698 EOX327698 EYT327698 FIP327698 FSL327698 GCH327698 GMD327698 GVZ327698 HFV327698 HPR327698 HZN327698 IJJ327698 ITF327698 JDB327698 JMX327698 JWT327698 KGP327698 KQL327698 LAH327698 LKD327698 LTZ327698 MDV327698 MNR327698 MXN327698 NHJ327698 NRF327698 OBB327698 OKX327698 OUT327698 PEP327698 POL327698 PYH327698 QID327698 QRZ327698 RBV327698 RLR327698 RVN327698 SFJ327698 SPF327698 SZB327698 TIX327698 TST327698 UCP327698 UML327698 UWH327698 VGD327698 VPZ327698 VZV327698 WJR327698 WTN327698 F458770 HB393234 QX393234 AAT393234 AKP393234 AUL393234 BEH393234 BOD393234 BXZ393234 CHV393234 CRR393234 DBN393234 DLJ393234 DVF393234 EFB393234 EOX393234 EYT393234 FIP393234 FSL393234 GCH393234 GMD393234 GVZ393234 HFV393234 HPR393234 HZN393234 IJJ393234 ITF393234 JDB393234 JMX393234 JWT393234 KGP393234 KQL393234 LAH393234 LKD393234 LTZ393234 MDV393234 MNR393234 MXN393234 NHJ393234 NRF393234 OBB393234 OKX393234 OUT393234 PEP393234 POL393234 PYH393234 QID393234 QRZ393234 RBV393234 RLR393234 RVN393234 SFJ393234 SPF393234 SZB393234 TIX393234 TST393234 UCP393234 UML393234 UWH393234 VGD393234 VPZ393234 VZV393234 WJR393234 WTN393234 F524306 HB458770 QX458770 AAT458770 AKP458770 AUL458770 BEH458770 BOD458770 BXZ458770 CHV458770 CRR458770 DBN458770 DLJ458770 DVF458770 EFB458770 EOX458770 EYT458770 FIP458770 FSL458770 GCH458770 GMD458770 GVZ458770 HFV458770 HPR458770 HZN458770 IJJ458770 ITF458770 JDB458770 JMX458770 JWT458770 KGP458770 KQL458770 LAH458770 LKD458770 LTZ458770 MDV458770 MNR458770 MXN458770 NHJ458770 NRF458770 OBB458770 OKX458770 OUT458770 PEP458770 POL458770 PYH458770 QID458770 QRZ458770 RBV458770 RLR458770 RVN458770 SFJ458770 SPF458770 SZB458770 TIX458770 TST458770 UCP458770 UML458770 UWH458770 VGD458770 VPZ458770 VZV458770 WJR458770 WTN458770 F589842 HB524306 QX524306 AAT524306 AKP524306 AUL524306 BEH524306 BOD524306 BXZ524306 CHV524306 CRR524306 DBN524306 DLJ524306 DVF524306 EFB524306 EOX524306 EYT524306 FIP524306 FSL524306 GCH524306 GMD524306 GVZ524306 HFV524306 HPR524306 HZN524306 IJJ524306 ITF524306 JDB524306 JMX524306 JWT524306 KGP524306 KQL524306 LAH524306 LKD524306 LTZ524306 MDV524306 MNR524306 MXN524306 NHJ524306 NRF524306 OBB524306 OKX524306 OUT524306 PEP524306 POL524306 PYH524306 QID524306 QRZ524306 RBV524306 RLR524306 RVN524306 SFJ524306 SPF524306 SZB524306 TIX524306 TST524306 UCP524306 UML524306 UWH524306 VGD524306 VPZ524306 VZV524306 WJR524306 WTN524306 F655378 HB589842 QX589842 AAT589842 AKP589842 AUL589842 BEH589842 BOD589842 BXZ589842 CHV589842 CRR589842 DBN589842 DLJ589842 DVF589842 EFB589842 EOX589842 EYT589842 FIP589842 FSL589842 GCH589842 GMD589842 GVZ589842 HFV589842 HPR589842 HZN589842 IJJ589842 ITF589842 JDB589842 JMX589842 JWT589842 KGP589842 KQL589842 LAH589842 LKD589842 LTZ589842 MDV589842 MNR589842 MXN589842 NHJ589842 NRF589842 OBB589842 OKX589842 OUT589842 PEP589842 POL589842 PYH589842 QID589842 QRZ589842 RBV589842 RLR589842 RVN589842 SFJ589842 SPF589842 SZB589842 TIX589842 TST589842 UCP589842 UML589842 UWH589842 VGD589842 VPZ589842 VZV589842 WJR589842 WTN589842 F720914 HB655378 QX655378 AAT655378 AKP655378 AUL655378 BEH655378 BOD655378 BXZ655378 CHV655378 CRR655378 DBN655378 DLJ655378 DVF655378 EFB655378 EOX655378 EYT655378 FIP655378 FSL655378 GCH655378 GMD655378 GVZ655378 HFV655378 HPR655378 HZN655378 IJJ655378 ITF655378 JDB655378 JMX655378 JWT655378 KGP655378 KQL655378 LAH655378 LKD655378 LTZ655378 MDV655378 MNR655378 MXN655378 NHJ655378 NRF655378 OBB655378 OKX655378 OUT655378 PEP655378 POL655378 PYH655378 QID655378 QRZ655378 RBV655378 RLR655378 RVN655378 SFJ655378 SPF655378 SZB655378 TIX655378 TST655378 UCP655378 UML655378 UWH655378 VGD655378 VPZ655378 VZV655378 WJR655378 WTN655378 F786450 HB720914 QX720914 AAT720914 AKP720914 AUL720914 BEH720914 BOD720914 BXZ720914 CHV720914 CRR720914 DBN720914 DLJ720914 DVF720914 EFB720914 EOX720914 EYT720914 FIP720914 FSL720914 GCH720914 GMD720914 GVZ720914 HFV720914 HPR720914 HZN720914 IJJ720914 ITF720914 JDB720914 JMX720914 JWT720914 KGP720914 KQL720914 LAH720914 LKD720914 LTZ720914 MDV720914 MNR720914 MXN720914 NHJ720914 NRF720914 OBB720914 OKX720914 OUT720914 PEP720914 POL720914 PYH720914 QID720914 QRZ720914 RBV720914 RLR720914 RVN720914 SFJ720914 SPF720914 SZB720914 TIX720914 TST720914 UCP720914 UML720914 UWH720914 VGD720914 VPZ720914 VZV720914 WJR720914 WTN720914 F851986 HB786450 QX786450 AAT786450 AKP786450 AUL786450 BEH786450 BOD786450 BXZ786450 CHV786450 CRR786450 DBN786450 DLJ786450 DVF786450 EFB786450 EOX786450 EYT786450 FIP786450 FSL786450 GCH786450 GMD786450 GVZ786450 HFV786450 HPR786450 HZN786450 IJJ786450 ITF786450 JDB786450 JMX786450 JWT786450 KGP786450 KQL786450 LAH786450 LKD786450 LTZ786450 MDV786450 MNR786450 MXN786450 NHJ786450 NRF786450 OBB786450 OKX786450 OUT786450 PEP786450 POL786450 PYH786450 QID786450 QRZ786450 RBV786450 RLR786450 RVN786450 SFJ786450 SPF786450 SZB786450 TIX786450 TST786450 UCP786450 UML786450 UWH786450 VGD786450 VPZ786450 VZV786450 WJR786450 WTN786450 F917522 HB851986 QX851986 AAT851986 AKP851986 AUL851986 BEH851986 BOD851986 BXZ851986 CHV851986 CRR851986 DBN851986 DLJ851986 DVF851986 EFB851986 EOX851986 EYT851986 FIP851986 FSL851986 GCH851986 GMD851986 GVZ851986 HFV851986 HPR851986 HZN851986 IJJ851986 ITF851986 JDB851986 JMX851986 JWT851986 KGP851986 KQL851986 LAH851986 LKD851986 LTZ851986 MDV851986 MNR851986 MXN851986 NHJ851986 NRF851986 OBB851986 OKX851986 OUT851986 PEP851986 POL851986 PYH851986 QID851986 QRZ851986 RBV851986 RLR851986 RVN851986 SFJ851986 SPF851986 SZB851986 TIX851986 TST851986 UCP851986 UML851986 UWH851986 VGD851986 VPZ851986 VZV851986 WJR851986 WTN851986 F983058 HB917522 QX917522 AAT917522 AKP917522 AUL917522 BEH917522 BOD917522 BXZ917522 CHV917522 CRR917522 DBN917522 DLJ917522 DVF917522 EFB917522 EOX917522 EYT917522 FIP917522 FSL917522 GCH917522 GMD917522 GVZ917522 HFV917522 HPR917522 HZN917522 IJJ917522 ITF917522 JDB917522 JMX917522 JWT917522 KGP917522 KQL917522 LAH917522 LKD917522 LTZ917522 MDV917522 MNR917522 MXN917522 NHJ917522 NRF917522 OBB917522 OKX917522 OUT917522 PEP917522 POL917522 PYH917522 QID917522 QRZ917522 RBV917522 RLR917522 RVN917522 SFJ917522 SPF917522 SZB917522 TIX917522 TST917522 UCP917522 UML917522 UWH917522 VGD917522 VPZ917522 VZV917522 WJR917522 WTN917522 VZV983056 HB983058 QX983058 AAT983058 AKP983058 AUL983058 BEH983058 BOD983058 BXZ983058 CHV983058 CRR983058 DBN983058 DLJ983058 DVF983058 EFB983058 EOX983058 EYT983058 FIP983058 FSL983058 GCH983058 GMD983058 GVZ983058 HFV983058 HPR983058 HZN983058 IJJ983058 ITF983058 JDB983058 JMX983058 JWT983058 KGP983058 KQL983058 LAH983058 LKD983058 LTZ983058 MDV983058 MNR983058 MXN983058 NHJ983058 NRF983058 OBB983058 OKX983058 OUT983058 PEP983058 POL983058 PYH983058 QID983058 QRZ983058 RBV983058 RLR983058 RVN983058 SFJ983058 SPF983058 SZB983058 TIX983058 TST983058 UCP983058 UML983058 UWH983058 VGD983058 VPZ983058 VZV983058 WJR983058 WTN983058 F65552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F131088 HB65552 QX65552 AAT65552 AKP65552 AUL65552 BEH65552 BOD65552 BXZ65552 CHV65552 CRR65552 DBN65552 DLJ65552 DVF65552 EFB65552 EOX65552 EYT65552 FIP65552 FSL65552 GCH65552 GMD65552 GVZ65552 HFV65552 HPR65552 HZN65552 IJJ65552 ITF65552 JDB65552 JMX65552 JWT65552 KGP65552 KQL65552 LAH65552 LKD65552 LTZ65552 MDV65552 MNR65552 MXN65552 NHJ65552 NRF65552 OBB65552 OKX65552 OUT65552 PEP65552 POL65552 PYH65552 QID65552 QRZ65552 RBV65552 RLR65552 RVN65552 SFJ65552 SPF65552 SZB65552 TIX65552 TST65552 UCP65552 UML65552 UWH65552 VGD65552 VPZ65552 VZV65552 WJR65552 WTN65552 F196624 HB131088 QX131088 AAT131088 AKP131088 AUL131088 BEH131088 BOD131088 BXZ131088 CHV131088 CRR131088 DBN131088 DLJ131088 DVF131088 EFB131088 EOX131088 EYT131088 FIP131088 FSL131088 GCH131088 GMD131088 GVZ131088 HFV131088 HPR131088 HZN131088 IJJ131088 ITF131088 JDB131088 JMX131088 JWT131088 KGP131088 KQL131088 LAH131088 LKD131088 LTZ131088 MDV131088 MNR131088 MXN131088 NHJ131088 NRF131088 OBB131088 OKX131088 OUT131088 PEP131088 POL131088 PYH131088 QID131088 QRZ131088 RBV131088 RLR131088 RVN131088 SFJ131088 SPF131088 SZB131088 TIX131088 TST131088 UCP131088 UML131088 UWH131088 VGD131088 VPZ131088 VZV131088 WJR131088 WTN131088 F262160 HB196624 QX196624 AAT196624 AKP196624 AUL196624 BEH196624 BOD196624 BXZ196624 CHV196624 CRR196624 DBN196624 DLJ196624 DVF196624 EFB196624 EOX196624 EYT196624 FIP196624 FSL196624 GCH196624 GMD196624 GVZ196624 HFV196624 HPR196624 HZN196624 IJJ196624 ITF196624 JDB196624 JMX196624 JWT196624 KGP196624 KQL196624 LAH196624 LKD196624 LTZ196624 MDV196624 MNR196624 MXN196624 NHJ196624 NRF196624 OBB196624 OKX196624 OUT196624 PEP196624 POL196624 PYH196624 QID196624 QRZ196624 RBV196624 RLR196624 RVN196624 SFJ196624 SPF196624 SZB196624 TIX196624 TST196624 UCP196624 UML196624 UWH196624 VGD196624 VPZ196624 VZV196624 WJR196624 WTN196624 F327696 HB262160 QX262160 AAT262160 AKP262160 AUL262160 BEH262160 BOD262160 BXZ262160 CHV262160 CRR262160 DBN262160 DLJ262160 DVF262160 EFB262160 EOX262160 EYT262160 FIP262160 FSL262160 GCH262160 GMD262160 GVZ262160 HFV262160 HPR262160 HZN262160 IJJ262160 ITF262160 JDB262160 JMX262160 JWT262160 KGP262160 KQL262160 LAH262160 LKD262160 LTZ262160 MDV262160 MNR262160 MXN262160 NHJ262160 NRF262160 OBB262160 OKX262160 OUT262160 PEP262160 POL262160 PYH262160 QID262160 QRZ262160 RBV262160 RLR262160 RVN262160 SFJ262160 SPF262160 SZB262160 TIX262160 TST262160 UCP262160 UML262160 UWH262160 VGD262160 VPZ262160 VZV262160 WJR262160 WTN262160 F393232 HB327696 QX327696 AAT327696 AKP327696 AUL327696 BEH327696 BOD327696 BXZ327696 CHV327696 CRR327696 DBN327696 DLJ327696 DVF327696 EFB327696 EOX327696 EYT327696 FIP327696 FSL327696 GCH327696 GMD327696 GVZ327696 HFV327696 HPR327696 HZN327696 IJJ327696 ITF327696 JDB327696 JMX327696 JWT327696 KGP327696 KQL327696 LAH327696 LKD327696 LTZ327696 MDV327696 MNR327696 MXN327696 NHJ327696 NRF327696 OBB327696 OKX327696 OUT327696 PEP327696 POL327696 PYH327696 QID327696 QRZ327696 RBV327696 RLR327696 RVN327696 SFJ327696 SPF327696 SZB327696 TIX327696 TST327696 UCP327696 UML327696 UWH327696 VGD327696 VPZ327696 VZV327696 WJR327696 WTN327696 F458768 HB393232 QX393232 AAT393232 AKP393232 AUL393232 BEH393232 BOD393232 BXZ393232 CHV393232 CRR393232 DBN393232 DLJ393232 DVF393232 EFB393232 EOX393232 EYT393232 FIP393232 FSL393232 GCH393232 GMD393232 GVZ393232 HFV393232 HPR393232 HZN393232 IJJ393232 ITF393232 JDB393232 JMX393232 JWT393232 KGP393232 KQL393232 LAH393232 LKD393232 LTZ393232 MDV393232 MNR393232 MXN393232 NHJ393232 NRF393232 OBB393232 OKX393232 OUT393232 PEP393232 POL393232 PYH393232 QID393232 QRZ393232 RBV393232 RLR393232 RVN393232 SFJ393232 SPF393232 SZB393232 TIX393232 TST393232 UCP393232 UML393232 UWH393232 VGD393232 VPZ393232 VZV393232 WJR393232 WTN393232 F524304 HB458768 QX458768 AAT458768 AKP458768 AUL458768 BEH458768 BOD458768 BXZ458768 CHV458768 CRR458768 DBN458768 DLJ458768 DVF458768 EFB458768 EOX458768 EYT458768 FIP458768 FSL458768 GCH458768 GMD458768 GVZ458768 HFV458768 HPR458768 HZN458768 IJJ458768 ITF458768 JDB458768 JMX458768 JWT458768 KGP458768 KQL458768 LAH458768 LKD458768 LTZ458768 MDV458768 MNR458768 MXN458768 NHJ458768 NRF458768 OBB458768 OKX458768 OUT458768 PEP458768 POL458768 PYH458768 QID458768 QRZ458768 RBV458768 RLR458768 RVN458768 SFJ458768 SPF458768 SZB458768 TIX458768 TST458768 UCP458768 UML458768 UWH458768 VGD458768 VPZ458768 VZV458768 WJR458768 WTN458768 F589840 HB524304 QX524304 AAT524304 AKP524304 AUL524304 BEH524304 BOD524304 BXZ524304 CHV524304 CRR524304 DBN524304 DLJ524304 DVF524304 EFB524304 EOX524304 EYT524304 FIP524304 FSL524304 GCH524304 GMD524304 GVZ524304 HFV524304 HPR524304 HZN524304 IJJ524304 ITF524304 JDB524304 JMX524304 JWT524304 KGP524304 KQL524304 LAH524304 LKD524304 LTZ524304 MDV524304 MNR524304 MXN524304 NHJ524304 NRF524304 OBB524304 OKX524304 OUT524304 PEP524304 POL524304 PYH524304 QID524304 QRZ524304 RBV524304 RLR524304 RVN524304 SFJ524304 SPF524304 SZB524304 TIX524304 TST524304 UCP524304 UML524304 UWH524304 VGD524304 VPZ524304 VZV524304 WJR524304 WTN524304 F655376 HB589840 QX589840 AAT589840 AKP589840 AUL589840 BEH589840 BOD589840 BXZ589840 CHV589840 CRR589840 DBN589840 DLJ589840 DVF589840 EFB589840 EOX589840 EYT589840 FIP589840 FSL589840 GCH589840 GMD589840 GVZ589840 HFV589840 HPR589840 HZN589840 IJJ589840 ITF589840 JDB589840 JMX589840 JWT589840 KGP589840 KQL589840 LAH589840 LKD589840 LTZ589840 MDV589840 MNR589840 MXN589840 NHJ589840 NRF589840 OBB589840 OKX589840 OUT589840 PEP589840 POL589840 PYH589840 QID589840 QRZ589840 RBV589840 RLR589840 RVN589840 SFJ589840 SPF589840 SZB589840 TIX589840 TST589840 UCP589840 UML589840 UWH589840 VGD589840 VPZ589840 VZV589840 WJR589840 WTN589840 F720912 HB655376 QX655376 AAT655376 AKP655376 AUL655376 BEH655376 BOD655376 BXZ655376 CHV655376 CRR655376 DBN655376 DLJ655376 DVF655376 EFB655376 EOX655376 EYT655376 FIP655376 FSL655376 GCH655376 GMD655376 GVZ655376 HFV655376 HPR655376 HZN655376 IJJ655376 ITF655376 JDB655376 JMX655376 JWT655376 KGP655376 KQL655376 LAH655376 LKD655376 LTZ655376 MDV655376 MNR655376 MXN655376 NHJ655376 NRF655376 OBB655376 OKX655376 OUT655376 PEP655376 POL655376 PYH655376 QID655376 QRZ655376 RBV655376 RLR655376 RVN655376 SFJ655376 SPF655376 SZB655376 TIX655376 TST655376 UCP655376 UML655376 UWH655376 VGD655376 VPZ655376 VZV655376 WJR655376 WTN655376 F786448 HB720912 QX720912 AAT720912 AKP720912 AUL720912 BEH720912 BOD720912 BXZ720912 CHV720912 CRR720912 DBN720912 DLJ720912 DVF720912 EFB720912 EOX720912 EYT720912 FIP720912 FSL720912 GCH720912 GMD720912 GVZ720912 HFV720912 HPR720912 HZN720912 IJJ720912 ITF720912 JDB720912 JMX720912 JWT720912 KGP720912 KQL720912 LAH720912 LKD720912 LTZ720912 MDV720912 MNR720912 MXN720912 NHJ720912 NRF720912 OBB720912 OKX720912 OUT720912 PEP720912 POL720912 PYH720912 QID720912 QRZ720912 RBV720912 RLR720912 RVN720912 SFJ720912 SPF720912 SZB720912 TIX720912 TST720912 UCP720912 UML720912 UWH720912 VGD720912 VPZ720912 VZV720912 WJR720912 WTN720912 F851984 HB786448 QX786448 AAT786448 AKP786448 AUL786448 BEH786448 BOD786448 BXZ786448 CHV786448 CRR786448 DBN786448 DLJ786448 DVF786448 EFB786448 EOX786448 EYT786448 FIP786448 FSL786448 GCH786448 GMD786448 GVZ786448 HFV786448 HPR786448 HZN786448 IJJ786448 ITF786448 JDB786448 JMX786448 JWT786448 KGP786448 KQL786448 LAH786448 LKD786448 LTZ786448 MDV786448 MNR786448 MXN786448 NHJ786448 NRF786448 OBB786448 OKX786448 OUT786448 PEP786448 POL786448 PYH786448 QID786448 QRZ786448 RBV786448 RLR786448 RVN786448 SFJ786448 SPF786448 SZB786448 TIX786448 TST786448 UCP786448 UML786448 UWH786448 VGD786448 VPZ786448 VZV786448 WJR786448 WTN786448 F917520 HB851984 QX851984 AAT851984 AKP851984 AUL851984 BEH851984 BOD851984 BXZ851984 CHV851984 CRR851984 DBN851984 DLJ851984 DVF851984 EFB851984 EOX851984 EYT851984 FIP851984 FSL851984 GCH851984 GMD851984 GVZ851984 HFV851984 HPR851984 HZN851984 IJJ851984 ITF851984 JDB851984 JMX851984 JWT851984 KGP851984 KQL851984 LAH851984 LKD851984 LTZ851984 MDV851984 MNR851984 MXN851984 NHJ851984 NRF851984 OBB851984 OKX851984 OUT851984 PEP851984 POL851984 PYH851984 QID851984 QRZ851984 RBV851984 RLR851984 RVN851984 SFJ851984 SPF851984 SZB851984 TIX851984 TST851984 UCP851984 UML851984 UWH851984 VGD851984 VPZ851984 VZV851984 WJR851984 WTN851984 F983056 HB917520 QX917520 AAT917520 AKP917520 AUL917520 BEH917520 BOD917520 BXZ917520 CHV917520 CRR917520 DBN917520 DLJ917520 DVF917520 EFB917520 EOX917520 EYT917520 FIP917520 FSL917520 GCH917520 GMD917520 GVZ917520 HFV917520 HPR917520 HZN917520 IJJ917520 ITF917520 JDB917520 JMX917520 JWT917520 KGP917520 KQL917520 LAH917520 LKD917520 LTZ917520 MDV917520 MNR917520 MXN917520 NHJ917520 NRF917520 OBB917520 OKX917520 OUT917520 PEP917520 POL917520 PYH917520 QID917520 QRZ917520 RBV917520 RLR917520 RVN917520 SFJ917520 SPF917520 SZB917520 TIX917520 TST917520 UCP917520 UML917520 UWH917520 VGD917520 VPZ917520 VZV917520 WJR917520 WTN917520 WTN983056 HB983056 QX983056 AAT983056 AKP983056 AUL983056 BEH983056 BOD983056 BXZ983056 CHV983056 CRR983056 DBN983056 DLJ983056 DVF983056 EFB983056 EOX983056 EYT983056 FIP983056 FSL983056 GCH983056 GMD983056 GVZ983056 HFV983056 HPR983056 HZN983056 IJJ983056 ITF983056 JDB983056 JMX983056 JWT983056 KGP983056 KQL983056 LAH983056 LKD983056 LTZ983056 MDV983056 MNR983056 MXN983056 NHJ983056 NRF983056 OBB983056 OKX983056 OUT983056 PEP983056 POL983056 PYH983056 QID983056 QRZ983056 RBV983056 RLR983056 RVN983056 SFJ983056 SPF983056 SZB983056 TIX983056 TST983056 R65558:R65561 X196630:X196633 X262166:X262169 X327702:X327705 X393238:X393241 X458774:X458777 X524310:X524313 X589846:X589849 X655382:X655385 X720918:X720921 X786454:X786457 X851990:X851993 X917526:X917529 X983062:X983065 X13:X15 X65556 X131092 X196628 X262164 X327700 X393236 X458772 X524308 X589844 X655380 X720916 X786452 X851988 X917524 X983060 X65554 X131090 X196626 X262162 X327698 X393234 X458770 X524306 X589842 X655378 X720914 X786450 X851986 X917522 X983058 X10:X11 X65552 X131088 X196624 X262160 X327696 X393232 X458768 X524304 X589840 X655376 X720912 X786448 X851984 X917520 X983056 X65550 X131086 X196622 X262158 X327694 X393230 X458766 X524302 X589838 X655374 X720910 X786446 X851982 X917518 X983054 X65558:X65561 X131094:X131097 AD196630:AD196633 AD262166:AD262169 AD327702:AD327705 AD393238:AD393241 AD458774:AD458777 AD524310:AD524313 AD589846:AD589849 AD655382:AD655385 AD720918:AD720921 AD786454:AD786457 AD851990:AD851993 AD917526:AD917529 AD983062:AD983065 AD13:AD15 AD65556 AD131092 AD196628 AD262164 AD327700 AD393236 AD458772 AD524308 AD589844 AD655380 AD720916 AD786452 AD851988 AD917524 AD983060 AD65554 AD131090 AD196626 AD262162 AD327698 AD393234 AD458770 AD524306 AD589842 AD655378 AD720914 AD786450 AD851986 AD917522 AD983058 AD10:AD11 AD65552 AD131088 AD196624 AD262160 AD327696 AD393232 AD458768 AD524304 AD589840 AD655376 AD720912 AD786448 AD851984 AD917520 AD983056 AD65550 AD131086 AD196622 AD262158 AD327694 AD393230 AD458766 AD524302 AD589838 AD655374 AD720910 AD786446 AD851982 AD917518 AD983054 AD65558:AD65561 AD131094:AD131097 AJ13:AJ15 AJ10:AJ11</xm:sqref>
        </x14:dataValidation>
        <x14:dataValidation type="list" allowBlank="1" showInputMessage="1" showErrorMessage="1">
          <x14:formula1>
            <xm:f>"CUMPLE, NO CUMPLE, RECHAZADO, PENDIENTE"</xm:f>
          </x14:formula1>
          <xm:sqref>C53 GY53 QU53 AAQ53 AKM53 AUI53 BEE53 BOA53 BXW53 CHS53 CRO53 DBK53 DLG53 DVC53 EEY53 EOU53 EYQ53 FIM53 FSI53 GCE53 GMA53 GVW53 HFS53 HPO53 HZK53 IJG53 ITC53 JCY53 JMU53 JWQ53 KGM53 KQI53 LAE53 LKA53 LTW53 MDS53 MNO53 MXK53 NHG53 NRC53 OAY53 OKU53 OUQ53 PEM53 POI53 PYE53 QIA53 QRW53 RBS53 RLO53 RVK53 SFG53 SPC53 SYY53 TIU53 TSQ53 UCM53 UMI53 UWE53 VGA53 VPW53 VZS53 WJO53 WTK53 C65589 GY65589 QU65589 AAQ65589 AKM65589 AUI65589 BEE65589 BOA65589 BXW65589 CHS65589 CRO65589 DBK65589 DLG65589 DVC65589 EEY65589 EOU65589 EYQ65589 FIM65589 FSI65589 GCE65589 GMA65589 GVW65589 HFS65589 HPO65589 HZK65589 IJG65589 ITC65589 JCY65589 JMU65589 JWQ65589 KGM65589 KQI65589 LAE65589 LKA65589 LTW65589 MDS65589 MNO65589 MXK65589 NHG65589 NRC65589 OAY65589 OKU65589 OUQ65589 PEM65589 POI65589 PYE65589 QIA65589 QRW65589 RBS65589 RLO65589 RVK65589 SFG65589 SPC65589 SYY65589 TIU65589 TSQ65589 UCM65589 UMI65589 UWE65589 VGA65589 VPW65589 VZS65589 WJO65589 WTK65589 C131125 GY131125 QU131125 AAQ131125 AKM131125 AUI131125 BEE131125 BOA131125 BXW131125 CHS131125 CRO131125 DBK131125 DLG131125 DVC131125 EEY131125 EOU131125 EYQ131125 FIM131125 FSI131125 GCE131125 GMA131125 GVW131125 HFS131125 HPO131125 HZK131125 IJG131125 ITC131125 JCY131125 JMU131125 JWQ131125 KGM131125 KQI131125 LAE131125 LKA131125 LTW131125 MDS131125 MNO131125 MXK131125 NHG131125 NRC131125 OAY131125 OKU131125 OUQ131125 PEM131125 POI131125 PYE131125 QIA131125 QRW131125 RBS131125 RLO131125 RVK131125 SFG131125 SPC131125 SYY131125 TIU131125 TSQ131125 UCM131125 UMI131125 UWE131125 VGA131125 VPW131125 VZS131125 WJO131125 WTK131125 C196661 GY196661 QU196661 AAQ196661 AKM196661 AUI196661 BEE196661 BOA196661 BXW196661 CHS196661 CRO196661 DBK196661 DLG196661 DVC196661 EEY196661 EOU196661 EYQ196661 FIM196661 FSI196661 GCE196661 GMA196661 GVW196661 HFS196661 HPO196661 HZK196661 IJG196661 ITC196661 JCY196661 JMU196661 JWQ196661 KGM196661 KQI196661 LAE196661 LKA196661 LTW196661 MDS196661 MNO196661 MXK196661 NHG196661 NRC196661 OAY196661 OKU196661 OUQ196661 PEM196661 POI196661 PYE196661 QIA196661 QRW196661 RBS196661 RLO196661 RVK196661 SFG196661 SPC196661 SYY196661 TIU196661 TSQ196661 UCM196661 UMI196661 UWE196661 VGA196661 VPW196661 VZS196661 WJO196661 WTK196661 C262197 GY262197 QU262197 AAQ262197 AKM262197 AUI262197 BEE262197 BOA262197 BXW262197 CHS262197 CRO262197 DBK262197 DLG262197 DVC262197 EEY262197 EOU262197 EYQ262197 FIM262197 FSI262197 GCE262197 GMA262197 GVW262197 HFS262197 HPO262197 HZK262197 IJG262197 ITC262197 JCY262197 JMU262197 JWQ262197 KGM262197 KQI262197 LAE262197 LKA262197 LTW262197 MDS262197 MNO262197 MXK262197 NHG262197 NRC262197 OAY262197 OKU262197 OUQ262197 PEM262197 POI262197 PYE262197 QIA262197 QRW262197 RBS262197 RLO262197 RVK262197 SFG262197 SPC262197 SYY262197 TIU262197 TSQ262197 UCM262197 UMI262197 UWE262197 VGA262197 VPW262197 VZS262197 WJO262197 WTK262197 C327733 GY327733 QU327733 AAQ327733 AKM327733 AUI327733 BEE327733 BOA327733 BXW327733 CHS327733 CRO327733 DBK327733 DLG327733 DVC327733 EEY327733 EOU327733 EYQ327733 FIM327733 FSI327733 GCE327733 GMA327733 GVW327733 HFS327733 HPO327733 HZK327733 IJG327733 ITC327733 JCY327733 JMU327733 JWQ327733 KGM327733 KQI327733 LAE327733 LKA327733 LTW327733 MDS327733 MNO327733 MXK327733 NHG327733 NRC327733 OAY327733 OKU327733 OUQ327733 PEM327733 POI327733 PYE327733 QIA327733 QRW327733 RBS327733 RLO327733 RVK327733 SFG327733 SPC327733 SYY327733 TIU327733 TSQ327733 UCM327733 UMI327733 UWE327733 VGA327733 VPW327733 VZS327733 WJO327733 WTK327733 C393269 GY393269 QU393269 AAQ393269 AKM393269 AUI393269 BEE393269 BOA393269 BXW393269 CHS393269 CRO393269 DBK393269 DLG393269 DVC393269 EEY393269 EOU393269 EYQ393269 FIM393269 FSI393269 GCE393269 GMA393269 GVW393269 HFS393269 HPO393269 HZK393269 IJG393269 ITC393269 JCY393269 JMU393269 JWQ393269 KGM393269 KQI393269 LAE393269 LKA393269 LTW393269 MDS393269 MNO393269 MXK393269 NHG393269 NRC393269 OAY393269 OKU393269 OUQ393269 PEM393269 POI393269 PYE393269 QIA393269 QRW393269 RBS393269 RLO393269 RVK393269 SFG393269 SPC393269 SYY393269 TIU393269 TSQ393269 UCM393269 UMI393269 UWE393269 VGA393269 VPW393269 VZS393269 WJO393269 WTK393269 C458805 GY458805 QU458805 AAQ458805 AKM458805 AUI458805 BEE458805 BOA458805 BXW458805 CHS458805 CRO458805 DBK458805 DLG458805 DVC458805 EEY458805 EOU458805 EYQ458805 FIM458805 FSI458805 GCE458805 GMA458805 GVW458805 HFS458805 HPO458805 HZK458805 IJG458805 ITC458805 JCY458805 JMU458805 JWQ458805 KGM458805 KQI458805 LAE458805 LKA458805 LTW458805 MDS458805 MNO458805 MXK458805 NHG458805 NRC458805 OAY458805 OKU458805 OUQ458805 PEM458805 POI458805 PYE458805 QIA458805 QRW458805 RBS458805 RLO458805 RVK458805 SFG458805 SPC458805 SYY458805 TIU458805 TSQ458805 UCM458805 UMI458805 UWE458805 VGA458805 VPW458805 VZS458805 WJO458805 WTK458805 C524341 GY524341 QU524341 AAQ524341 AKM524341 AUI524341 BEE524341 BOA524341 BXW524341 CHS524341 CRO524341 DBK524341 DLG524341 DVC524341 EEY524341 EOU524341 EYQ524341 FIM524341 FSI524341 GCE524341 GMA524341 GVW524341 HFS524341 HPO524341 HZK524341 IJG524341 ITC524341 JCY524341 JMU524341 JWQ524341 KGM524341 KQI524341 LAE524341 LKA524341 LTW524341 MDS524341 MNO524341 MXK524341 NHG524341 NRC524341 OAY524341 OKU524341 OUQ524341 PEM524341 POI524341 PYE524341 QIA524341 QRW524341 RBS524341 RLO524341 RVK524341 SFG524341 SPC524341 SYY524341 TIU524341 TSQ524341 UCM524341 UMI524341 UWE524341 VGA524341 VPW524341 VZS524341 WJO524341 WTK524341 C589877 GY589877 QU589877 AAQ589877 AKM589877 AUI589877 BEE589877 BOA589877 BXW589877 CHS589877 CRO589877 DBK589877 DLG589877 DVC589877 EEY589877 EOU589877 EYQ589877 FIM589877 FSI589877 GCE589877 GMA589877 GVW589877 HFS589877 HPO589877 HZK589877 IJG589877 ITC589877 JCY589877 JMU589877 JWQ589877 KGM589877 KQI589877 LAE589877 LKA589877 LTW589877 MDS589877 MNO589877 MXK589877 NHG589877 NRC589877 OAY589877 OKU589877 OUQ589877 PEM589877 POI589877 PYE589877 QIA589877 QRW589877 RBS589877 RLO589877 RVK589877 SFG589877 SPC589877 SYY589877 TIU589877 TSQ589877 UCM589877 UMI589877 UWE589877 VGA589877 VPW589877 VZS589877 WJO589877 WTK589877 C655413 GY655413 QU655413 AAQ655413 AKM655413 AUI655413 BEE655413 BOA655413 BXW655413 CHS655413 CRO655413 DBK655413 DLG655413 DVC655413 EEY655413 EOU655413 EYQ655413 FIM655413 FSI655413 GCE655413 GMA655413 GVW655413 HFS655413 HPO655413 HZK655413 IJG655413 ITC655413 JCY655413 JMU655413 JWQ655413 KGM655413 KQI655413 LAE655413 LKA655413 LTW655413 MDS655413 MNO655413 MXK655413 NHG655413 NRC655413 OAY655413 OKU655413 OUQ655413 PEM655413 POI655413 PYE655413 QIA655413 QRW655413 RBS655413 RLO655413 RVK655413 SFG655413 SPC655413 SYY655413 TIU655413 TSQ655413 UCM655413 UMI655413 UWE655413 VGA655413 VPW655413 VZS655413 WJO655413 WTK655413 C720949 GY720949 QU720949 AAQ720949 AKM720949 AUI720949 BEE720949 BOA720949 BXW720949 CHS720949 CRO720949 DBK720949 DLG720949 DVC720949 EEY720949 EOU720949 EYQ720949 FIM720949 FSI720949 GCE720949 GMA720949 GVW720949 HFS720949 HPO720949 HZK720949 IJG720949 ITC720949 JCY720949 JMU720949 JWQ720949 KGM720949 KQI720949 LAE720949 LKA720949 LTW720949 MDS720949 MNO720949 MXK720949 NHG720949 NRC720949 OAY720949 OKU720949 OUQ720949 PEM720949 POI720949 PYE720949 QIA720949 QRW720949 RBS720949 RLO720949 RVK720949 SFG720949 SPC720949 SYY720949 TIU720949 TSQ720949 UCM720949 UMI720949 UWE720949 VGA720949 VPW720949 VZS720949 WJO720949 WTK720949 C786485 GY786485 QU786485 AAQ786485 AKM786485 AUI786485 BEE786485 BOA786485 BXW786485 CHS786485 CRO786485 DBK786485 DLG786485 DVC786485 EEY786485 EOU786485 EYQ786485 FIM786485 FSI786485 GCE786485 GMA786485 GVW786485 HFS786485 HPO786485 HZK786485 IJG786485 ITC786485 JCY786485 JMU786485 JWQ786485 KGM786485 KQI786485 LAE786485 LKA786485 LTW786485 MDS786485 MNO786485 MXK786485 NHG786485 NRC786485 OAY786485 OKU786485 OUQ786485 PEM786485 POI786485 PYE786485 QIA786485 QRW786485 RBS786485 RLO786485 RVK786485 SFG786485 SPC786485 SYY786485 TIU786485 TSQ786485 UCM786485 UMI786485 UWE786485 VGA786485 VPW786485 VZS786485 WJO786485 WTK786485 C852021 GY852021 QU852021 AAQ852021 AKM852021 AUI852021 BEE852021 BOA852021 BXW852021 CHS852021 CRO852021 DBK852021 DLG852021 DVC852021 EEY852021 EOU852021 EYQ852021 FIM852021 FSI852021 GCE852021 GMA852021 GVW852021 HFS852021 HPO852021 HZK852021 IJG852021 ITC852021 JCY852021 JMU852021 JWQ852021 KGM852021 KQI852021 LAE852021 LKA852021 LTW852021 MDS852021 MNO852021 MXK852021 NHG852021 NRC852021 OAY852021 OKU852021 OUQ852021 PEM852021 POI852021 PYE852021 QIA852021 QRW852021 RBS852021 RLO852021 RVK852021 SFG852021 SPC852021 SYY852021 TIU852021 TSQ852021 UCM852021 UMI852021 UWE852021 VGA852021 VPW852021 VZS852021 WJO852021 WTK852021 C917557 GY917557 QU917557 AAQ917557 AKM917557 AUI917557 BEE917557 BOA917557 BXW917557 CHS917557 CRO917557 DBK917557 DLG917557 DVC917557 EEY917557 EOU917557 EYQ917557 FIM917557 FSI917557 GCE917557 GMA917557 GVW917557 HFS917557 HPO917557 HZK917557 IJG917557 ITC917557 JCY917557 JMU917557 JWQ917557 KGM917557 KQI917557 LAE917557 LKA917557 LTW917557 MDS917557 MNO917557 MXK917557 NHG917557 NRC917557 OAY917557 OKU917557 OUQ917557 PEM917557 POI917557 PYE917557 QIA917557 QRW917557 RBS917557 RLO917557 RVK917557 SFG917557 SPC917557 SYY917557 TIU917557 TSQ917557 UCM917557 UMI917557 UWE917557 VGA917557 VPW917557 VZS917557 WJO917557 WTK917557 C983093 GY983093 QU983093 AAQ983093 AKM983093 AUI983093 BEE983093 BOA983093 BXW983093 CHS983093 CRO983093 DBK983093 DLG983093 DVC983093 EEY983093 EOU983093 EYQ983093 FIM983093 FSI983093 GCE983093 GMA983093 GVW983093 HFS983093 HPO983093 HZK983093 IJG983093 ITC983093 JCY983093 JMU983093 JWQ983093 KGM983093 KQI983093 LAE983093 LKA983093 LTW983093 MDS983093 MNO983093 MXK983093 NHG983093 NRC983093 OAY983093 OKU983093 OUQ983093 PEM983093 POI983093 PYE983093 QIA983093 QRW983093 RBS983093 RLO983093 RVK983093 SFG983093 SPC983093 SYY983093 TIU983093 TSQ983093 UCM983093 UMI983093 UWE983093 VGA983093 VPW983093 VZS983093 WJO983093 WTK983093 JW53 TS53 ADO53 ANK53 AXG53 BHC53 BQY53 CAU53 CKQ53 CUM53 DEI53 DOE53 DYA53 EHW53 ERS53 FBO53 FLK53 FVG53 GFC53 GOY53 GYU53 HIQ53 HSM53 ICI53 IME53 IWA53 JFW53 JPS53 JZO53 KJK53 KTG53 LDC53 LMY53 LWU53 MGQ53 MQM53 NAI53 NKE53 NUA53 ODW53 ONS53 OXO53 PHK53 PRG53 QBC53 QKY53 QUU53 REQ53 ROM53 RYI53 SIE53 SSA53 TBW53 TLS53 TVO53 UFK53 UPG53 UZC53 VIY53 VSU53 WCQ53 WMM53 WWI53 JW65589 TS65589 ADO65589 ANK65589 AXG65589 BHC65589 BQY65589 CAU65589 CKQ65589 CUM65589 DEI65589 DOE65589 DYA65589 EHW65589 ERS65589 FBO65589 FLK65589 FVG65589 GFC65589 GOY65589 GYU65589 HIQ65589 HSM65589 ICI65589 IME65589 IWA65589 JFW65589 JPS65589 JZO65589 KJK65589 KTG65589 LDC65589 LMY65589 LWU65589 MGQ65589 MQM65589 NAI65589 NKE65589 NUA65589 ODW65589 ONS65589 OXO65589 PHK65589 PRG65589 QBC65589 QKY65589 QUU65589 REQ65589 ROM65589 RYI65589 SIE65589 SSA65589 TBW65589 TLS65589 TVO65589 UFK65589 UPG65589 UZC65589 VIY65589 VSU65589 WCQ65589 WMM65589 WWI65589 JW131125 TS131125 ADO131125 ANK131125 AXG131125 BHC131125 BQY131125 CAU131125 CKQ131125 CUM131125 DEI131125 DOE131125 DYA131125 EHW131125 ERS131125 FBO131125 FLK131125 FVG131125 GFC131125 GOY131125 GYU131125 HIQ131125 HSM131125 ICI131125 IME131125 IWA131125 JFW131125 JPS131125 JZO131125 KJK131125 KTG131125 LDC131125 LMY131125 LWU131125 MGQ131125 MQM131125 NAI131125 NKE131125 NUA131125 ODW131125 ONS131125 OXO131125 PHK131125 PRG131125 QBC131125 QKY131125 QUU131125 REQ131125 ROM131125 RYI131125 SIE131125 SSA131125 TBW131125 TLS131125 TVO131125 UFK131125 UPG131125 UZC131125 VIY131125 VSU131125 WCQ131125 WMM131125 WWI131125 JW196661 TS196661 ADO196661 ANK196661 AXG196661 BHC196661 BQY196661 CAU196661 CKQ196661 CUM196661 DEI196661 DOE196661 DYA196661 EHW196661 ERS196661 FBO196661 FLK196661 FVG196661 GFC196661 GOY196661 GYU196661 HIQ196661 HSM196661 ICI196661 IME196661 IWA196661 JFW196661 JPS196661 JZO196661 KJK196661 KTG196661 LDC196661 LMY196661 LWU196661 MGQ196661 MQM196661 NAI196661 NKE196661 NUA196661 ODW196661 ONS196661 OXO196661 PHK196661 PRG196661 QBC196661 QKY196661 QUU196661 REQ196661 ROM196661 RYI196661 SIE196661 SSA196661 TBW196661 TLS196661 TVO196661 UFK196661 UPG196661 UZC196661 VIY196661 VSU196661 WCQ196661 WMM196661 WWI196661 JW262197 TS262197 ADO262197 ANK262197 AXG262197 BHC262197 BQY262197 CAU262197 CKQ262197 CUM262197 DEI262197 DOE262197 DYA262197 EHW262197 ERS262197 FBO262197 FLK262197 FVG262197 GFC262197 GOY262197 GYU262197 HIQ262197 HSM262197 ICI262197 IME262197 IWA262197 JFW262197 JPS262197 JZO262197 KJK262197 KTG262197 LDC262197 LMY262197 LWU262197 MGQ262197 MQM262197 NAI262197 NKE262197 NUA262197 ODW262197 ONS262197 OXO262197 PHK262197 PRG262197 QBC262197 QKY262197 QUU262197 REQ262197 ROM262197 RYI262197 SIE262197 SSA262197 TBW262197 TLS262197 TVO262197 UFK262197 UPG262197 UZC262197 VIY262197 VSU262197 WCQ262197 WMM262197 WWI262197 JW327733 TS327733 ADO327733 ANK327733 AXG327733 BHC327733 BQY327733 CAU327733 CKQ327733 CUM327733 DEI327733 DOE327733 DYA327733 EHW327733 ERS327733 FBO327733 FLK327733 FVG327733 GFC327733 GOY327733 GYU327733 HIQ327733 HSM327733 ICI327733 IME327733 IWA327733 JFW327733 JPS327733 JZO327733 KJK327733 KTG327733 LDC327733 LMY327733 LWU327733 MGQ327733 MQM327733 NAI327733 NKE327733 NUA327733 ODW327733 ONS327733 OXO327733 PHK327733 PRG327733 QBC327733 QKY327733 QUU327733 REQ327733 ROM327733 RYI327733 SIE327733 SSA327733 TBW327733 TLS327733 TVO327733 UFK327733 UPG327733 UZC327733 VIY327733 VSU327733 WCQ327733 WMM327733 WWI327733 JW393269 TS393269 ADO393269 ANK393269 AXG393269 BHC393269 BQY393269 CAU393269 CKQ393269 CUM393269 DEI393269 DOE393269 DYA393269 EHW393269 ERS393269 FBO393269 FLK393269 FVG393269 GFC393269 GOY393269 GYU393269 HIQ393269 HSM393269 ICI393269 IME393269 IWA393269 JFW393269 JPS393269 JZO393269 KJK393269 KTG393269 LDC393269 LMY393269 LWU393269 MGQ393269 MQM393269 NAI393269 NKE393269 NUA393269 ODW393269 ONS393269 OXO393269 PHK393269 PRG393269 QBC393269 QKY393269 QUU393269 REQ393269 ROM393269 RYI393269 SIE393269 SSA393269 TBW393269 TLS393269 TVO393269 UFK393269 UPG393269 UZC393269 VIY393269 VSU393269 WCQ393269 WMM393269 WWI393269 JW458805 TS458805 ADO458805 ANK458805 AXG458805 BHC458805 BQY458805 CAU458805 CKQ458805 CUM458805 DEI458805 DOE458805 DYA458805 EHW458805 ERS458805 FBO458805 FLK458805 FVG458805 GFC458805 GOY458805 GYU458805 HIQ458805 HSM458805 ICI458805 IME458805 IWA458805 JFW458805 JPS458805 JZO458805 KJK458805 KTG458805 LDC458805 LMY458805 LWU458805 MGQ458805 MQM458805 NAI458805 NKE458805 NUA458805 ODW458805 ONS458805 OXO458805 PHK458805 PRG458805 QBC458805 QKY458805 QUU458805 REQ458805 ROM458805 RYI458805 SIE458805 SSA458805 TBW458805 TLS458805 TVO458805 UFK458805 UPG458805 UZC458805 VIY458805 VSU458805 WCQ458805 WMM458805 WWI458805 JW524341 TS524341 ADO524341 ANK524341 AXG524341 BHC524341 BQY524341 CAU524341 CKQ524341 CUM524341 DEI524341 DOE524341 DYA524341 EHW524341 ERS524341 FBO524341 FLK524341 FVG524341 GFC524341 GOY524341 GYU524341 HIQ524341 HSM524341 ICI524341 IME524341 IWA524341 JFW524341 JPS524341 JZO524341 KJK524341 KTG524341 LDC524341 LMY524341 LWU524341 MGQ524341 MQM524341 NAI524341 NKE524341 NUA524341 ODW524341 ONS524341 OXO524341 PHK524341 PRG524341 QBC524341 QKY524341 QUU524341 REQ524341 ROM524341 RYI524341 SIE524341 SSA524341 TBW524341 TLS524341 TVO524341 UFK524341 UPG524341 UZC524341 VIY524341 VSU524341 WCQ524341 WMM524341 WWI524341 JW589877 TS589877 ADO589877 ANK589877 AXG589877 BHC589877 BQY589877 CAU589877 CKQ589877 CUM589877 DEI589877 DOE589877 DYA589877 EHW589877 ERS589877 FBO589877 FLK589877 FVG589877 GFC589877 GOY589877 GYU589877 HIQ589877 HSM589877 ICI589877 IME589877 IWA589877 JFW589877 JPS589877 JZO589877 KJK589877 KTG589877 LDC589877 LMY589877 LWU589877 MGQ589877 MQM589877 NAI589877 NKE589877 NUA589877 ODW589877 ONS589877 OXO589877 PHK589877 PRG589877 QBC589877 QKY589877 QUU589877 REQ589877 ROM589877 RYI589877 SIE589877 SSA589877 TBW589877 TLS589877 TVO589877 UFK589877 UPG589877 UZC589877 VIY589877 VSU589877 WCQ589877 WMM589877 WWI589877 JW655413 TS655413 ADO655413 ANK655413 AXG655413 BHC655413 BQY655413 CAU655413 CKQ655413 CUM655413 DEI655413 DOE655413 DYA655413 EHW655413 ERS655413 FBO655413 FLK655413 FVG655413 GFC655413 GOY655413 GYU655413 HIQ655413 HSM655413 ICI655413 IME655413 IWA655413 JFW655413 JPS655413 JZO655413 KJK655413 KTG655413 LDC655413 LMY655413 LWU655413 MGQ655413 MQM655413 NAI655413 NKE655413 NUA655413 ODW655413 ONS655413 OXO655413 PHK655413 PRG655413 QBC655413 QKY655413 QUU655413 REQ655413 ROM655413 RYI655413 SIE655413 SSA655413 TBW655413 TLS655413 TVO655413 UFK655413 UPG655413 UZC655413 VIY655413 VSU655413 WCQ655413 WMM655413 WWI655413 JW720949 TS720949 ADO720949 ANK720949 AXG720949 BHC720949 BQY720949 CAU720949 CKQ720949 CUM720949 DEI720949 DOE720949 DYA720949 EHW720949 ERS720949 FBO720949 FLK720949 FVG720949 GFC720949 GOY720949 GYU720949 HIQ720949 HSM720949 ICI720949 IME720949 IWA720949 JFW720949 JPS720949 JZO720949 KJK720949 KTG720949 LDC720949 LMY720949 LWU720949 MGQ720949 MQM720949 NAI720949 NKE720949 NUA720949 ODW720949 ONS720949 OXO720949 PHK720949 PRG720949 QBC720949 QKY720949 QUU720949 REQ720949 ROM720949 RYI720949 SIE720949 SSA720949 TBW720949 TLS720949 TVO720949 UFK720949 UPG720949 UZC720949 VIY720949 VSU720949 WCQ720949 WMM720949 WWI720949 JW786485 TS786485 ADO786485 ANK786485 AXG786485 BHC786485 BQY786485 CAU786485 CKQ786485 CUM786485 DEI786485 DOE786485 DYA786485 EHW786485 ERS786485 FBO786485 FLK786485 FVG786485 GFC786485 GOY786485 GYU786485 HIQ786485 HSM786485 ICI786485 IME786485 IWA786485 JFW786485 JPS786485 JZO786485 KJK786485 KTG786485 LDC786485 LMY786485 LWU786485 MGQ786485 MQM786485 NAI786485 NKE786485 NUA786485 ODW786485 ONS786485 OXO786485 PHK786485 PRG786485 QBC786485 QKY786485 QUU786485 REQ786485 ROM786485 RYI786485 SIE786485 SSA786485 TBW786485 TLS786485 TVO786485 UFK786485 UPG786485 UZC786485 VIY786485 VSU786485 WCQ786485 WMM786485 WWI786485 JW852021 TS852021 ADO852021 ANK852021 AXG852021 BHC852021 BQY852021 CAU852021 CKQ852021 CUM852021 DEI852021 DOE852021 DYA852021 EHW852021 ERS852021 FBO852021 FLK852021 FVG852021 GFC852021 GOY852021 GYU852021 HIQ852021 HSM852021 ICI852021 IME852021 IWA852021 JFW852021 JPS852021 JZO852021 KJK852021 KTG852021 LDC852021 LMY852021 LWU852021 MGQ852021 MQM852021 NAI852021 NKE852021 NUA852021 ODW852021 ONS852021 OXO852021 PHK852021 PRG852021 QBC852021 QKY852021 QUU852021 REQ852021 ROM852021 RYI852021 SIE852021 SSA852021 TBW852021 TLS852021 TVO852021 UFK852021 UPG852021 UZC852021 VIY852021 VSU852021 WCQ852021 WMM852021 WWI852021 JW917557 TS917557 ADO917557 ANK917557 AXG917557 BHC917557 BQY917557 CAU917557 CKQ917557 CUM917557 DEI917557 DOE917557 DYA917557 EHW917557 ERS917557 FBO917557 FLK917557 FVG917557 GFC917557 GOY917557 GYU917557 HIQ917557 HSM917557 ICI917557 IME917557 IWA917557 JFW917557 JPS917557 JZO917557 KJK917557 KTG917557 LDC917557 LMY917557 LWU917557 MGQ917557 MQM917557 NAI917557 NKE917557 NUA917557 ODW917557 ONS917557 OXO917557 PHK917557 PRG917557 QBC917557 QKY917557 QUU917557 REQ917557 ROM917557 RYI917557 SIE917557 SSA917557 TBW917557 TLS917557 TVO917557 UFK917557 UPG917557 UZC917557 VIY917557 VSU917557 WCQ917557 WMM917557 WWI917557 JW983093 TS983093 ADO983093 ANK983093 AXG983093 BHC983093 BQY983093 CAU983093 CKQ983093 CUM983093 DEI983093 DOE983093 DYA983093 EHW983093 ERS983093 FBO983093 FLK983093 FVG983093 GFC983093 GOY983093 GYU983093 HIQ983093 HSM983093 ICI983093 IME983093 IWA983093 JFW983093 JPS983093 JZO983093 KJK983093 KTG983093 LDC983093 LMY983093 LWU983093 MGQ983093 MQM983093 NAI983093 NKE983093 NUA983093 ODW983093 ONS983093 OXO983093 PHK983093 PRG983093 QBC983093 QKY983093 QUU983093 REQ983093 ROM983093 RYI983093 SIE983093 SSA983093 TBW983093 TLS983093 TVO983093 UFK983093 UPG983093 UZC983093 VIY983093 VSU983093 WCQ983093 WMM983093 WWI983093 JS53 TO53 ADK53 ANG53 AXC53 BGY53 BQU53 CAQ53 CKM53 CUI53 DEE53 DOA53 DXW53 EHS53 ERO53 FBK53 FLG53 FVC53 GEY53 GOU53 GYQ53 HIM53 HSI53 ICE53 IMA53 IVW53 JFS53 JPO53 JZK53 KJG53 KTC53 LCY53 LMU53 LWQ53 MGM53 MQI53 NAE53 NKA53 NTW53 ODS53 ONO53 OXK53 PHG53 PRC53 QAY53 QKU53 QUQ53 REM53 ROI53 RYE53 SIA53 SRW53 TBS53 TLO53 TVK53 UFG53 UPC53 UYY53 VIU53 VSQ53 WCM53 WMI53 WWE53 JS65589 TO65589 ADK65589 ANG65589 AXC65589 BGY65589 BQU65589 CAQ65589 CKM65589 CUI65589 DEE65589 DOA65589 DXW65589 EHS65589 ERO65589 FBK65589 FLG65589 FVC65589 GEY65589 GOU65589 GYQ65589 HIM65589 HSI65589 ICE65589 IMA65589 IVW65589 JFS65589 JPO65589 JZK65589 KJG65589 KTC65589 LCY65589 LMU65589 LWQ65589 MGM65589 MQI65589 NAE65589 NKA65589 NTW65589 ODS65589 ONO65589 OXK65589 PHG65589 PRC65589 QAY65589 QKU65589 QUQ65589 REM65589 ROI65589 RYE65589 SIA65589 SRW65589 TBS65589 TLO65589 TVK65589 UFG65589 UPC65589 UYY65589 VIU65589 VSQ65589 WCM65589 WMI65589 WWE65589 JS131125 TO131125 ADK131125 ANG131125 AXC131125 BGY131125 BQU131125 CAQ131125 CKM131125 CUI131125 DEE131125 DOA131125 DXW131125 EHS131125 ERO131125 FBK131125 FLG131125 FVC131125 GEY131125 GOU131125 GYQ131125 HIM131125 HSI131125 ICE131125 IMA131125 IVW131125 JFS131125 JPO131125 JZK131125 KJG131125 KTC131125 LCY131125 LMU131125 LWQ131125 MGM131125 MQI131125 NAE131125 NKA131125 NTW131125 ODS131125 ONO131125 OXK131125 PHG131125 PRC131125 QAY131125 QKU131125 QUQ131125 REM131125 ROI131125 RYE131125 SIA131125 SRW131125 TBS131125 TLO131125 TVK131125 UFG131125 UPC131125 UYY131125 VIU131125 VSQ131125 WCM131125 WMI131125 WWE131125 JS196661 TO196661 ADK196661 ANG196661 AXC196661 BGY196661 BQU196661 CAQ196661 CKM196661 CUI196661 DEE196661 DOA196661 DXW196661 EHS196661 ERO196661 FBK196661 FLG196661 FVC196661 GEY196661 GOU196661 GYQ196661 HIM196661 HSI196661 ICE196661 IMA196661 IVW196661 JFS196661 JPO196661 JZK196661 KJG196661 KTC196661 LCY196661 LMU196661 LWQ196661 MGM196661 MQI196661 NAE196661 NKA196661 NTW196661 ODS196661 ONO196661 OXK196661 PHG196661 PRC196661 QAY196661 QKU196661 QUQ196661 REM196661 ROI196661 RYE196661 SIA196661 SRW196661 TBS196661 TLO196661 TVK196661 UFG196661 UPC196661 UYY196661 VIU196661 VSQ196661 WCM196661 WMI196661 WWE196661 JS262197 TO262197 ADK262197 ANG262197 AXC262197 BGY262197 BQU262197 CAQ262197 CKM262197 CUI262197 DEE262197 DOA262197 DXW262197 EHS262197 ERO262197 FBK262197 FLG262197 FVC262197 GEY262197 GOU262197 GYQ262197 HIM262197 HSI262197 ICE262197 IMA262197 IVW262197 JFS262197 JPO262197 JZK262197 KJG262197 KTC262197 LCY262197 LMU262197 LWQ262197 MGM262197 MQI262197 NAE262197 NKA262197 NTW262197 ODS262197 ONO262197 OXK262197 PHG262197 PRC262197 QAY262197 QKU262197 QUQ262197 REM262197 ROI262197 RYE262197 SIA262197 SRW262197 TBS262197 TLO262197 TVK262197 UFG262197 UPC262197 UYY262197 VIU262197 VSQ262197 WCM262197 WMI262197 WWE262197 JS327733 TO327733 ADK327733 ANG327733 AXC327733 BGY327733 BQU327733 CAQ327733 CKM327733 CUI327733 DEE327733 DOA327733 DXW327733 EHS327733 ERO327733 FBK327733 FLG327733 FVC327733 GEY327733 GOU327733 GYQ327733 HIM327733 HSI327733 ICE327733 IMA327733 IVW327733 JFS327733 JPO327733 JZK327733 KJG327733 KTC327733 LCY327733 LMU327733 LWQ327733 MGM327733 MQI327733 NAE327733 NKA327733 NTW327733 ODS327733 ONO327733 OXK327733 PHG327733 PRC327733 QAY327733 QKU327733 QUQ327733 REM327733 ROI327733 RYE327733 SIA327733 SRW327733 TBS327733 TLO327733 TVK327733 UFG327733 UPC327733 UYY327733 VIU327733 VSQ327733 WCM327733 WMI327733 WWE327733 JS393269 TO393269 ADK393269 ANG393269 AXC393269 BGY393269 BQU393269 CAQ393269 CKM393269 CUI393269 DEE393269 DOA393269 DXW393269 EHS393269 ERO393269 FBK393269 FLG393269 FVC393269 GEY393269 GOU393269 GYQ393269 HIM393269 HSI393269 ICE393269 IMA393269 IVW393269 JFS393269 JPO393269 JZK393269 KJG393269 KTC393269 LCY393269 LMU393269 LWQ393269 MGM393269 MQI393269 NAE393269 NKA393269 NTW393269 ODS393269 ONO393269 OXK393269 PHG393269 PRC393269 QAY393269 QKU393269 QUQ393269 REM393269 ROI393269 RYE393269 SIA393269 SRW393269 TBS393269 TLO393269 TVK393269 UFG393269 UPC393269 UYY393269 VIU393269 VSQ393269 WCM393269 WMI393269 WWE393269 JS458805 TO458805 ADK458805 ANG458805 AXC458805 BGY458805 BQU458805 CAQ458805 CKM458805 CUI458805 DEE458805 DOA458805 DXW458805 EHS458805 ERO458805 FBK458805 FLG458805 FVC458805 GEY458805 GOU458805 GYQ458805 HIM458805 HSI458805 ICE458805 IMA458805 IVW458805 JFS458805 JPO458805 JZK458805 KJG458805 KTC458805 LCY458805 LMU458805 LWQ458805 MGM458805 MQI458805 NAE458805 NKA458805 NTW458805 ODS458805 ONO458805 OXK458805 PHG458805 PRC458805 QAY458805 QKU458805 QUQ458805 REM458805 ROI458805 RYE458805 SIA458805 SRW458805 TBS458805 TLO458805 TVK458805 UFG458805 UPC458805 UYY458805 VIU458805 VSQ458805 WCM458805 WMI458805 WWE458805 JS524341 TO524341 ADK524341 ANG524341 AXC524341 BGY524341 BQU524341 CAQ524341 CKM524341 CUI524341 DEE524341 DOA524341 DXW524341 EHS524341 ERO524341 FBK524341 FLG524341 FVC524341 GEY524341 GOU524341 GYQ524341 HIM524341 HSI524341 ICE524341 IMA524341 IVW524341 JFS524341 JPO524341 JZK524341 KJG524341 KTC524341 LCY524341 LMU524341 LWQ524341 MGM524341 MQI524341 NAE524341 NKA524341 NTW524341 ODS524341 ONO524341 OXK524341 PHG524341 PRC524341 QAY524341 QKU524341 QUQ524341 REM524341 ROI524341 RYE524341 SIA524341 SRW524341 TBS524341 TLO524341 TVK524341 UFG524341 UPC524341 UYY524341 VIU524341 VSQ524341 WCM524341 WMI524341 WWE524341 JS589877 TO589877 ADK589877 ANG589877 AXC589877 BGY589877 BQU589877 CAQ589877 CKM589877 CUI589877 DEE589877 DOA589877 DXW589877 EHS589877 ERO589877 FBK589877 FLG589877 FVC589877 GEY589877 GOU589877 GYQ589877 HIM589877 HSI589877 ICE589877 IMA589877 IVW589877 JFS589877 JPO589877 JZK589877 KJG589877 KTC589877 LCY589877 LMU589877 LWQ589877 MGM589877 MQI589877 NAE589877 NKA589877 NTW589877 ODS589877 ONO589877 OXK589877 PHG589877 PRC589877 QAY589877 QKU589877 QUQ589877 REM589877 ROI589877 RYE589877 SIA589877 SRW589877 TBS589877 TLO589877 TVK589877 UFG589877 UPC589877 UYY589877 VIU589877 VSQ589877 WCM589877 WMI589877 WWE589877 JS655413 TO655413 ADK655413 ANG655413 AXC655413 BGY655413 BQU655413 CAQ655413 CKM655413 CUI655413 DEE655413 DOA655413 DXW655413 EHS655413 ERO655413 FBK655413 FLG655413 FVC655413 GEY655413 GOU655413 GYQ655413 HIM655413 HSI655413 ICE655413 IMA655413 IVW655413 JFS655413 JPO655413 JZK655413 KJG655413 KTC655413 LCY655413 LMU655413 LWQ655413 MGM655413 MQI655413 NAE655413 NKA655413 NTW655413 ODS655413 ONO655413 OXK655413 PHG655413 PRC655413 QAY655413 QKU655413 QUQ655413 REM655413 ROI655413 RYE655413 SIA655413 SRW655413 TBS655413 TLO655413 TVK655413 UFG655413 UPC655413 UYY655413 VIU655413 VSQ655413 WCM655413 WMI655413 WWE655413 JS720949 TO720949 ADK720949 ANG720949 AXC720949 BGY720949 BQU720949 CAQ720949 CKM720949 CUI720949 DEE720949 DOA720949 DXW720949 EHS720949 ERO720949 FBK720949 FLG720949 FVC720949 GEY720949 GOU720949 GYQ720949 HIM720949 HSI720949 ICE720949 IMA720949 IVW720949 JFS720949 JPO720949 JZK720949 KJG720949 KTC720949 LCY720949 LMU720949 LWQ720949 MGM720949 MQI720949 NAE720949 NKA720949 NTW720949 ODS720949 ONO720949 OXK720949 PHG720949 PRC720949 QAY720949 QKU720949 QUQ720949 REM720949 ROI720949 RYE720949 SIA720949 SRW720949 TBS720949 TLO720949 TVK720949 UFG720949 UPC720949 UYY720949 VIU720949 VSQ720949 WCM720949 WMI720949 WWE720949 JS786485 TO786485 ADK786485 ANG786485 AXC786485 BGY786485 BQU786485 CAQ786485 CKM786485 CUI786485 DEE786485 DOA786485 DXW786485 EHS786485 ERO786485 FBK786485 FLG786485 FVC786485 GEY786485 GOU786485 GYQ786485 HIM786485 HSI786485 ICE786485 IMA786485 IVW786485 JFS786485 JPO786485 JZK786485 KJG786485 KTC786485 LCY786485 LMU786485 LWQ786485 MGM786485 MQI786485 NAE786485 NKA786485 NTW786485 ODS786485 ONO786485 OXK786485 PHG786485 PRC786485 QAY786485 QKU786485 QUQ786485 REM786485 ROI786485 RYE786485 SIA786485 SRW786485 TBS786485 TLO786485 TVK786485 UFG786485 UPC786485 UYY786485 VIU786485 VSQ786485 WCM786485 WMI786485 WWE786485 JS852021 TO852021 ADK852021 ANG852021 AXC852021 BGY852021 BQU852021 CAQ852021 CKM852021 CUI852021 DEE852021 DOA852021 DXW852021 EHS852021 ERO852021 FBK852021 FLG852021 FVC852021 GEY852021 GOU852021 GYQ852021 HIM852021 HSI852021 ICE852021 IMA852021 IVW852021 JFS852021 JPO852021 JZK852021 KJG852021 KTC852021 LCY852021 LMU852021 LWQ852021 MGM852021 MQI852021 NAE852021 NKA852021 NTW852021 ODS852021 ONO852021 OXK852021 PHG852021 PRC852021 QAY852021 QKU852021 QUQ852021 REM852021 ROI852021 RYE852021 SIA852021 SRW852021 TBS852021 TLO852021 TVK852021 UFG852021 UPC852021 UYY852021 VIU852021 VSQ852021 WCM852021 WMI852021 WWE852021 JS917557 TO917557 ADK917557 ANG917557 AXC917557 BGY917557 BQU917557 CAQ917557 CKM917557 CUI917557 DEE917557 DOA917557 DXW917557 EHS917557 ERO917557 FBK917557 FLG917557 FVC917557 GEY917557 GOU917557 GYQ917557 HIM917557 HSI917557 ICE917557 IMA917557 IVW917557 JFS917557 JPO917557 JZK917557 KJG917557 KTC917557 LCY917557 LMU917557 LWQ917557 MGM917557 MQI917557 NAE917557 NKA917557 NTW917557 ODS917557 ONO917557 OXK917557 PHG917557 PRC917557 QAY917557 QKU917557 QUQ917557 REM917557 ROI917557 RYE917557 SIA917557 SRW917557 TBS917557 TLO917557 TVK917557 UFG917557 UPC917557 UYY917557 VIU917557 VSQ917557 WCM917557 WMI917557 WWE917557 JS983093 TO983093 ADK983093 ANG983093 AXC983093 BGY983093 BQU983093 CAQ983093 CKM983093 CUI983093 DEE983093 DOA983093 DXW983093 EHS983093 ERO983093 FBK983093 FLG983093 FVC983093 GEY983093 GOU983093 GYQ983093 HIM983093 HSI983093 ICE983093 IMA983093 IVW983093 JFS983093 JPO983093 JZK983093 KJG983093 KTC983093 LCY983093 LMU983093 LWQ983093 MGM983093 MQI983093 NAE983093 NKA983093 NTW983093 ODS983093 ONO983093 OXK983093 PHG983093 PRC983093 QAY983093 QKU983093 QUQ983093 REM983093 ROI983093 RYE983093 SIA983093 SRW983093 TBS983093 TLO983093 TVK983093 UFG983093 UPC983093 UYY983093 VIU983093 VSQ983093 WCM983093 WMI983093 WWE983093 JO53 TK53 ADG53 ANC53 AWY53 BGU53 BQQ53 CAM53 CKI53 CUE53 DEA53 DNW53 DXS53 EHO53 ERK53 FBG53 FLC53 FUY53 GEU53 GOQ53 GYM53 HII53 HSE53 ICA53 ILW53 IVS53 JFO53 JPK53 JZG53 KJC53 KSY53 LCU53 LMQ53 LWM53 MGI53 MQE53 NAA53 NJW53 NTS53 ODO53 ONK53 OXG53 PHC53 PQY53 QAU53 QKQ53 QUM53 REI53 ROE53 RYA53 SHW53 SRS53 TBO53 TLK53 TVG53 UFC53 UOY53 UYU53 VIQ53 VSM53 WCI53 WME53 WWA53 JO65589 TK65589 ADG65589 ANC65589 AWY65589 BGU65589 BQQ65589 CAM65589 CKI65589 CUE65589 DEA65589 DNW65589 DXS65589 EHO65589 ERK65589 FBG65589 FLC65589 FUY65589 GEU65589 GOQ65589 GYM65589 HII65589 HSE65589 ICA65589 ILW65589 IVS65589 JFO65589 JPK65589 JZG65589 KJC65589 KSY65589 LCU65589 LMQ65589 LWM65589 MGI65589 MQE65589 NAA65589 NJW65589 NTS65589 ODO65589 ONK65589 OXG65589 PHC65589 PQY65589 QAU65589 QKQ65589 QUM65589 REI65589 ROE65589 RYA65589 SHW65589 SRS65589 TBO65589 TLK65589 TVG65589 UFC65589 UOY65589 UYU65589 VIQ65589 VSM65589 WCI65589 WME65589 WWA65589 JO131125 TK131125 ADG131125 ANC131125 AWY131125 BGU131125 BQQ131125 CAM131125 CKI131125 CUE131125 DEA131125 DNW131125 DXS131125 EHO131125 ERK131125 FBG131125 FLC131125 FUY131125 GEU131125 GOQ131125 GYM131125 HII131125 HSE131125 ICA131125 ILW131125 IVS131125 JFO131125 JPK131125 JZG131125 KJC131125 KSY131125 LCU131125 LMQ131125 LWM131125 MGI131125 MQE131125 NAA131125 NJW131125 NTS131125 ODO131125 ONK131125 OXG131125 PHC131125 PQY131125 QAU131125 QKQ131125 QUM131125 REI131125 ROE131125 RYA131125 SHW131125 SRS131125 TBO131125 TLK131125 TVG131125 UFC131125 UOY131125 UYU131125 VIQ131125 VSM131125 WCI131125 WME131125 WWA131125 JO196661 TK196661 ADG196661 ANC196661 AWY196661 BGU196661 BQQ196661 CAM196661 CKI196661 CUE196661 DEA196661 DNW196661 DXS196661 EHO196661 ERK196661 FBG196661 FLC196661 FUY196661 GEU196661 GOQ196661 GYM196661 HII196661 HSE196661 ICA196661 ILW196661 IVS196661 JFO196661 JPK196661 JZG196661 KJC196661 KSY196661 LCU196661 LMQ196661 LWM196661 MGI196661 MQE196661 NAA196661 NJW196661 NTS196661 ODO196661 ONK196661 OXG196661 PHC196661 PQY196661 QAU196661 QKQ196661 QUM196661 REI196661 ROE196661 RYA196661 SHW196661 SRS196661 TBO196661 TLK196661 TVG196661 UFC196661 UOY196661 UYU196661 VIQ196661 VSM196661 WCI196661 WME196661 WWA196661 JO262197 TK262197 ADG262197 ANC262197 AWY262197 BGU262197 BQQ262197 CAM262197 CKI262197 CUE262197 DEA262197 DNW262197 DXS262197 EHO262197 ERK262197 FBG262197 FLC262197 FUY262197 GEU262197 GOQ262197 GYM262197 HII262197 HSE262197 ICA262197 ILW262197 IVS262197 JFO262197 JPK262197 JZG262197 KJC262197 KSY262197 LCU262197 LMQ262197 LWM262197 MGI262197 MQE262197 NAA262197 NJW262197 NTS262197 ODO262197 ONK262197 OXG262197 PHC262197 PQY262197 QAU262197 QKQ262197 QUM262197 REI262197 ROE262197 RYA262197 SHW262197 SRS262197 TBO262197 TLK262197 TVG262197 UFC262197 UOY262197 UYU262197 VIQ262197 VSM262197 WCI262197 WME262197 WWA262197 JO327733 TK327733 ADG327733 ANC327733 AWY327733 BGU327733 BQQ327733 CAM327733 CKI327733 CUE327733 DEA327733 DNW327733 DXS327733 EHO327733 ERK327733 FBG327733 FLC327733 FUY327733 GEU327733 GOQ327733 GYM327733 HII327733 HSE327733 ICA327733 ILW327733 IVS327733 JFO327733 JPK327733 JZG327733 KJC327733 KSY327733 LCU327733 LMQ327733 LWM327733 MGI327733 MQE327733 NAA327733 NJW327733 NTS327733 ODO327733 ONK327733 OXG327733 PHC327733 PQY327733 QAU327733 QKQ327733 QUM327733 REI327733 ROE327733 RYA327733 SHW327733 SRS327733 TBO327733 TLK327733 TVG327733 UFC327733 UOY327733 UYU327733 VIQ327733 VSM327733 WCI327733 WME327733 WWA327733 JO393269 TK393269 ADG393269 ANC393269 AWY393269 BGU393269 BQQ393269 CAM393269 CKI393269 CUE393269 DEA393269 DNW393269 DXS393269 EHO393269 ERK393269 FBG393269 FLC393269 FUY393269 GEU393269 GOQ393269 GYM393269 HII393269 HSE393269 ICA393269 ILW393269 IVS393269 JFO393269 JPK393269 JZG393269 KJC393269 KSY393269 LCU393269 LMQ393269 LWM393269 MGI393269 MQE393269 NAA393269 NJW393269 NTS393269 ODO393269 ONK393269 OXG393269 PHC393269 PQY393269 QAU393269 QKQ393269 QUM393269 REI393269 ROE393269 RYA393269 SHW393269 SRS393269 TBO393269 TLK393269 TVG393269 UFC393269 UOY393269 UYU393269 VIQ393269 VSM393269 WCI393269 WME393269 WWA393269 JO458805 TK458805 ADG458805 ANC458805 AWY458805 BGU458805 BQQ458805 CAM458805 CKI458805 CUE458805 DEA458805 DNW458805 DXS458805 EHO458805 ERK458805 FBG458805 FLC458805 FUY458805 GEU458805 GOQ458805 GYM458805 HII458805 HSE458805 ICA458805 ILW458805 IVS458805 JFO458805 JPK458805 JZG458805 KJC458805 KSY458805 LCU458805 LMQ458805 LWM458805 MGI458805 MQE458805 NAA458805 NJW458805 NTS458805 ODO458805 ONK458805 OXG458805 PHC458805 PQY458805 QAU458805 QKQ458805 QUM458805 REI458805 ROE458805 RYA458805 SHW458805 SRS458805 TBO458805 TLK458805 TVG458805 UFC458805 UOY458805 UYU458805 VIQ458805 VSM458805 WCI458805 WME458805 WWA458805 JO524341 TK524341 ADG524341 ANC524341 AWY524341 BGU524341 BQQ524341 CAM524341 CKI524341 CUE524341 DEA524341 DNW524341 DXS524341 EHO524341 ERK524341 FBG524341 FLC524341 FUY524341 GEU524341 GOQ524341 GYM524341 HII524341 HSE524341 ICA524341 ILW524341 IVS524341 JFO524341 JPK524341 JZG524341 KJC524341 KSY524341 LCU524341 LMQ524341 LWM524341 MGI524341 MQE524341 NAA524341 NJW524341 NTS524341 ODO524341 ONK524341 OXG524341 PHC524341 PQY524341 QAU524341 QKQ524341 QUM524341 REI524341 ROE524341 RYA524341 SHW524341 SRS524341 TBO524341 TLK524341 TVG524341 UFC524341 UOY524341 UYU524341 VIQ524341 VSM524341 WCI524341 WME524341 WWA524341 JO589877 TK589877 ADG589877 ANC589877 AWY589877 BGU589877 BQQ589877 CAM589877 CKI589877 CUE589877 DEA589877 DNW589877 DXS589877 EHO589877 ERK589877 FBG589877 FLC589877 FUY589877 GEU589877 GOQ589877 GYM589877 HII589877 HSE589877 ICA589877 ILW589877 IVS589877 JFO589877 JPK589877 JZG589877 KJC589877 KSY589877 LCU589877 LMQ589877 LWM589877 MGI589877 MQE589877 NAA589877 NJW589877 NTS589877 ODO589877 ONK589877 OXG589877 PHC589877 PQY589877 QAU589877 QKQ589877 QUM589877 REI589877 ROE589877 RYA589877 SHW589877 SRS589877 TBO589877 TLK589877 TVG589877 UFC589877 UOY589877 UYU589877 VIQ589877 VSM589877 WCI589877 WME589877 WWA589877 JO655413 TK655413 ADG655413 ANC655413 AWY655413 BGU655413 BQQ655413 CAM655413 CKI655413 CUE655413 DEA655413 DNW655413 DXS655413 EHO655413 ERK655413 FBG655413 FLC655413 FUY655413 GEU655413 GOQ655413 GYM655413 HII655413 HSE655413 ICA655413 ILW655413 IVS655413 JFO655413 JPK655413 JZG655413 KJC655413 KSY655413 LCU655413 LMQ655413 LWM655413 MGI655413 MQE655413 NAA655413 NJW655413 NTS655413 ODO655413 ONK655413 OXG655413 PHC655413 PQY655413 QAU655413 QKQ655413 QUM655413 REI655413 ROE655413 RYA655413 SHW655413 SRS655413 TBO655413 TLK655413 TVG655413 UFC655413 UOY655413 UYU655413 VIQ655413 VSM655413 WCI655413 WME655413 WWA655413 JO720949 TK720949 ADG720949 ANC720949 AWY720949 BGU720949 BQQ720949 CAM720949 CKI720949 CUE720949 DEA720949 DNW720949 DXS720949 EHO720949 ERK720949 FBG720949 FLC720949 FUY720949 GEU720949 GOQ720949 GYM720949 HII720949 HSE720949 ICA720949 ILW720949 IVS720949 JFO720949 JPK720949 JZG720949 KJC720949 KSY720949 LCU720949 LMQ720949 LWM720949 MGI720949 MQE720949 NAA720949 NJW720949 NTS720949 ODO720949 ONK720949 OXG720949 PHC720949 PQY720949 QAU720949 QKQ720949 QUM720949 REI720949 ROE720949 RYA720949 SHW720949 SRS720949 TBO720949 TLK720949 TVG720949 UFC720949 UOY720949 UYU720949 VIQ720949 VSM720949 WCI720949 WME720949 WWA720949 JO786485 TK786485 ADG786485 ANC786485 AWY786485 BGU786485 BQQ786485 CAM786485 CKI786485 CUE786485 DEA786485 DNW786485 DXS786485 EHO786485 ERK786485 FBG786485 FLC786485 FUY786485 GEU786485 GOQ786485 GYM786485 HII786485 HSE786485 ICA786485 ILW786485 IVS786485 JFO786485 JPK786485 JZG786485 KJC786485 KSY786485 LCU786485 LMQ786485 LWM786485 MGI786485 MQE786485 NAA786485 NJW786485 NTS786485 ODO786485 ONK786485 OXG786485 PHC786485 PQY786485 QAU786485 QKQ786485 QUM786485 REI786485 ROE786485 RYA786485 SHW786485 SRS786485 TBO786485 TLK786485 TVG786485 UFC786485 UOY786485 UYU786485 VIQ786485 VSM786485 WCI786485 WME786485 WWA786485 JO852021 TK852021 ADG852021 ANC852021 AWY852021 BGU852021 BQQ852021 CAM852021 CKI852021 CUE852021 DEA852021 DNW852021 DXS852021 EHO852021 ERK852021 FBG852021 FLC852021 FUY852021 GEU852021 GOQ852021 GYM852021 HII852021 HSE852021 ICA852021 ILW852021 IVS852021 JFO852021 JPK852021 JZG852021 KJC852021 KSY852021 LCU852021 LMQ852021 LWM852021 MGI852021 MQE852021 NAA852021 NJW852021 NTS852021 ODO852021 ONK852021 OXG852021 PHC852021 PQY852021 QAU852021 QKQ852021 QUM852021 REI852021 ROE852021 RYA852021 SHW852021 SRS852021 TBO852021 TLK852021 TVG852021 UFC852021 UOY852021 UYU852021 VIQ852021 VSM852021 WCI852021 WME852021 WWA852021 JO917557 TK917557 ADG917557 ANC917557 AWY917557 BGU917557 BQQ917557 CAM917557 CKI917557 CUE917557 DEA917557 DNW917557 DXS917557 EHO917557 ERK917557 FBG917557 FLC917557 FUY917557 GEU917557 GOQ917557 GYM917557 HII917557 HSE917557 ICA917557 ILW917557 IVS917557 JFO917557 JPK917557 JZG917557 KJC917557 KSY917557 LCU917557 LMQ917557 LWM917557 MGI917557 MQE917557 NAA917557 NJW917557 NTS917557 ODO917557 ONK917557 OXG917557 PHC917557 PQY917557 QAU917557 QKQ917557 QUM917557 REI917557 ROE917557 RYA917557 SHW917557 SRS917557 TBO917557 TLK917557 TVG917557 UFC917557 UOY917557 UYU917557 VIQ917557 VSM917557 WCI917557 WME917557 WWA917557 JO983093 TK983093 ADG983093 ANC983093 AWY983093 BGU983093 BQQ983093 CAM983093 CKI983093 CUE983093 DEA983093 DNW983093 DXS983093 EHO983093 ERK983093 FBG983093 FLC983093 FUY983093 GEU983093 GOQ983093 GYM983093 HII983093 HSE983093 ICA983093 ILW983093 IVS983093 JFO983093 JPK983093 JZG983093 KJC983093 KSY983093 LCU983093 LMQ983093 LWM983093 MGI983093 MQE983093 NAA983093 NJW983093 NTS983093 ODO983093 ONK983093 OXG983093 PHC983093 PQY983093 QAU983093 QKQ983093 QUM983093 REI983093 ROE983093 RYA983093 SHW983093 SRS983093 TBO983093 TLK983093 TVG983093 UFC983093 UOY983093 UYU983093 VIQ983093 VSM983093 WCI983093 WME983093 WWA983093 JK53 TG53 ADC53 AMY53 AWU53 BGQ53 BQM53 CAI53 CKE53 CUA53 DDW53 DNS53 DXO53 EHK53 ERG53 FBC53 FKY53 FUU53 GEQ53 GOM53 GYI53 HIE53 HSA53 IBW53 ILS53 IVO53 JFK53 JPG53 JZC53 KIY53 KSU53 LCQ53 LMM53 LWI53 MGE53 MQA53 MZW53 NJS53 NTO53 ODK53 ONG53 OXC53 PGY53 PQU53 QAQ53 QKM53 QUI53 REE53 ROA53 RXW53 SHS53 SRO53 TBK53 TLG53 TVC53 UEY53 UOU53 UYQ53 VIM53 VSI53 WCE53 WMA53 WVW53 JK65589 TG65589 ADC65589 AMY65589 AWU65589 BGQ65589 BQM65589 CAI65589 CKE65589 CUA65589 DDW65589 DNS65589 DXO65589 EHK65589 ERG65589 FBC65589 FKY65589 FUU65589 GEQ65589 GOM65589 GYI65589 HIE65589 HSA65589 IBW65589 ILS65589 IVO65589 JFK65589 JPG65589 JZC65589 KIY65589 KSU65589 LCQ65589 LMM65589 LWI65589 MGE65589 MQA65589 MZW65589 NJS65589 NTO65589 ODK65589 ONG65589 OXC65589 PGY65589 PQU65589 QAQ65589 QKM65589 QUI65589 REE65589 ROA65589 RXW65589 SHS65589 SRO65589 TBK65589 TLG65589 TVC65589 UEY65589 UOU65589 UYQ65589 VIM65589 VSI65589 WCE65589 WMA65589 WVW65589 JK131125 TG131125 ADC131125 AMY131125 AWU131125 BGQ131125 BQM131125 CAI131125 CKE131125 CUA131125 DDW131125 DNS131125 DXO131125 EHK131125 ERG131125 FBC131125 FKY131125 FUU131125 GEQ131125 GOM131125 GYI131125 HIE131125 HSA131125 IBW131125 ILS131125 IVO131125 JFK131125 JPG131125 JZC131125 KIY131125 KSU131125 LCQ131125 LMM131125 LWI131125 MGE131125 MQA131125 MZW131125 NJS131125 NTO131125 ODK131125 ONG131125 OXC131125 PGY131125 PQU131125 QAQ131125 QKM131125 QUI131125 REE131125 ROA131125 RXW131125 SHS131125 SRO131125 TBK131125 TLG131125 TVC131125 UEY131125 UOU131125 UYQ131125 VIM131125 VSI131125 WCE131125 WMA131125 WVW131125 JK196661 TG196661 ADC196661 AMY196661 AWU196661 BGQ196661 BQM196661 CAI196661 CKE196661 CUA196661 DDW196661 DNS196661 DXO196661 EHK196661 ERG196661 FBC196661 FKY196661 FUU196661 GEQ196661 GOM196661 GYI196661 HIE196661 HSA196661 IBW196661 ILS196661 IVO196661 JFK196661 JPG196661 JZC196661 KIY196661 KSU196661 LCQ196661 LMM196661 LWI196661 MGE196661 MQA196661 MZW196661 NJS196661 NTO196661 ODK196661 ONG196661 OXC196661 PGY196661 PQU196661 QAQ196661 QKM196661 QUI196661 REE196661 ROA196661 RXW196661 SHS196661 SRO196661 TBK196661 TLG196661 TVC196661 UEY196661 UOU196661 UYQ196661 VIM196661 VSI196661 WCE196661 WMA196661 WVW196661 JK262197 TG262197 ADC262197 AMY262197 AWU262197 BGQ262197 BQM262197 CAI262197 CKE262197 CUA262197 DDW262197 DNS262197 DXO262197 EHK262197 ERG262197 FBC262197 FKY262197 FUU262197 GEQ262197 GOM262197 GYI262197 HIE262197 HSA262197 IBW262197 ILS262197 IVO262197 JFK262197 JPG262197 JZC262197 KIY262197 KSU262197 LCQ262197 LMM262197 LWI262197 MGE262197 MQA262197 MZW262197 NJS262197 NTO262197 ODK262197 ONG262197 OXC262197 PGY262197 PQU262197 QAQ262197 QKM262197 QUI262197 REE262197 ROA262197 RXW262197 SHS262197 SRO262197 TBK262197 TLG262197 TVC262197 UEY262197 UOU262197 UYQ262197 VIM262197 VSI262197 WCE262197 WMA262197 WVW262197 JK327733 TG327733 ADC327733 AMY327733 AWU327733 BGQ327733 BQM327733 CAI327733 CKE327733 CUA327733 DDW327733 DNS327733 DXO327733 EHK327733 ERG327733 FBC327733 FKY327733 FUU327733 GEQ327733 GOM327733 GYI327733 HIE327733 HSA327733 IBW327733 ILS327733 IVO327733 JFK327733 JPG327733 JZC327733 KIY327733 KSU327733 LCQ327733 LMM327733 LWI327733 MGE327733 MQA327733 MZW327733 NJS327733 NTO327733 ODK327733 ONG327733 OXC327733 PGY327733 PQU327733 QAQ327733 QKM327733 QUI327733 REE327733 ROA327733 RXW327733 SHS327733 SRO327733 TBK327733 TLG327733 TVC327733 UEY327733 UOU327733 UYQ327733 VIM327733 VSI327733 WCE327733 WMA327733 WVW327733 JK393269 TG393269 ADC393269 AMY393269 AWU393269 BGQ393269 BQM393269 CAI393269 CKE393269 CUA393269 DDW393269 DNS393269 DXO393269 EHK393269 ERG393269 FBC393269 FKY393269 FUU393269 GEQ393269 GOM393269 GYI393269 HIE393269 HSA393269 IBW393269 ILS393269 IVO393269 JFK393269 JPG393269 JZC393269 KIY393269 KSU393269 LCQ393269 LMM393269 LWI393269 MGE393269 MQA393269 MZW393269 NJS393269 NTO393269 ODK393269 ONG393269 OXC393269 PGY393269 PQU393269 QAQ393269 QKM393269 QUI393269 REE393269 ROA393269 RXW393269 SHS393269 SRO393269 TBK393269 TLG393269 TVC393269 UEY393269 UOU393269 UYQ393269 VIM393269 VSI393269 WCE393269 WMA393269 WVW393269 JK458805 TG458805 ADC458805 AMY458805 AWU458805 BGQ458805 BQM458805 CAI458805 CKE458805 CUA458805 DDW458805 DNS458805 DXO458805 EHK458805 ERG458805 FBC458805 FKY458805 FUU458805 GEQ458805 GOM458805 GYI458805 HIE458805 HSA458805 IBW458805 ILS458805 IVO458805 JFK458805 JPG458805 JZC458805 KIY458805 KSU458805 LCQ458805 LMM458805 LWI458805 MGE458805 MQA458805 MZW458805 NJS458805 NTO458805 ODK458805 ONG458805 OXC458805 PGY458805 PQU458805 QAQ458805 QKM458805 QUI458805 REE458805 ROA458805 RXW458805 SHS458805 SRO458805 TBK458805 TLG458805 TVC458805 UEY458805 UOU458805 UYQ458805 VIM458805 VSI458805 WCE458805 WMA458805 WVW458805 JK524341 TG524341 ADC524341 AMY524341 AWU524341 BGQ524341 BQM524341 CAI524341 CKE524341 CUA524341 DDW524341 DNS524341 DXO524341 EHK524341 ERG524341 FBC524341 FKY524341 FUU524341 GEQ524341 GOM524341 GYI524341 HIE524341 HSA524341 IBW524341 ILS524341 IVO524341 JFK524341 JPG524341 JZC524341 KIY524341 KSU524341 LCQ524341 LMM524341 LWI524341 MGE524341 MQA524341 MZW524341 NJS524341 NTO524341 ODK524341 ONG524341 OXC524341 PGY524341 PQU524341 QAQ524341 QKM524341 QUI524341 REE524341 ROA524341 RXW524341 SHS524341 SRO524341 TBK524341 TLG524341 TVC524341 UEY524341 UOU524341 UYQ524341 VIM524341 VSI524341 WCE524341 WMA524341 WVW524341 JK589877 TG589877 ADC589877 AMY589877 AWU589877 BGQ589877 BQM589877 CAI589877 CKE589877 CUA589877 DDW589877 DNS589877 DXO589877 EHK589877 ERG589877 FBC589877 FKY589877 FUU589877 GEQ589877 GOM589877 GYI589877 HIE589877 HSA589877 IBW589877 ILS589877 IVO589877 JFK589877 JPG589877 JZC589877 KIY589877 KSU589877 LCQ589877 LMM589877 LWI589877 MGE589877 MQA589877 MZW589877 NJS589877 NTO589877 ODK589877 ONG589877 OXC589877 PGY589877 PQU589877 QAQ589877 QKM589877 QUI589877 REE589877 ROA589877 RXW589877 SHS589877 SRO589877 TBK589877 TLG589877 TVC589877 UEY589877 UOU589877 UYQ589877 VIM589877 VSI589877 WCE589877 WMA589877 WVW589877 JK655413 TG655413 ADC655413 AMY655413 AWU655413 BGQ655413 BQM655413 CAI655413 CKE655413 CUA655413 DDW655413 DNS655413 DXO655413 EHK655413 ERG655413 FBC655413 FKY655413 FUU655413 GEQ655413 GOM655413 GYI655413 HIE655413 HSA655413 IBW655413 ILS655413 IVO655413 JFK655413 JPG655413 JZC655413 KIY655413 KSU655413 LCQ655413 LMM655413 LWI655413 MGE655413 MQA655413 MZW655413 NJS655413 NTO655413 ODK655413 ONG655413 OXC655413 PGY655413 PQU655413 QAQ655413 QKM655413 QUI655413 REE655413 ROA655413 RXW655413 SHS655413 SRO655413 TBK655413 TLG655413 TVC655413 UEY655413 UOU655413 UYQ655413 VIM655413 VSI655413 WCE655413 WMA655413 WVW655413 JK720949 TG720949 ADC720949 AMY720949 AWU720949 BGQ720949 BQM720949 CAI720949 CKE720949 CUA720949 DDW720949 DNS720949 DXO720949 EHK720949 ERG720949 FBC720949 FKY720949 FUU720949 GEQ720949 GOM720949 GYI720949 HIE720949 HSA720949 IBW720949 ILS720949 IVO720949 JFK720949 JPG720949 JZC720949 KIY720949 KSU720949 LCQ720949 LMM720949 LWI720949 MGE720949 MQA720949 MZW720949 NJS720949 NTO720949 ODK720949 ONG720949 OXC720949 PGY720949 PQU720949 QAQ720949 QKM720949 QUI720949 REE720949 ROA720949 RXW720949 SHS720949 SRO720949 TBK720949 TLG720949 TVC720949 UEY720949 UOU720949 UYQ720949 VIM720949 VSI720949 WCE720949 WMA720949 WVW720949 JK786485 TG786485 ADC786485 AMY786485 AWU786485 BGQ786485 BQM786485 CAI786485 CKE786485 CUA786485 DDW786485 DNS786485 DXO786485 EHK786485 ERG786485 FBC786485 FKY786485 FUU786485 GEQ786485 GOM786485 GYI786485 HIE786485 HSA786485 IBW786485 ILS786485 IVO786485 JFK786485 JPG786485 JZC786485 KIY786485 KSU786485 LCQ786485 LMM786485 LWI786485 MGE786485 MQA786485 MZW786485 NJS786485 NTO786485 ODK786485 ONG786485 OXC786485 PGY786485 PQU786485 QAQ786485 QKM786485 QUI786485 REE786485 ROA786485 RXW786485 SHS786485 SRO786485 TBK786485 TLG786485 TVC786485 UEY786485 UOU786485 UYQ786485 VIM786485 VSI786485 WCE786485 WMA786485 WVW786485 JK852021 TG852021 ADC852021 AMY852021 AWU852021 BGQ852021 BQM852021 CAI852021 CKE852021 CUA852021 DDW852021 DNS852021 DXO852021 EHK852021 ERG852021 FBC852021 FKY852021 FUU852021 GEQ852021 GOM852021 GYI852021 HIE852021 HSA852021 IBW852021 ILS852021 IVO852021 JFK852021 JPG852021 JZC852021 KIY852021 KSU852021 LCQ852021 LMM852021 LWI852021 MGE852021 MQA852021 MZW852021 NJS852021 NTO852021 ODK852021 ONG852021 OXC852021 PGY852021 PQU852021 QAQ852021 QKM852021 QUI852021 REE852021 ROA852021 RXW852021 SHS852021 SRO852021 TBK852021 TLG852021 TVC852021 UEY852021 UOU852021 UYQ852021 VIM852021 VSI852021 WCE852021 WMA852021 WVW852021 JK917557 TG917557 ADC917557 AMY917557 AWU917557 BGQ917557 BQM917557 CAI917557 CKE917557 CUA917557 DDW917557 DNS917557 DXO917557 EHK917557 ERG917557 FBC917557 FKY917557 FUU917557 GEQ917557 GOM917557 GYI917557 HIE917557 HSA917557 IBW917557 ILS917557 IVO917557 JFK917557 JPG917557 JZC917557 KIY917557 KSU917557 LCQ917557 LMM917557 LWI917557 MGE917557 MQA917557 MZW917557 NJS917557 NTO917557 ODK917557 ONG917557 OXC917557 PGY917557 PQU917557 QAQ917557 QKM917557 QUI917557 REE917557 ROA917557 RXW917557 SHS917557 SRO917557 TBK917557 TLG917557 TVC917557 UEY917557 UOU917557 UYQ917557 VIM917557 VSI917557 WCE917557 WMA917557 WVW917557 JK983093 TG983093 ADC983093 AMY983093 AWU983093 BGQ983093 BQM983093 CAI983093 CKE983093 CUA983093 DDW983093 DNS983093 DXO983093 EHK983093 ERG983093 FBC983093 FKY983093 FUU983093 GEQ983093 GOM983093 GYI983093 HIE983093 HSA983093 IBW983093 ILS983093 IVO983093 JFK983093 JPG983093 JZC983093 KIY983093 KSU983093 LCQ983093 LMM983093 LWI983093 MGE983093 MQA983093 MZW983093 NJS983093 NTO983093 ODK983093 ONG983093 OXC983093 PGY983093 PQU983093 QAQ983093 QKM983093 QUI983093 REE983093 ROA983093 RXW983093 SHS983093 SRO983093 TBK983093 TLG983093 TVC983093 UEY983093 UOU983093 UYQ983093 VIM983093 VSI983093 WCE983093 WMA983093 WVW983093 JG53 TC53 ACY53 AMU53 AWQ53 BGM53 BQI53 CAE53 CKA53 CTW53 DDS53 DNO53 DXK53 EHG53 ERC53 FAY53 FKU53 FUQ53 GEM53 GOI53 GYE53 HIA53 HRW53 IBS53 ILO53 IVK53 JFG53 JPC53 JYY53 KIU53 KSQ53 LCM53 LMI53 LWE53 MGA53 MPW53 MZS53 NJO53 NTK53 ODG53 ONC53 OWY53 PGU53 PQQ53 QAM53 QKI53 QUE53 REA53 RNW53 RXS53 SHO53 SRK53 TBG53 TLC53 TUY53 UEU53 UOQ53 UYM53 VII53 VSE53 WCA53 WLW53 WVS53 JG65589 TC65589 ACY65589 AMU65589 AWQ65589 BGM65589 BQI65589 CAE65589 CKA65589 CTW65589 DDS65589 DNO65589 DXK65589 EHG65589 ERC65589 FAY65589 FKU65589 FUQ65589 GEM65589 GOI65589 GYE65589 HIA65589 HRW65589 IBS65589 ILO65589 IVK65589 JFG65589 JPC65589 JYY65589 KIU65589 KSQ65589 LCM65589 LMI65589 LWE65589 MGA65589 MPW65589 MZS65589 NJO65589 NTK65589 ODG65589 ONC65589 OWY65589 PGU65589 PQQ65589 QAM65589 QKI65589 QUE65589 REA65589 RNW65589 RXS65589 SHO65589 SRK65589 TBG65589 TLC65589 TUY65589 UEU65589 UOQ65589 UYM65589 VII65589 VSE65589 WCA65589 WLW65589 WVS65589 JG131125 TC131125 ACY131125 AMU131125 AWQ131125 BGM131125 BQI131125 CAE131125 CKA131125 CTW131125 DDS131125 DNO131125 DXK131125 EHG131125 ERC131125 FAY131125 FKU131125 FUQ131125 GEM131125 GOI131125 GYE131125 HIA131125 HRW131125 IBS131125 ILO131125 IVK131125 JFG131125 JPC131125 JYY131125 KIU131125 KSQ131125 LCM131125 LMI131125 LWE131125 MGA131125 MPW131125 MZS131125 NJO131125 NTK131125 ODG131125 ONC131125 OWY131125 PGU131125 PQQ131125 QAM131125 QKI131125 QUE131125 REA131125 RNW131125 RXS131125 SHO131125 SRK131125 TBG131125 TLC131125 TUY131125 UEU131125 UOQ131125 UYM131125 VII131125 VSE131125 WCA131125 WLW131125 WVS131125 JG196661 TC196661 ACY196661 AMU196661 AWQ196661 BGM196661 BQI196661 CAE196661 CKA196661 CTW196661 DDS196661 DNO196661 DXK196661 EHG196661 ERC196661 FAY196661 FKU196661 FUQ196661 GEM196661 GOI196661 GYE196661 HIA196661 HRW196661 IBS196661 ILO196661 IVK196661 JFG196661 JPC196661 JYY196661 KIU196661 KSQ196661 LCM196661 LMI196661 LWE196661 MGA196661 MPW196661 MZS196661 NJO196661 NTK196661 ODG196661 ONC196661 OWY196661 PGU196661 PQQ196661 QAM196661 QKI196661 QUE196661 REA196661 RNW196661 RXS196661 SHO196661 SRK196661 TBG196661 TLC196661 TUY196661 UEU196661 UOQ196661 UYM196661 VII196661 VSE196661 WCA196661 WLW196661 WVS196661 JG262197 TC262197 ACY262197 AMU262197 AWQ262197 BGM262197 BQI262197 CAE262197 CKA262197 CTW262197 DDS262197 DNO262197 DXK262197 EHG262197 ERC262197 FAY262197 FKU262197 FUQ262197 GEM262197 GOI262197 GYE262197 HIA262197 HRW262197 IBS262197 ILO262197 IVK262197 JFG262197 JPC262197 JYY262197 KIU262197 KSQ262197 LCM262197 LMI262197 LWE262197 MGA262197 MPW262197 MZS262197 NJO262197 NTK262197 ODG262197 ONC262197 OWY262197 PGU262197 PQQ262197 QAM262197 QKI262197 QUE262197 REA262197 RNW262197 RXS262197 SHO262197 SRK262197 TBG262197 TLC262197 TUY262197 UEU262197 UOQ262197 UYM262197 VII262197 VSE262197 WCA262197 WLW262197 WVS262197 JG327733 TC327733 ACY327733 AMU327733 AWQ327733 BGM327733 BQI327733 CAE327733 CKA327733 CTW327733 DDS327733 DNO327733 DXK327733 EHG327733 ERC327733 FAY327733 FKU327733 FUQ327733 GEM327733 GOI327733 GYE327733 HIA327733 HRW327733 IBS327733 ILO327733 IVK327733 JFG327733 JPC327733 JYY327733 KIU327733 KSQ327733 LCM327733 LMI327733 LWE327733 MGA327733 MPW327733 MZS327733 NJO327733 NTK327733 ODG327733 ONC327733 OWY327733 PGU327733 PQQ327733 QAM327733 QKI327733 QUE327733 REA327733 RNW327733 RXS327733 SHO327733 SRK327733 TBG327733 TLC327733 TUY327733 UEU327733 UOQ327733 UYM327733 VII327733 VSE327733 WCA327733 WLW327733 WVS327733 JG393269 TC393269 ACY393269 AMU393269 AWQ393269 BGM393269 BQI393269 CAE393269 CKA393269 CTW393269 DDS393269 DNO393269 DXK393269 EHG393269 ERC393269 FAY393269 FKU393269 FUQ393269 GEM393269 GOI393269 GYE393269 HIA393269 HRW393269 IBS393269 ILO393269 IVK393269 JFG393269 JPC393269 JYY393269 KIU393269 KSQ393269 LCM393269 LMI393269 LWE393269 MGA393269 MPW393269 MZS393269 NJO393269 NTK393269 ODG393269 ONC393269 OWY393269 PGU393269 PQQ393269 QAM393269 QKI393269 QUE393269 REA393269 RNW393269 RXS393269 SHO393269 SRK393269 TBG393269 TLC393269 TUY393269 UEU393269 UOQ393269 UYM393269 VII393269 VSE393269 WCA393269 WLW393269 WVS393269 JG458805 TC458805 ACY458805 AMU458805 AWQ458805 BGM458805 BQI458805 CAE458805 CKA458805 CTW458805 DDS458805 DNO458805 DXK458805 EHG458805 ERC458805 FAY458805 FKU458805 FUQ458805 GEM458805 GOI458805 GYE458805 HIA458805 HRW458805 IBS458805 ILO458805 IVK458805 JFG458805 JPC458805 JYY458805 KIU458805 KSQ458805 LCM458805 LMI458805 LWE458805 MGA458805 MPW458805 MZS458805 NJO458805 NTK458805 ODG458805 ONC458805 OWY458805 PGU458805 PQQ458805 QAM458805 QKI458805 QUE458805 REA458805 RNW458805 RXS458805 SHO458805 SRK458805 TBG458805 TLC458805 TUY458805 UEU458805 UOQ458805 UYM458805 VII458805 VSE458805 WCA458805 WLW458805 WVS458805 JG524341 TC524341 ACY524341 AMU524341 AWQ524341 BGM524341 BQI524341 CAE524341 CKA524341 CTW524341 DDS524341 DNO524341 DXK524341 EHG524341 ERC524341 FAY524341 FKU524341 FUQ524341 GEM524341 GOI524341 GYE524341 HIA524341 HRW524341 IBS524341 ILO524341 IVK524341 JFG524341 JPC524341 JYY524341 KIU524341 KSQ524341 LCM524341 LMI524341 LWE524341 MGA524341 MPW524341 MZS524341 NJO524341 NTK524341 ODG524341 ONC524341 OWY524341 PGU524341 PQQ524341 QAM524341 QKI524341 QUE524341 REA524341 RNW524341 RXS524341 SHO524341 SRK524341 TBG524341 TLC524341 TUY524341 UEU524341 UOQ524341 UYM524341 VII524341 VSE524341 WCA524341 WLW524341 WVS524341 JG589877 TC589877 ACY589877 AMU589877 AWQ589877 BGM589877 BQI589877 CAE589877 CKA589877 CTW589877 DDS589877 DNO589877 DXK589877 EHG589877 ERC589877 FAY589877 FKU589877 FUQ589877 GEM589877 GOI589877 GYE589877 HIA589877 HRW589877 IBS589877 ILO589877 IVK589877 JFG589877 JPC589877 JYY589877 KIU589877 KSQ589877 LCM589877 LMI589877 LWE589877 MGA589877 MPW589877 MZS589877 NJO589877 NTK589877 ODG589877 ONC589877 OWY589877 PGU589877 PQQ589877 QAM589877 QKI589877 QUE589877 REA589877 RNW589877 RXS589877 SHO589877 SRK589877 TBG589877 TLC589877 TUY589877 UEU589877 UOQ589877 UYM589877 VII589877 VSE589877 WCA589877 WLW589877 WVS589877 JG655413 TC655413 ACY655413 AMU655413 AWQ655413 BGM655413 BQI655413 CAE655413 CKA655413 CTW655413 DDS655413 DNO655413 DXK655413 EHG655413 ERC655413 FAY655413 FKU655413 FUQ655413 GEM655413 GOI655413 GYE655413 HIA655413 HRW655413 IBS655413 ILO655413 IVK655413 JFG655413 JPC655413 JYY655413 KIU655413 KSQ655413 LCM655413 LMI655413 LWE655413 MGA655413 MPW655413 MZS655413 NJO655413 NTK655413 ODG655413 ONC655413 OWY655413 PGU655413 PQQ655413 QAM655413 QKI655413 QUE655413 REA655413 RNW655413 RXS655413 SHO655413 SRK655413 TBG655413 TLC655413 TUY655413 UEU655413 UOQ655413 UYM655413 VII655413 VSE655413 WCA655413 WLW655413 WVS655413 JG720949 TC720949 ACY720949 AMU720949 AWQ720949 BGM720949 BQI720949 CAE720949 CKA720949 CTW720949 DDS720949 DNO720949 DXK720949 EHG720949 ERC720949 FAY720949 FKU720949 FUQ720949 GEM720949 GOI720949 GYE720949 HIA720949 HRW720949 IBS720949 ILO720949 IVK720949 JFG720949 JPC720949 JYY720949 KIU720949 KSQ720949 LCM720949 LMI720949 LWE720949 MGA720949 MPW720949 MZS720949 NJO720949 NTK720949 ODG720949 ONC720949 OWY720949 PGU720949 PQQ720949 QAM720949 QKI720949 QUE720949 REA720949 RNW720949 RXS720949 SHO720949 SRK720949 TBG720949 TLC720949 TUY720949 UEU720949 UOQ720949 UYM720949 VII720949 VSE720949 WCA720949 WLW720949 WVS720949 JG786485 TC786485 ACY786485 AMU786485 AWQ786485 BGM786485 BQI786485 CAE786485 CKA786485 CTW786485 DDS786485 DNO786485 DXK786485 EHG786485 ERC786485 FAY786485 FKU786485 FUQ786485 GEM786485 GOI786485 GYE786485 HIA786485 HRW786485 IBS786485 ILO786485 IVK786485 JFG786485 JPC786485 JYY786485 KIU786485 KSQ786485 LCM786485 LMI786485 LWE786485 MGA786485 MPW786485 MZS786485 NJO786485 NTK786485 ODG786485 ONC786485 OWY786485 PGU786485 PQQ786485 QAM786485 QKI786485 QUE786485 REA786485 RNW786485 RXS786485 SHO786485 SRK786485 TBG786485 TLC786485 TUY786485 UEU786485 UOQ786485 UYM786485 VII786485 VSE786485 WCA786485 WLW786485 WVS786485 JG852021 TC852021 ACY852021 AMU852021 AWQ852021 BGM852021 BQI852021 CAE852021 CKA852021 CTW852021 DDS852021 DNO852021 DXK852021 EHG852021 ERC852021 FAY852021 FKU852021 FUQ852021 GEM852021 GOI852021 GYE852021 HIA852021 HRW852021 IBS852021 ILO852021 IVK852021 JFG852021 JPC852021 JYY852021 KIU852021 KSQ852021 LCM852021 LMI852021 LWE852021 MGA852021 MPW852021 MZS852021 NJO852021 NTK852021 ODG852021 ONC852021 OWY852021 PGU852021 PQQ852021 QAM852021 QKI852021 QUE852021 REA852021 RNW852021 RXS852021 SHO852021 SRK852021 TBG852021 TLC852021 TUY852021 UEU852021 UOQ852021 UYM852021 VII852021 VSE852021 WCA852021 WLW852021 WVS852021 JG917557 TC917557 ACY917557 AMU917557 AWQ917557 BGM917557 BQI917557 CAE917557 CKA917557 CTW917557 DDS917557 DNO917557 DXK917557 EHG917557 ERC917557 FAY917557 FKU917557 FUQ917557 GEM917557 GOI917557 GYE917557 HIA917557 HRW917557 IBS917557 ILO917557 IVK917557 JFG917557 JPC917557 JYY917557 KIU917557 KSQ917557 LCM917557 LMI917557 LWE917557 MGA917557 MPW917557 MZS917557 NJO917557 NTK917557 ODG917557 ONC917557 OWY917557 PGU917557 PQQ917557 QAM917557 QKI917557 QUE917557 REA917557 RNW917557 RXS917557 SHO917557 SRK917557 TBG917557 TLC917557 TUY917557 UEU917557 UOQ917557 UYM917557 VII917557 VSE917557 WCA917557 WLW917557 WVS917557 JG983093 TC983093 ACY983093 AMU983093 AWQ983093 BGM983093 BQI983093 CAE983093 CKA983093 CTW983093 DDS983093 DNO983093 DXK983093 EHG983093 ERC983093 FAY983093 FKU983093 FUQ983093 GEM983093 GOI983093 GYE983093 HIA983093 HRW983093 IBS983093 ILO983093 IVK983093 JFG983093 JPC983093 JYY983093 KIU983093 KSQ983093 LCM983093 LMI983093 LWE983093 MGA983093 MPW983093 MZS983093 NJO983093 NTK983093 ODG983093 ONC983093 OWY983093 PGU983093 PQQ983093 QAM983093 QKI983093 QUE983093 REA983093 RNW983093 RXS983093 SHO983093 SRK983093 TBG983093 TLC983093 TUY983093 UEU983093 UOQ983093 UYM983093 VII983093 VSE983093 WCA983093 WLW983093 WVS983093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IY53 SU53 ACQ53 AMM53 AWI53 BGE53 BQA53 BZW53 CJS53 CTO53 DDK53 DNG53 DXC53 EGY53 EQU53 FAQ53 FKM53 FUI53 GEE53 GOA53 GXW53 HHS53 HRO53 IBK53 ILG53 IVC53 JEY53 JOU53 JYQ53 KIM53 KSI53 LCE53 LMA53 LVW53 MFS53 MPO53 MZK53 NJG53 NTC53 OCY53 OMU53 OWQ53 PGM53 PQI53 QAE53 QKA53 QTW53 RDS53 RNO53 RXK53 SHG53 SRC53 TAY53 TKU53 TUQ53 UEM53 UOI53 UYE53 VIA53 VRW53 WBS53 WLO53 WVK53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WVK983093 IU53 SQ53 ACM53 AMI53 AWE53 BGA53 BPW53 BZS53 CJO53 CTK53 DDG53 DNC53 DWY53 EGU53 EQQ53 FAM53 FKI53 FUE53 GEA53 GNW53 GXS53 HHO53 HRK53 IBG53 ILC53 IUY53 JEU53 JOQ53 JYM53 KII53 KSE53 LCA53 LLW53 LVS53 MFO53 MPK53 MZG53 NJC53 NSY53 OCU53 OMQ53 OWM53 PGI53 PQE53 QAA53 QJW53 QTS53 RDO53 RNK53 RXG53 SHC53 SQY53 TAU53 TKQ53 TUM53 UEI53 UOE53 UYA53 VHW53 VRS53 WBO53 WLK53 WVG53 IU65589 SQ65589 ACM65589 AMI65589 AWE65589 BGA65589 BPW65589 BZS65589 CJO65589 CTK65589 DDG65589 DNC65589 DWY65589 EGU65589 EQQ65589 FAM65589 FKI65589 FUE65589 GEA65589 GNW65589 GXS65589 HHO65589 HRK65589 IBG65589 ILC65589 IUY65589 JEU65589 JOQ65589 JYM65589 KII65589 KSE65589 LCA65589 LLW65589 LVS65589 MFO65589 MPK65589 MZG65589 NJC65589 NSY65589 OCU65589 OMQ65589 OWM65589 PGI65589 PQE65589 QAA65589 QJW65589 QTS65589 RDO65589 RNK65589 RXG65589 SHC65589 SQY65589 TAU65589 TKQ65589 TUM65589 UEI65589 UOE65589 UYA65589 VHW65589 VRS65589 WBO65589 WLK65589 WVG65589 IU131125 SQ131125 ACM131125 AMI131125 AWE131125 BGA131125 BPW131125 BZS131125 CJO131125 CTK131125 DDG131125 DNC131125 DWY131125 EGU131125 EQQ131125 FAM131125 FKI131125 FUE131125 GEA131125 GNW131125 GXS131125 HHO131125 HRK131125 IBG131125 ILC131125 IUY131125 JEU131125 JOQ131125 JYM131125 KII131125 KSE131125 LCA131125 LLW131125 LVS131125 MFO131125 MPK131125 MZG131125 NJC131125 NSY131125 OCU131125 OMQ131125 OWM131125 PGI131125 PQE131125 QAA131125 QJW131125 QTS131125 RDO131125 RNK131125 RXG131125 SHC131125 SQY131125 TAU131125 TKQ131125 TUM131125 UEI131125 UOE131125 UYA131125 VHW131125 VRS131125 WBO131125 WLK131125 WVG131125 IU196661 SQ196661 ACM196661 AMI196661 AWE196661 BGA196661 BPW196661 BZS196661 CJO196661 CTK196661 DDG196661 DNC196661 DWY196661 EGU196661 EQQ196661 FAM196661 FKI196661 FUE196661 GEA196661 GNW196661 GXS196661 HHO196661 HRK196661 IBG196661 ILC196661 IUY196661 JEU196661 JOQ196661 JYM196661 KII196661 KSE196661 LCA196661 LLW196661 LVS196661 MFO196661 MPK196661 MZG196661 NJC196661 NSY196661 OCU196661 OMQ196661 OWM196661 PGI196661 PQE196661 QAA196661 QJW196661 QTS196661 RDO196661 RNK196661 RXG196661 SHC196661 SQY196661 TAU196661 TKQ196661 TUM196661 UEI196661 UOE196661 UYA196661 VHW196661 VRS196661 WBO196661 WLK196661 WVG196661 IU262197 SQ262197 ACM262197 AMI262197 AWE262197 BGA262197 BPW262197 BZS262197 CJO262197 CTK262197 DDG262197 DNC262197 DWY262197 EGU262197 EQQ262197 FAM262197 FKI262197 FUE262197 GEA262197 GNW262197 GXS262197 HHO262197 HRK262197 IBG262197 ILC262197 IUY262197 JEU262197 JOQ262197 JYM262197 KII262197 KSE262197 LCA262197 LLW262197 LVS262197 MFO262197 MPK262197 MZG262197 NJC262197 NSY262197 OCU262197 OMQ262197 OWM262197 PGI262197 PQE262197 QAA262197 QJW262197 QTS262197 RDO262197 RNK262197 RXG262197 SHC262197 SQY262197 TAU262197 TKQ262197 TUM262197 UEI262197 UOE262197 UYA262197 VHW262197 VRS262197 WBO262197 WLK262197 WVG262197 IU327733 SQ327733 ACM327733 AMI327733 AWE327733 BGA327733 BPW327733 BZS327733 CJO327733 CTK327733 DDG327733 DNC327733 DWY327733 EGU327733 EQQ327733 FAM327733 FKI327733 FUE327733 GEA327733 GNW327733 GXS327733 HHO327733 HRK327733 IBG327733 ILC327733 IUY327733 JEU327733 JOQ327733 JYM327733 KII327733 KSE327733 LCA327733 LLW327733 LVS327733 MFO327733 MPK327733 MZG327733 NJC327733 NSY327733 OCU327733 OMQ327733 OWM327733 PGI327733 PQE327733 QAA327733 QJW327733 QTS327733 RDO327733 RNK327733 RXG327733 SHC327733 SQY327733 TAU327733 TKQ327733 TUM327733 UEI327733 UOE327733 UYA327733 VHW327733 VRS327733 WBO327733 WLK327733 WVG327733 IU393269 SQ393269 ACM393269 AMI393269 AWE393269 BGA393269 BPW393269 BZS393269 CJO393269 CTK393269 DDG393269 DNC393269 DWY393269 EGU393269 EQQ393269 FAM393269 FKI393269 FUE393269 GEA393269 GNW393269 GXS393269 HHO393269 HRK393269 IBG393269 ILC393269 IUY393269 JEU393269 JOQ393269 JYM393269 KII393269 KSE393269 LCA393269 LLW393269 LVS393269 MFO393269 MPK393269 MZG393269 NJC393269 NSY393269 OCU393269 OMQ393269 OWM393269 PGI393269 PQE393269 QAA393269 QJW393269 QTS393269 RDO393269 RNK393269 RXG393269 SHC393269 SQY393269 TAU393269 TKQ393269 TUM393269 UEI393269 UOE393269 UYA393269 VHW393269 VRS393269 WBO393269 WLK393269 WVG393269 IU458805 SQ458805 ACM458805 AMI458805 AWE458805 BGA458805 BPW458805 BZS458805 CJO458805 CTK458805 DDG458805 DNC458805 DWY458805 EGU458805 EQQ458805 FAM458805 FKI458805 FUE458805 GEA458805 GNW458805 GXS458805 HHO458805 HRK458805 IBG458805 ILC458805 IUY458805 JEU458805 JOQ458805 JYM458805 KII458805 KSE458805 LCA458805 LLW458805 LVS458805 MFO458805 MPK458805 MZG458805 NJC458805 NSY458805 OCU458805 OMQ458805 OWM458805 PGI458805 PQE458805 QAA458805 QJW458805 QTS458805 RDO458805 RNK458805 RXG458805 SHC458805 SQY458805 TAU458805 TKQ458805 TUM458805 UEI458805 UOE458805 UYA458805 VHW458805 VRS458805 WBO458805 WLK458805 WVG458805 IU524341 SQ524341 ACM524341 AMI524341 AWE524341 BGA524341 BPW524341 BZS524341 CJO524341 CTK524341 DDG524341 DNC524341 DWY524341 EGU524341 EQQ524341 FAM524341 FKI524341 FUE524341 GEA524341 GNW524341 GXS524341 HHO524341 HRK524341 IBG524341 ILC524341 IUY524341 JEU524341 JOQ524341 JYM524341 KII524341 KSE524341 LCA524341 LLW524341 LVS524341 MFO524341 MPK524341 MZG524341 NJC524341 NSY524341 OCU524341 OMQ524341 OWM524341 PGI524341 PQE524341 QAA524341 QJW524341 QTS524341 RDO524341 RNK524341 RXG524341 SHC524341 SQY524341 TAU524341 TKQ524341 TUM524341 UEI524341 UOE524341 UYA524341 VHW524341 VRS524341 WBO524341 WLK524341 WVG524341 IU589877 SQ589877 ACM589877 AMI589877 AWE589877 BGA589877 BPW589877 BZS589877 CJO589877 CTK589877 DDG589877 DNC589877 DWY589877 EGU589877 EQQ589877 FAM589877 FKI589877 FUE589877 GEA589877 GNW589877 GXS589877 HHO589877 HRK589877 IBG589877 ILC589877 IUY589877 JEU589877 JOQ589877 JYM589877 KII589877 KSE589877 LCA589877 LLW589877 LVS589877 MFO589877 MPK589877 MZG589877 NJC589877 NSY589877 OCU589877 OMQ589877 OWM589877 PGI589877 PQE589877 QAA589877 QJW589877 QTS589877 RDO589877 RNK589877 RXG589877 SHC589877 SQY589877 TAU589877 TKQ589877 TUM589877 UEI589877 UOE589877 UYA589877 VHW589877 VRS589877 WBO589877 WLK589877 WVG589877 IU655413 SQ655413 ACM655413 AMI655413 AWE655413 BGA655413 BPW655413 BZS655413 CJO655413 CTK655413 DDG655413 DNC655413 DWY655413 EGU655413 EQQ655413 FAM655413 FKI655413 FUE655413 GEA655413 GNW655413 GXS655413 HHO655413 HRK655413 IBG655413 ILC655413 IUY655413 JEU655413 JOQ655413 JYM655413 KII655413 KSE655413 LCA655413 LLW655413 LVS655413 MFO655413 MPK655413 MZG655413 NJC655413 NSY655413 OCU655413 OMQ655413 OWM655413 PGI655413 PQE655413 QAA655413 QJW655413 QTS655413 RDO655413 RNK655413 RXG655413 SHC655413 SQY655413 TAU655413 TKQ655413 TUM655413 UEI655413 UOE655413 UYA655413 VHW655413 VRS655413 WBO655413 WLK655413 WVG655413 IU720949 SQ720949 ACM720949 AMI720949 AWE720949 BGA720949 BPW720949 BZS720949 CJO720949 CTK720949 DDG720949 DNC720949 DWY720949 EGU720949 EQQ720949 FAM720949 FKI720949 FUE720949 GEA720949 GNW720949 GXS720949 HHO720949 HRK720949 IBG720949 ILC720949 IUY720949 JEU720949 JOQ720949 JYM720949 KII720949 KSE720949 LCA720949 LLW720949 LVS720949 MFO720949 MPK720949 MZG720949 NJC720949 NSY720949 OCU720949 OMQ720949 OWM720949 PGI720949 PQE720949 QAA720949 QJW720949 QTS720949 RDO720949 RNK720949 RXG720949 SHC720949 SQY720949 TAU720949 TKQ720949 TUM720949 UEI720949 UOE720949 UYA720949 VHW720949 VRS720949 WBO720949 WLK720949 WVG720949 IU786485 SQ786485 ACM786485 AMI786485 AWE786485 BGA786485 BPW786485 BZS786485 CJO786485 CTK786485 DDG786485 DNC786485 DWY786485 EGU786485 EQQ786485 FAM786485 FKI786485 FUE786485 GEA786485 GNW786485 GXS786485 HHO786485 HRK786485 IBG786485 ILC786485 IUY786485 JEU786485 JOQ786485 JYM786485 KII786485 KSE786485 LCA786485 LLW786485 LVS786485 MFO786485 MPK786485 MZG786485 NJC786485 NSY786485 OCU786485 OMQ786485 OWM786485 PGI786485 PQE786485 QAA786485 QJW786485 QTS786485 RDO786485 RNK786485 RXG786485 SHC786485 SQY786485 TAU786485 TKQ786485 TUM786485 UEI786485 UOE786485 UYA786485 VHW786485 VRS786485 WBO786485 WLK786485 WVG786485 IU852021 SQ852021 ACM852021 AMI852021 AWE852021 BGA852021 BPW852021 BZS852021 CJO852021 CTK852021 DDG852021 DNC852021 DWY852021 EGU852021 EQQ852021 FAM852021 FKI852021 FUE852021 GEA852021 GNW852021 GXS852021 HHO852021 HRK852021 IBG852021 ILC852021 IUY852021 JEU852021 JOQ852021 JYM852021 KII852021 KSE852021 LCA852021 LLW852021 LVS852021 MFO852021 MPK852021 MZG852021 NJC852021 NSY852021 OCU852021 OMQ852021 OWM852021 PGI852021 PQE852021 QAA852021 QJW852021 QTS852021 RDO852021 RNK852021 RXG852021 SHC852021 SQY852021 TAU852021 TKQ852021 TUM852021 UEI852021 UOE852021 UYA852021 VHW852021 VRS852021 WBO852021 WLK852021 WVG852021 IU917557 SQ917557 ACM917557 AMI917557 AWE917557 BGA917557 BPW917557 BZS917557 CJO917557 CTK917557 DDG917557 DNC917557 DWY917557 EGU917557 EQQ917557 FAM917557 FKI917557 FUE917557 GEA917557 GNW917557 GXS917557 HHO917557 HRK917557 IBG917557 ILC917557 IUY917557 JEU917557 JOQ917557 JYM917557 KII917557 KSE917557 LCA917557 LLW917557 LVS917557 MFO917557 MPK917557 MZG917557 NJC917557 NSY917557 OCU917557 OMQ917557 OWM917557 PGI917557 PQE917557 QAA917557 QJW917557 QTS917557 RDO917557 RNK917557 RXG917557 SHC917557 SQY917557 TAU917557 TKQ917557 TUM917557 UEI917557 UOE917557 UYA917557 VHW917557 VRS917557 WBO917557 WLK917557 WVG917557 IU983093 SQ983093 ACM983093 AMI983093 AWE983093 BGA983093 BPW983093 BZS983093 CJO983093 CTK983093 DDG983093 DNC983093 DWY983093 EGU983093 EQQ983093 FAM983093 FKI983093 FUE983093 GEA983093 GNW983093 GXS983093 HHO983093 HRK983093 IBG983093 ILC983093 IUY983093 JEU983093 JOQ983093 JYM983093 KII983093 KSE983093 LCA983093 LLW983093 LVS983093 MFO983093 MPK983093 MZG983093 NJC983093 NSY983093 OCU983093 OMQ983093 OWM983093 PGI983093 PQE983093 QAA983093 QJW983093 QTS983093 RDO983093 RNK983093 RXG983093 SHC983093 SQY983093 TAU983093 TKQ983093 TUM983093 UEI983093 UOE983093 UYA983093 VHW983093 VRS983093 WBO983093 WLK983093 WVG983093 IQ53 SM53 ACI53 AME53 AWA53 BFW53 BPS53 BZO53 CJK53 CTG53 DDC53 DMY53 DWU53 EGQ53 EQM53 FAI53 FKE53 FUA53 GDW53 GNS53 GXO53 HHK53 HRG53 IBC53 IKY53 IUU53 JEQ53 JOM53 JYI53 KIE53 KSA53 LBW53 LLS53 LVO53 MFK53 MPG53 MZC53 NIY53 NSU53 OCQ53 OMM53 OWI53 PGE53 PQA53 PZW53 QJS53 QTO53 RDK53 RNG53 RXC53 SGY53 SQU53 TAQ53 TKM53 TUI53 UEE53 UOA53 UXW53 VHS53 VRO53 WBK53 WLG53 WVC53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IM53 SI53 ACE53 AMA53 AVW53 BFS53 BPO53 BZK53 CJG53 CTC53 DCY53 DMU53 DWQ53 EGM53 EQI53 FAE53 FKA53 FTW53 GDS53 GNO53 GXK53 HHG53 HRC53 IAY53 IKU53 IUQ53 JEM53 JOI53 JYE53 KIA53 KRW53 LBS53 LLO53 LVK53 MFG53 MPC53 MYY53 NIU53 NSQ53 OCM53 OMI53 OWE53 PGA53 PPW53 PZS53 QJO53 QTK53 RDG53 RNC53 RWY53 SGU53 SQQ53 TAM53 TKI53 TUE53 UEA53 UNW53 UXS53 VHO53 VRK53 WBG53 WLC53 WUY53 IM65589 SI65589 ACE65589 AMA65589 AVW65589 BFS65589 BPO65589 BZK65589 CJG65589 CTC65589 DCY65589 DMU65589 DWQ65589 EGM65589 EQI65589 FAE65589 FKA65589 FTW65589 GDS65589 GNO65589 GXK65589 HHG65589 HRC65589 IAY65589 IKU65589 IUQ65589 JEM65589 JOI65589 JYE65589 KIA65589 KRW65589 LBS65589 LLO65589 LVK65589 MFG65589 MPC65589 MYY65589 NIU65589 NSQ65589 OCM65589 OMI65589 OWE65589 PGA65589 PPW65589 PZS65589 QJO65589 QTK65589 RDG65589 RNC65589 RWY65589 SGU65589 SQQ65589 TAM65589 TKI65589 TUE65589 UEA65589 UNW65589 UXS65589 VHO65589 VRK65589 WBG65589 WLC65589 WUY65589 IM131125 SI131125 ACE131125 AMA131125 AVW131125 BFS131125 BPO131125 BZK131125 CJG131125 CTC131125 DCY131125 DMU131125 DWQ131125 EGM131125 EQI131125 FAE131125 FKA131125 FTW131125 GDS131125 GNO131125 GXK131125 HHG131125 HRC131125 IAY131125 IKU131125 IUQ131125 JEM131125 JOI131125 JYE131125 KIA131125 KRW131125 LBS131125 LLO131125 LVK131125 MFG131125 MPC131125 MYY131125 NIU131125 NSQ131125 OCM131125 OMI131125 OWE131125 PGA131125 PPW131125 PZS131125 QJO131125 QTK131125 RDG131125 RNC131125 RWY131125 SGU131125 SQQ131125 TAM131125 TKI131125 TUE131125 UEA131125 UNW131125 UXS131125 VHO131125 VRK131125 WBG131125 WLC131125 WUY131125 IM196661 SI196661 ACE196661 AMA196661 AVW196661 BFS196661 BPO196661 BZK196661 CJG196661 CTC196661 DCY196661 DMU196661 DWQ196661 EGM196661 EQI196661 FAE196661 FKA196661 FTW196661 GDS196661 GNO196661 GXK196661 HHG196661 HRC196661 IAY196661 IKU196661 IUQ196661 JEM196661 JOI196661 JYE196661 KIA196661 KRW196661 LBS196661 LLO196661 LVK196661 MFG196661 MPC196661 MYY196661 NIU196661 NSQ196661 OCM196661 OMI196661 OWE196661 PGA196661 PPW196661 PZS196661 QJO196661 QTK196661 RDG196661 RNC196661 RWY196661 SGU196661 SQQ196661 TAM196661 TKI196661 TUE196661 UEA196661 UNW196661 UXS196661 VHO196661 VRK196661 WBG196661 WLC196661 WUY196661 IM262197 SI262197 ACE262197 AMA262197 AVW262197 BFS262197 BPO262197 BZK262197 CJG262197 CTC262197 DCY262197 DMU262197 DWQ262197 EGM262197 EQI262197 FAE262197 FKA262197 FTW262197 GDS262197 GNO262197 GXK262197 HHG262197 HRC262197 IAY262197 IKU262197 IUQ262197 JEM262197 JOI262197 JYE262197 KIA262197 KRW262197 LBS262197 LLO262197 LVK262197 MFG262197 MPC262197 MYY262197 NIU262197 NSQ262197 OCM262197 OMI262197 OWE262197 PGA262197 PPW262197 PZS262197 QJO262197 QTK262197 RDG262197 RNC262197 RWY262197 SGU262197 SQQ262197 TAM262197 TKI262197 TUE262197 UEA262197 UNW262197 UXS262197 VHO262197 VRK262197 WBG262197 WLC262197 WUY262197 IM327733 SI327733 ACE327733 AMA327733 AVW327733 BFS327733 BPO327733 BZK327733 CJG327733 CTC327733 DCY327733 DMU327733 DWQ327733 EGM327733 EQI327733 FAE327733 FKA327733 FTW327733 GDS327733 GNO327733 GXK327733 HHG327733 HRC327733 IAY327733 IKU327733 IUQ327733 JEM327733 JOI327733 JYE327733 KIA327733 KRW327733 LBS327733 LLO327733 LVK327733 MFG327733 MPC327733 MYY327733 NIU327733 NSQ327733 OCM327733 OMI327733 OWE327733 PGA327733 PPW327733 PZS327733 QJO327733 QTK327733 RDG327733 RNC327733 RWY327733 SGU327733 SQQ327733 TAM327733 TKI327733 TUE327733 UEA327733 UNW327733 UXS327733 VHO327733 VRK327733 WBG327733 WLC327733 WUY327733 IM393269 SI393269 ACE393269 AMA393269 AVW393269 BFS393269 BPO393269 BZK393269 CJG393269 CTC393269 DCY393269 DMU393269 DWQ393269 EGM393269 EQI393269 FAE393269 FKA393269 FTW393269 GDS393269 GNO393269 GXK393269 HHG393269 HRC393269 IAY393269 IKU393269 IUQ393269 JEM393269 JOI393269 JYE393269 KIA393269 KRW393269 LBS393269 LLO393269 LVK393269 MFG393269 MPC393269 MYY393269 NIU393269 NSQ393269 OCM393269 OMI393269 OWE393269 PGA393269 PPW393269 PZS393269 QJO393269 QTK393269 RDG393269 RNC393269 RWY393269 SGU393269 SQQ393269 TAM393269 TKI393269 TUE393269 UEA393269 UNW393269 UXS393269 VHO393269 VRK393269 WBG393269 WLC393269 WUY393269 IM458805 SI458805 ACE458805 AMA458805 AVW458805 BFS458805 BPO458805 BZK458805 CJG458805 CTC458805 DCY458805 DMU458805 DWQ458805 EGM458805 EQI458805 FAE458805 FKA458805 FTW458805 GDS458805 GNO458805 GXK458805 HHG458805 HRC458805 IAY458805 IKU458805 IUQ458805 JEM458805 JOI458805 JYE458805 KIA458805 KRW458805 LBS458805 LLO458805 LVK458805 MFG458805 MPC458805 MYY458805 NIU458805 NSQ458805 OCM458805 OMI458805 OWE458805 PGA458805 PPW458805 PZS458805 QJO458805 QTK458805 RDG458805 RNC458805 RWY458805 SGU458805 SQQ458805 TAM458805 TKI458805 TUE458805 UEA458805 UNW458805 UXS458805 VHO458805 VRK458805 WBG458805 WLC458805 WUY458805 IM524341 SI524341 ACE524341 AMA524341 AVW524341 BFS524341 BPO524341 BZK524341 CJG524341 CTC524341 DCY524341 DMU524341 DWQ524341 EGM524341 EQI524341 FAE524341 FKA524341 FTW524341 GDS524341 GNO524341 GXK524341 HHG524341 HRC524341 IAY524341 IKU524341 IUQ524341 JEM524341 JOI524341 JYE524341 KIA524341 KRW524341 LBS524341 LLO524341 LVK524341 MFG524341 MPC524341 MYY524341 NIU524341 NSQ524341 OCM524341 OMI524341 OWE524341 PGA524341 PPW524341 PZS524341 QJO524341 QTK524341 RDG524341 RNC524341 RWY524341 SGU524341 SQQ524341 TAM524341 TKI524341 TUE524341 UEA524341 UNW524341 UXS524341 VHO524341 VRK524341 WBG524341 WLC524341 WUY524341 IM589877 SI589877 ACE589877 AMA589877 AVW589877 BFS589877 BPO589877 BZK589877 CJG589877 CTC589877 DCY589877 DMU589877 DWQ589877 EGM589877 EQI589877 FAE589877 FKA589877 FTW589877 GDS589877 GNO589877 GXK589877 HHG589877 HRC589877 IAY589877 IKU589877 IUQ589877 JEM589877 JOI589877 JYE589877 KIA589877 KRW589877 LBS589877 LLO589877 LVK589877 MFG589877 MPC589877 MYY589877 NIU589877 NSQ589877 OCM589877 OMI589877 OWE589877 PGA589877 PPW589877 PZS589877 QJO589877 QTK589877 RDG589877 RNC589877 RWY589877 SGU589877 SQQ589877 TAM589877 TKI589877 TUE589877 UEA589877 UNW589877 UXS589877 VHO589877 VRK589877 WBG589877 WLC589877 WUY589877 IM655413 SI655413 ACE655413 AMA655413 AVW655413 BFS655413 BPO655413 BZK655413 CJG655413 CTC655413 DCY655413 DMU655413 DWQ655413 EGM655413 EQI655413 FAE655413 FKA655413 FTW655413 GDS655413 GNO655413 GXK655413 HHG655413 HRC655413 IAY655413 IKU655413 IUQ655413 JEM655413 JOI655413 JYE655413 KIA655413 KRW655413 LBS655413 LLO655413 LVK655413 MFG655413 MPC655413 MYY655413 NIU655413 NSQ655413 OCM655413 OMI655413 OWE655413 PGA655413 PPW655413 PZS655413 QJO655413 QTK655413 RDG655413 RNC655413 RWY655413 SGU655413 SQQ655413 TAM655413 TKI655413 TUE655413 UEA655413 UNW655413 UXS655413 VHO655413 VRK655413 WBG655413 WLC655413 WUY655413 IM720949 SI720949 ACE720949 AMA720949 AVW720949 BFS720949 BPO720949 BZK720949 CJG720949 CTC720949 DCY720949 DMU720949 DWQ720949 EGM720949 EQI720949 FAE720949 FKA720949 FTW720949 GDS720949 GNO720949 GXK720949 HHG720949 HRC720949 IAY720949 IKU720949 IUQ720949 JEM720949 JOI720949 JYE720949 KIA720949 KRW720949 LBS720949 LLO720949 LVK720949 MFG720949 MPC720949 MYY720949 NIU720949 NSQ720949 OCM720949 OMI720949 OWE720949 PGA720949 PPW720949 PZS720949 QJO720949 QTK720949 RDG720949 RNC720949 RWY720949 SGU720949 SQQ720949 TAM720949 TKI720949 TUE720949 UEA720949 UNW720949 UXS720949 VHO720949 VRK720949 WBG720949 WLC720949 WUY720949 IM786485 SI786485 ACE786485 AMA786485 AVW786485 BFS786485 BPO786485 BZK786485 CJG786485 CTC786485 DCY786485 DMU786485 DWQ786485 EGM786485 EQI786485 FAE786485 FKA786485 FTW786485 GDS786485 GNO786485 GXK786485 HHG786485 HRC786485 IAY786485 IKU786485 IUQ786485 JEM786485 JOI786485 JYE786485 KIA786485 KRW786485 LBS786485 LLO786485 LVK786485 MFG786485 MPC786485 MYY786485 NIU786485 NSQ786485 OCM786485 OMI786485 OWE786485 PGA786485 PPW786485 PZS786485 QJO786485 QTK786485 RDG786485 RNC786485 RWY786485 SGU786485 SQQ786485 TAM786485 TKI786485 TUE786485 UEA786485 UNW786485 UXS786485 VHO786485 VRK786485 WBG786485 WLC786485 WUY786485 IM852021 SI852021 ACE852021 AMA852021 AVW852021 BFS852021 BPO852021 BZK852021 CJG852021 CTC852021 DCY852021 DMU852021 DWQ852021 EGM852021 EQI852021 FAE852021 FKA852021 FTW852021 GDS852021 GNO852021 GXK852021 HHG852021 HRC852021 IAY852021 IKU852021 IUQ852021 JEM852021 JOI852021 JYE852021 KIA852021 KRW852021 LBS852021 LLO852021 LVK852021 MFG852021 MPC852021 MYY852021 NIU852021 NSQ852021 OCM852021 OMI852021 OWE852021 PGA852021 PPW852021 PZS852021 QJO852021 QTK852021 RDG852021 RNC852021 RWY852021 SGU852021 SQQ852021 TAM852021 TKI852021 TUE852021 UEA852021 UNW852021 UXS852021 VHO852021 VRK852021 WBG852021 WLC852021 WUY852021 IM917557 SI917557 ACE917557 AMA917557 AVW917557 BFS917557 BPO917557 BZK917557 CJG917557 CTC917557 DCY917557 DMU917557 DWQ917557 EGM917557 EQI917557 FAE917557 FKA917557 FTW917557 GDS917557 GNO917557 GXK917557 HHG917557 HRC917557 IAY917557 IKU917557 IUQ917557 JEM917557 JOI917557 JYE917557 KIA917557 KRW917557 LBS917557 LLO917557 LVK917557 MFG917557 MPC917557 MYY917557 NIU917557 NSQ917557 OCM917557 OMI917557 OWE917557 PGA917557 PPW917557 PZS917557 QJO917557 QTK917557 RDG917557 RNC917557 RWY917557 SGU917557 SQQ917557 TAM917557 TKI917557 TUE917557 UEA917557 UNW917557 UXS917557 VHO917557 VRK917557 WBG917557 WLC917557 WUY917557 IM983093 SI983093 ACE983093 AMA983093 AVW983093 BFS983093 BPO983093 BZK983093 CJG983093 CTC983093 DCY983093 DMU983093 DWQ983093 EGM983093 EQI983093 FAE983093 FKA983093 FTW983093 GDS983093 GNO983093 GXK983093 HHG983093 HRC983093 IAY983093 IKU983093 IUQ983093 JEM983093 JOI983093 JYE983093 KIA983093 KRW983093 LBS983093 LLO983093 LVK983093 MFG983093 MPC983093 MYY983093 NIU983093 NSQ983093 OCM983093 OMI983093 OWE983093 PGA983093 PPW983093 PZS983093 QJO983093 QTK983093 RDG983093 RNC983093 RWY983093 SGU983093 SQQ983093 TAM983093 TKI983093 TUE983093 UEA983093 UNW983093 UXS983093 VHO983093 VRK983093 WBG983093 WLC983093 WUY983093 O53 II53 SE53 ACA53 ALW53 AVS53 BFO53 BPK53 BZG53 CJC53 CSY53 DCU53 DMQ53 DWM53 EGI53 EQE53 FAA53 FJW53 FTS53 GDO53 GNK53 GXG53 HHC53 HQY53 IAU53 IKQ53 IUM53 JEI53 JOE53 JYA53 KHW53 KRS53 LBO53 LLK53 LVG53 MFC53 MOY53 MYU53 NIQ53 NSM53 OCI53 OME53 OWA53 PFW53 PPS53 PZO53 QJK53 QTG53 RDC53 RMY53 RWU53 SGQ53 SQM53 TAI53 TKE53 TUA53 UDW53 UNS53 UXO53 VHK53 VRG53 WBC53 WKY53 WUU53 O65589 II65589 SE65589 ACA65589 ALW65589 AVS65589 BFO65589 BPK65589 BZG65589 CJC65589 CSY65589 DCU65589 DMQ65589 DWM65589 EGI65589 EQE65589 FAA65589 FJW65589 FTS65589 GDO65589 GNK65589 GXG65589 HHC65589 HQY65589 IAU65589 IKQ65589 IUM65589 JEI65589 JOE65589 JYA65589 KHW65589 KRS65589 LBO65589 LLK65589 LVG65589 MFC65589 MOY65589 MYU65589 NIQ65589 NSM65589 OCI65589 OME65589 OWA65589 PFW65589 PPS65589 PZO65589 QJK65589 QTG65589 RDC65589 RMY65589 RWU65589 SGQ65589 SQM65589 TAI65589 TKE65589 TUA65589 UDW65589 UNS65589 UXO65589 VHK65589 VRG65589 WBC65589 WKY65589 WUU65589 O131125 II131125 SE131125 ACA131125 ALW131125 AVS131125 BFO131125 BPK131125 BZG131125 CJC131125 CSY131125 DCU131125 DMQ131125 DWM131125 EGI131125 EQE131125 FAA131125 FJW131125 FTS131125 GDO131125 GNK131125 GXG131125 HHC131125 HQY131125 IAU131125 IKQ131125 IUM131125 JEI131125 JOE131125 JYA131125 KHW131125 KRS131125 LBO131125 LLK131125 LVG131125 MFC131125 MOY131125 MYU131125 NIQ131125 NSM131125 OCI131125 OME131125 OWA131125 PFW131125 PPS131125 PZO131125 QJK131125 QTG131125 RDC131125 RMY131125 RWU131125 SGQ131125 SQM131125 TAI131125 TKE131125 TUA131125 UDW131125 UNS131125 UXO131125 VHK131125 VRG131125 WBC131125 WKY131125 WUU131125 O196661 II196661 SE196661 ACA196661 ALW196661 AVS196661 BFO196661 BPK196661 BZG196661 CJC196661 CSY196661 DCU196661 DMQ196661 DWM196661 EGI196661 EQE196661 FAA196661 FJW196661 FTS196661 GDO196661 GNK196661 GXG196661 HHC196661 HQY196661 IAU196661 IKQ196661 IUM196661 JEI196661 JOE196661 JYA196661 KHW196661 KRS196661 LBO196661 LLK196661 LVG196661 MFC196661 MOY196661 MYU196661 NIQ196661 NSM196661 OCI196661 OME196661 OWA196661 PFW196661 PPS196661 PZO196661 QJK196661 QTG196661 RDC196661 RMY196661 RWU196661 SGQ196661 SQM196661 TAI196661 TKE196661 TUA196661 UDW196661 UNS196661 UXO196661 VHK196661 VRG196661 WBC196661 WKY196661 WUU196661 O262197 II262197 SE262197 ACA262197 ALW262197 AVS262197 BFO262197 BPK262197 BZG262197 CJC262197 CSY262197 DCU262197 DMQ262197 DWM262197 EGI262197 EQE262197 FAA262197 FJW262197 FTS262197 GDO262197 GNK262197 GXG262197 HHC262197 HQY262197 IAU262197 IKQ262197 IUM262197 JEI262197 JOE262197 JYA262197 KHW262197 KRS262197 LBO262197 LLK262197 LVG262197 MFC262197 MOY262197 MYU262197 NIQ262197 NSM262197 OCI262197 OME262197 OWA262197 PFW262197 PPS262197 PZO262197 QJK262197 QTG262197 RDC262197 RMY262197 RWU262197 SGQ262197 SQM262197 TAI262197 TKE262197 TUA262197 UDW262197 UNS262197 UXO262197 VHK262197 VRG262197 WBC262197 WKY262197 WUU262197 O327733 II327733 SE327733 ACA327733 ALW327733 AVS327733 BFO327733 BPK327733 BZG327733 CJC327733 CSY327733 DCU327733 DMQ327733 DWM327733 EGI327733 EQE327733 FAA327733 FJW327733 FTS327733 GDO327733 GNK327733 GXG327733 HHC327733 HQY327733 IAU327733 IKQ327733 IUM327733 JEI327733 JOE327733 JYA327733 KHW327733 KRS327733 LBO327733 LLK327733 LVG327733 MFC327733 MOY327733 MYU327733 NIQ327733 NSM327733 OCI327733 OME327733 OWA327733 PFW327733 PPS327733 PZO327733 QJK327733 QTG327733 RDC327733 RMY327733 RWU327733 SGQ327733 SQM327733 TAI327733 TKE327733 TUA327733 UDW327733 UNS327733 UXO327733 VHK327733 VRG327733 WBC327733 WKY327733 WUU327733 O393269 II393269 SE393269 ACA393269 ALW393269 AVS393269 BFO393269 BPK393269 BZG393269 CJC393269 CSY393269 DCU393269 DMQ393269 DWM393269 EGI393269 EQE393269 FAA393269 FJW393269 FTS393269 GDO393269 GNK393269 GXG393269 HHC393269 HQY393269 IAU393269 IKQ393269 IUM393269 JEI393269 JOE393269 JYA393269 KHW393269 KRS393269 LBO393269 LLK393269 LVG393269 MFC393269 MOY393269 MYU393269 NIQ393269 NSM393269 OCI393269 OME393269 OWA393269 PFW393269 PPS393269 PZO393269 QJK393269 QTG393269 RDC393269 RMY393269 RWU393269 SGQ393269 SQM393269 TAI393269 TKE393269 TUA393269 UDW393269 UNS393269 UXO393269 VHK393269 VRG393269 WBC393269 WKY393269 WUU393269 O458805 II458805 SE458805 ACA458805 ALW458805 AVS458805 BFO458805 BPK458805 BZG458805 CJC458805 CSY458805 DCU458805 DMQ458805 DWM458805 EGI458805 EQE458805 FAA458805 FJW458805 FTS458805 GDO458805 GNK458805 GXG458805 HHC458805 HQY458805 IAU458805 IKQ458805 IUM458805 JEI458805 JOE458805 JYA458805 KHW458805 KRS458805 LBO458805 LLK458805 LVG458805 MFC458805 MOY458805 MYU458805 NIQ458805 NSM458805 OCI458805 OME458805 OWA458805 PFW458805 PPS458805 PZO458805 QJK458805 QTG458805 RDC458805 RMY458805 RWU458805 SGQ458805 SQM458805 TAI458805 TKE458805 TUA458805 UDW458805 UNS458805 UXO458805 VHK458805 VRG458805 WBC458805 WKY458805 WUU458805 O524341 II524341 SE524341 ACA524341 ALW524341 AVS524341 BFO524341 BPK524341 BZG524341 CJC524341 CSY524341 DCU524341 DMQ524341 DWM524341 EGI524341 EQE524341 FAA524341 FJW524341 FTS524341 GDO524341 GNK524341 GXG524341 HHC524341 HQY524341 IAU524341 IKQ524341 IUM524341 JEI524341 JOE524341 JYA524341 KHW524341 KRS524341 LBO524341 LLK524341 LVG524341 MFC524341 MOY524341 MYU524341 NIQ524341 NSM524341 OCI524341 OME524341 OWA524341 PFW524341 PPS524341 PZO524341 QJK524341 QTG524341 RDC524341 RMY524341 RWU524341 SGQ524341 SQM524341 TAI524341 TKE524341 TUA524341 UDW524341 UNS524341 UXO524341 VHK524341 VRG524341 WBC524341 WKY524341 WUU524341 O589877 II589877 SE589877 ACA589877 ALW589877 AVS589877 BFO589877 BPK589877 BZG589877 CJC589877 CSY589877 DCU589877 DMQ589877 DWM589877 EGI589877 EQE589877 FAA589877 FJW589877 FTS589877 GDO589877 GNK589877 GXG589877 HHC589877 HQY589877 IAU589877 IKQ589877 IUM589877 JEI589877 JOE589877 JYA589877 KHW589877 KRS589877 LBO589877 LLK589877 LVG589877 MFC589877 MOY589877 MYU589877 NIQ589877 NSM589877 OCI589877 OME589877 OWA589877 PFW589877 PPS589877 PZO589877 QJK589877 QTG589877 RDC589877 RMY589877 RWU589877 SGQ589877 SQM589877 TAI589877 TKE589877 TUA589877 UDW589877 UNS589877 UXO589877 VHK589877 VRG589877 WBC589877 WKY589877 WUU589877 O655413 II655413 SE655413 ACA655413 ALW655413 AVS655413 BFO655413 BPK655413 BZG655413 CJC655413 CSY655413 DCU655413 DMQ655413 DWM655413 EGI655413 EQE655413 FAA655413 FJW655413 FTS655413 GDO655413 GNK655413 GXG655413 HHC655413 HQY655413 IAU655413 IKQ655413 IUM655413 JEI655413 JOE655413 JYA655413 KHW655413 KRS655413 LBO655413 LLK655413 LVG655413 MFC655413 MOY655413 MYU655413 NIQ655413 NSM655413 OCI655413 OME655413 OWA655413 PFW655413 PPS655413 PZO655413 QJK655413 QTG655413 RDC655413 RMY655413 RWU655413 SGQ655413 SQM655413 TAI655413 TKE655413 TUA655413 UDW655413 UNS655413 UXO655413 VHK655413 VRG655413 WBC655413 WKY655413 WUU655413 O720949 II720949 SE720949 ACA720949 ALW720949 AVS720949 BFO720949 BPK720949 BZG720949 CJC720949 CSY720949 DCU720949 DMQ720949 DWM720949 EGI720949 EQE720949 FAA720949 FJW720949 FTS720949 GDO720949 GNK720949 GXG720949 HHC720949 HQY720949 IAU720949 IKQ720949 IUM720949 JEI720949 JOE720949 JYA720949 KHW720949 KRS720949 LBO720949 LLK720949 LVG720949 MFC720949 MOY720949 MYU720949 NIQ720949 NSM720949 OCI720949 OME720949 OWA720949 PFW720949 PPS720949 PZO720949 QJK720949 QTG720949 RDC720949 RMY720949 RWU720949 SGQ720949 SQM720949 TAI720949 TKE720949 TUA720949 UDW720949 UNS720949 UXO720949 VHK720949 VRG720949 WBC720949 WKY720949 WUU720949 O786485 II786485 SE786485 ACA786485 ALW786485 AVS786485 BFO786485 BPK786485 BZG786485 CJC786485 CSY786485 DCU786485 DMQ786485 DWM786485 EGI786485 EQE786485 FAA786485 FJW786485 FTS786485 GDO786485 GNK786485 GXG786485 HHC786485 HQY786485 IAU786485 IKQ786485 IUM786485 JEI786485 JOE786485 JYA786485 KHW786485 KRS786485 LBO786485 LLK786485 LVG786485 MFC786485 MOY786485 MYU786485 NIQ786485 NSM786485 OCI786485 OME786485 OWA786485 PFW786485 PPS786485 PZO786485 QJK786485 QTG786485 RDC786485 RMY786485 RWU786485 SGQ786485 SQM786485 TAI786485 TKE786485 TUA786485 UDW786485 UNS786485 UXO786485 VHK786485 VRG786485 WBC786485 WKY786485 WUU786485 O852021 II852021 SE852021 ACA852021 ALW852021 AVS852021 BFO852021 BPK852021 BZG852021 CJC852021 CSY852021 DCU852021 DMQ852021 DWM852021 EGI852021 EQE852021 FAA852021 FJW852021 FTS852021 GDO852021 GNK852021 GXG852021 HHC852021 HQY852021 IAU852021 IKQ852021 IUM852021 JEI852021 JOE852021 JYA852021 KHW852021 KRS852021 LBO852021 LLK852021 LVG852021 MFC852021 MOY852021 MYU852021 NIQ852021 NSM852021 OCI852021 OME852021 OWA852021 PFW852021 PPS852021 PZO852021 QJK852021 QTG852021 RDC852021 RMY852021 RWU852021 SGQ852021 SQM852021 TAI852021 TKE852021 TUA852021 UDW852021 UNS852021 UXO852021 VHK852021 VRG852021 WBC852021 WKY852021 WUU852021 O917557 II917557 SE917557 ACA917557 ALW917557 AVS917557 BFO917557 BPK917557 BZG917557 CJC917557 CSY917557 DCU917557 DMQ917557 DWM917557 EGI917557 EQE917557 FAA917557 FJW917557 FTS917557 GDO917557 GNK917557 GXG917557 HHC917557 HQY917557 IAU917557 IKQ917557 IUM917557 JEI917557 JOE917557 JYA917557 KHW917557 KRS917557 LBO917557 LLK917557 LVG917557 MFC917557 MOY917557 MYU917557 NIQ917557 NSM917557 OCI917557 OME917557 OWA917557 PFW917557 PPS917557 PZO917557 QJK917557 QTG917557 RDC917557 RMY917557 RWU917557 SGQ917557 SQM917557 TAI917557 TKE917557 TUA917557 UDW917557 UNS917557 UXO917557 VHK917557 VRG917557 WBC917557 WKY917557 WUU917557 O983093 II983093 SE983093 ACA983093 ALW983093 AVS983093 BFO983093 BPK983093 BZG983093 CJC983093 CSY983093 DCU983093 DMQ983093 DWM983093 EGI983093 EQE983093 FAA983093 FJW983093 FTS983093 GDO983093 GNK983093 GXG983093 HHC983093 HQY983093 IAU983093 IKQ983093 IUM983093 JEI983093 JOE983093 JYA983093 KHW983093 KRS983093 LBO983093 LLK983093 LVG983093 MFC983093 MOY983093 MYU983093 NIQ983093 NSM983093 OCI983093 OME983093 OWA983093 PFW983093 PPS983093 PZO983093 QJK983093 QTG983093 RDC983093 RMY983093 RWU983093 SGQ983093 SQM983093 TAI983093 TKE983093 TUA983093 UDW983093 UNS983093 UXO983093 VHK983093 VRG983093 WBC983093 WKY983093 WUU983093 I53 IE53 SA53 ABW53 ALS53 AVO53 BFK53 BPG53 BZC53 CIY53 CSU53 DCQ53 DMM53 DWI53 EGE53 EQA53 EZW53 FJS53 FTO53 GDK53 GNG53 GXC53 HGY53 HQU53 IAQ53 IKM53 IUI53 JEE53 JOA53 JXW53 KHS53 KRO53 LBK53 LLG53 LVC53 MEY53 MOU53 MYQ53 NIM53 NSI53 OCE53 OMA53 OVW53 PFS53 PPO53 PZK53 QJG53 QTC53 RCY53 RMU53 RWQ53 SGM53 SQI53 TAE53 TKA53 TTW53 UDS53 UNO53 UXK53 VHG53 VRC53 WAY53 WKU53 WUQ53 I65589 IE65589 SA65589 ABW65589 ALS65589 AVO65589 BFK65589 BPG65589 BZC65589 CIY65589 CSU65589 DCQ65589 DMM65589 DWI65589 EGE65589 EQA65589 EZW65589 FJS65589 FTO65589 GDK65589 GNG65589 GXC65589 HGY65589 HQU65589 IAQ65589 IKM65589 IUI65589 JEE65589 JOA65589 JXW65589 KHS65589 KRO65589 LBK65589 LLG65589 LVC65589 MEY65589 MOU65589 MYQ65589 NIM65589 NSI65589 OCE65589 OMA65589 OVW65589 PFS65589 PPO65589 PZK65589 QJG65589 QTC65589 RCY65589 RMU65589 RWQ65589 SGM65589 SQI65589 TAE65589 TKA65589 TTW65589 UDS65589 UNO65589 UXK65589 VHG65589 VRC65589 WAY65589 WKU65589 WUQ65589 I131125 IE131125 SA131125 ABW131125 ALS131125 AVO131125 BFK131125 BPG131125 BZC131125 CIY131125 CSU131125 DCQ131125 DMM131125 DWI131125 EGE131125 EQA131125 EZW131125 FJS131125 FTO131125 GDK131125 GNG131125 GXC131125 HGY131125 HQU131125 IAQ131125 IKM131125 IUI131125 JEE131125 JOA131125 JXW131125 KHS131125 KRO131125 LBK131125 LLG131125 LVC131125 MEY131125 MOU131125 MYQ131125 NIM131125 NSI131125 OCE131125 OMA131125 OVW131125 PFS131125 PPO131125 PZK131125 QJG131125 QTC131125 RCY131125 RMU131125 RWQ131125 SGM131125 SQI131125 TAE131125 TKA131125 TTW131125 UDS131125 UNO131125 UXK131125 VHG131125 VRC131125 WAY131125 WKU131125 WUQ131125 I196661 IE196661 SA196661 ABW196661 ALS196661 AVO196661 BFK196661 BPG196661 BZC196661 CIY196661 CSU196661 DCQ196661 DMM196661 DWI196661 EGE196661 EQA196661 EZW196661 FJS196661 FTO196661 GDK196661 GNG196661 GXC196661 HGY196661 HQU196661 IAQ196661 IKM196661 IUI196661 JEE196661 JOA196661 JXW196661 KHS196661 KRO196661 LBK196661 LLG196661 LVC196661 MEY196661 MOU196661 MYQ196661 NIM196661 NSI196661 OCE196661 OMA196661 OVW196661 PFS196661 PPO196661 PZK196661 QJG196661 QTC196661 RCY196661 RMU196661 RWQ196661 SGM196661 SQI196661 TAE196661 TKA196661 TTW196661 UDS196661 UNO196661 UXK196661 VHG196661 VRC196661 WAY196661 WKU196661 WUQ196661 I262197 IE262197 SA262197 ABW262197 ALS262197 AVO262197 BFK262197 BPG262197 BZC262197 CIY262197 CSU262197 DCQ262197 DMM262197 DWI262197 EGE262197 EQA262197 EZW262197 FJS262197 FTO262197 GDK262197 GNG262197 GXC262197 HGY262197 HQU262197 IAQ262197 IKM262197 IUI262197 JEE262197 JOA262197 JXW262197 KHS262197 KRO262197 LBK262197 LLG262197 LVC262197 MEY262197 MOU262197 MYQ262197 NIM262197 NSI262197 OCE262197 OMA262197 OVW262197 PFS262197 PPO262197 PZK262197 QJG262197 QTC262197 RCY262197 RMU262197 RWQ262197 SGM262197 SQI262197 TAE262197 TKA262197 TTW262197 UDS262197 UNO262197 UXK262197 VHG262197 VRC262197 WAY262197 WKU262197 WUQ262197 I327733 IE327733 SA327733 ABW327733 ALS327733 AVO327733 BFK327733 BPG327733 BZC327733 CIY327733 CSU327733 DCQ327733 DMM327733 DWI327733 EGE327733 EQA327733 EZW327733 FJS327733 FTO327733 GDK327733 GNG327733 GXC327733 HGY327733 HQU327733 IAQ327733 IKM327733 IUI327733 JEE327733 JOA327733 JXW327733 KHS327733 KRO327733 LBK327733 LLG327733 LVC327733 MEY327733 MOU327733 MYQ327733 NIM327733 NSI327733 OCE327733 OMA327733 OVW327733 PFS327733 PPO327733 PZK327733 QJG327733 QTC327733 RCY327733 RMU327733 RWQ327733 SGM327733 SQI327733 TAE327733 TKA327733 TTW327733 UDS327733 UNO327733 UXK327733 VHG327733 VRC327733 WAY327733 WKU327733 WUQ327733 I393269 IE393269 SA393269 ABW393269 ALS393269 AVO393269 BFK393269 BPG393269 BZC393269 CIY393269 CSU393269 DCQ393269 DMM393269 DWI393269 EGE393269 EQA393269 EZW393269 FJS393269 FTO393269 GDK393269 GNG393269 GXC393269 HGY393269 HQU393269 IAQ393269 IKM393269 IUI393269 JEE393269 JOA393269 JXW393269 KHS393269 KRO393269 LBK393269 LLG393269 LVC393269 MEY393269 MOU393269 MYQ393269 NIM393269 NSI393269 OCE393269 OMA393269 OVW393269 PFS393269 PPO393269 PZK393269 QJG393269 QTC393269 RCY393269 RMU393269 RWQ393269 SGM393269 SQI393269 TAE393269 TKA393269 TTW393269 UDS393269 UNO393269 UXK393269 VHG393269 VRC393269 WAY393269 WKU393269 WUQ393269 I458805 IE458805 SA458805 ABW458805 ALS458805 AVO458805 BFK458805 BPG458805 BZC458805 CIY458805 CSU458805 DCQ458805 DMM458805 DWI458805 EGE458805 EQA458805 EZW458805 FJS458805 FTO458805 GDK458805 GNG458805 GXC458805 HGY458805 HQU458805 IAQ458805 IKM458805 IUI458805 JEE458805 JOA458805 JXW458805 KHS458805 KRO458805 LBK458805 LLG458805 LVC458805 MEY458805 MOU458805 MYQ458805 NIM458805 NSI458805 OCE458805 OMA458805 OVW458805 PFS458805 PPO458805 PZK458805 QJG458805 QTC458805 RCY458805 RMU458805 RWQ458805 SGM458805 SQI458805 TAE458805 TKA458805 TTW458805 UDS458805 UNO458805 UXK458805 VHG458805 VRC458805 WAY458805 WKU458805 WUQ458805 I524341 IE524341 SA524341 ABW524341 ALS524341 AVO524341 BFK524341 BPG524341 BZC524341 CIY524341 CSU524341 DCQ524341 DMM524341 DWI524341 EGE524341 EQA524341 EZW524341 FJS524341 FTO524341 GDK524341 GNG524341 GXC524341 HGY524341 HQU524341 IAQ524341 IKM524341 IUI524341 JEE524341 JOA524341 JXW524341 KHS524341 KRO524341 LBK524341 LLG524341 LVC524341 MEY524341 MOU524341 MYQ524341 NIM524341 NSI524341 OCE524341 OMA524341 OVW524341 PFS524341 PPO524341 PZK524341 QJG524341 QTC524341 RCY524341 RMU524341 RWQ524341 SGM524341 SQI524341 TAE524341 TKA524341 TTW524341 UDS524341 UNO524341 UXK524341 VHG524341 VRC524341 WAY524341 WKU524341 WUQ524341 I589877 IE589877 SA589877 ABW589877 ALS589877 AVO589877 BFK589877 BPG589877 BZC589877 CIY589877 CSU589877 DCQ589877 DMM589877 DWI589877 EGE589877 EQA589877 EZW589877 FJS589877 FTO589877 GDK589877 GNG589877 GXC589877 HGY589877 HQU589877 IAQ589877 IKM589877 IUI589877 JEE589877 JOA589877 JXW589877 KHS589877 KRO589877 LBK589877 LLG589877 LVC589877 MEY589877 MOU589877 MYQ589877 NIM589877 NSI589877 OCE589877 OMA589877 OVW589877 PFS589877 PPO589877 PZK589877 QJG589877 QTC589877 RCY589877 RMU589877 RWQ589877 SGM589877 SQI589877 TAE589877 TKA589877 TTW589877 UDS589877 UNO589877 UXK589877 VHG589877 VRC589877 WAY589877 WKU589877 WUQ589877 I655413 IE655413 SA655413 ABW655413 ALS655413 AVO655413 BFK655413 BPG655413 BZC655413 CIY655413 CSU655413 DCQ655413 DMM655413 DWI655413 EGE655413 EQA655413 EZW655413 FJS655413 FTO655413 GDK655413 GNG655413 GXC655413 HGY655413 HQU655413 IAQ655413 IKM655413 IUI655413 JEE655413 JOA655413 JXW655413 KHS655413 KRO655413 LBK655413 LLG655413 LVC655413 MEY655413 MOU655413 MYQ655413 NIM655413 NSI655413 OCE655413 OMA655413 OVW655413 PFS655413 PPO655413 PZK655413 QJG655413 QTC655413 RCY655413 RMU655413 RWQ655413 SGM655413 SQI655413 TAE655413 TKA655413 TTW655413 UDS655413 UNO655413 UXK655413 VHG655413 VRC655413 WAY655413 WKU655413 WUQ655413 I720949 IE720949 SA720949 ABW720949 ALS720949 AVO720949 BFK720949 BPG720949 BZC720949 CIY720949 CSU720949 DCQ720949 DMM720949 DWI720949 EGE720949 EQA720949 EZW720949 FJS720949 FTO720949 GDK720949 GNG720949 GXC720949 HGY720949 HQU720949 IAQ720949 IKM720949 IUI720949 JEE720949 JOA720949 JXW720949 KHS720949 KRO720949 LBK720949 LLG720949 LVC720949 MEY720949 MOU720949 MYQ720949 NIM720949 NSI720949 OCE720949 OMA720949 OVW720949 PFS720949 PPO720949 PZK720949 QJG720949 QTC720949 RCY720949 RMU720949 RWQ720949 SGM720949 SQI720949 TAE720949 TKA720949 TTW720949 UDS720949 UNO720949 UXK720949 VHG720949 VRC720949 WAY720949 WKU720949 WUQ720949 I786485 IE786485 SA786485 ABW786485 ALS786485 AVO786485 BFK786485 BPG786485 BZC786485 CIY786485 CSU786485 DCQ786485 DMM786485 DWI786485 EGE786485 EQA786485 EZW786485 FJS786485 FTO786485 GDK786485 GNG786485 GXC786485 HGY786485 HQU786485 IAQ786485 IKM786485 IUI786485 JEE786485 JOA786485 JXW786485 KHS786485 KRO786485 LBK786485 LLG786485 LVC786485 MEY786485 MOU786485 MYQ786485 NIM786485 NSI786485 OCE786485 OMA786485 OVW786485 PFS786485 PPO786485 PZK786485 QJG786485 QTC786485 RCY786485 RMU786485 RWQ786485 SGM786485 SQI786485 TAE786485 TKA786485 TTW786485 UDS786485 UNO786485 UXK786485 VHG786485 VRC786485 WAY786485 WKU786485 WUQ786485 I852021 IE852021 SA852021 ABW852021 ALS852021 AVO852021 BFK852021 BPG852021 BZC852021 CIY852021 CSU852021 DCQ852021 DMM852021 DWI852021 EGE852021 EQA852021 EZW852021 FJS852021 FTO852021 GDK852021 GNG852021 GXC852021 HGY852021 HQU852021 IAQ852021 IKM852021 IUI852021 JEE852021 JOA852021 JXW852021 KHS852021 KRO852021 LBK852021 LLG852021 LVC852021 MEY852021 MOU852021 MYQ852021 NIM852021 NSI852021 OCE852021 OMA852021 OVW852021 PFS852021 PPO852021 PZK852021 QJG852021 QTC852021 RCY852021 RMU852021 RWQ852021 SGM852021 SQI852021 TAE852021 TKA852021 TTW852021 UDS852021 UNO852021 UXK852021 VHG852021 VRC852021 WAY852021 WKU852021 WUQ852021 I917557 IE917557 SA917557 ABW917557 ALS917557 AVO917557 BFK917557 BPG917557 BZC917557 CIY917557 CSU917557 DCQ917557 DMM917557 DWI917557 EGE917557 EQA917557 EZW917557 FJS917557 FTO917557 GDK917557 GNG917557 GXC917557 HGY917557 HQU917557 IAQ917557 IKM917557 IUI917557 JEE917557 JOA917557 JXW917557 KHS917557 KRO917557 LBK917557 LLG917557 LVC917557 MEY917557 MOU917557 MYQ917557 NIM917557 NSI917557 OCE917557 OMA917557 OVW917557 PFS917557 PPO917557 PZK917557 QJG917557 QTC917557 RCY917557 RMU917557 RWQ917557 SGM917557 SQI917557 TAE917557 TKA917557 TTW917557 UDS917557 UNO917557 UXK917557 VHG917557 VRC917557 WAY917557 WKU917557 WUQ917557 I983093 IE983093 SA983093 ABW983093 ALS983093 AVO983093 BFK983093 BPG983093 BZC983093 CIY983093 CSU983093 DCQ983093 DMM983093 DWI983093 EGE983093 EQA983093 EZW983093 FJS983093 FTO983093 GDK983093 GNG983093 GXC983093 HGY983093 HQU983093 IAQ983093 IKM983093 IUI983093 JEE983093 JOA983093 JXW983093 KHS983093 KRO983093 LBK983093 LLG983093 LVC983093 MEY983093 MOU983093 MYQ983093 NIM983093 NSI983093 OCE983093 OMA983093 OVW983093 PFS983093 PPO983093 PZK983093 QJG983093 QTC983093 RCY983093 RMU983093 RWQ983093 SGM983093 SQI983093 TAE983093 TKA983093 TTW983093 UDS983093 UNO983093 UXK983093 VHG983093 VRC983093 WAY983093 WKU983093 WUQ983093 IA53 RW53 ABS53 ALO53 AVK53 BFG53 BPC53 BYY53 CIU53 CSQ53 DCM53 DMI53 DWE53 EGA53 EPW53 EZS53 FJO53 FTK53 GDG53 GNC53 GWY53 HGU53 HQQ53 IAM53 IKI53 IUE53 JEA53 JNW53 JXS53 KHO53 KRK53 LBG53 LLC53 LUY53 MEU53 MOQ53 MYM53 NII53 NSE53 OCA53 OLW53 OVS53 PFO53 PPK53 PZG53 QJC53 QSY53 RCU53 RMQ53 RWM53 SGI53 SQE53 TAA53 TJW53 TTS53 UDO53 UNK53 UXG53 VHC53 VQY53 WAU53 WKQ53 WUM53 IA65589 RW65589 ABS65589 ALO65589 AVK65589 BFG65589 BPC65589 BYY65589 CIU65589 CSQ65589 DCM65589 DMI65589 DWE65589 EGA65589 EPW65589 EZS65589 FJO65589 FTK65589 GDG65589 GNC65589 GWY65589 HGU65589 HQQ65589 IAM65589 IKI65589 IUE65589 JEA65589 JNW65589 JXS65589 KHO65589 KRK65589 LBG65589 LLC65589 LUY65589 MEU65589 MOQ65589 MYM65589 NII65589 NSE65589 OCA65589 OLW65589 OVS65589 PFO65589 PPK65589 PZG65589 QJC65589 QSY65589 RCU65589 RMQ65589 RWM65589 SGI65589 SQE65589 TAA65589 TJW65589 TTS65589 UDO65589 UNK65589 UXG65589 VHC65589 VQY65589 WAU65589 WKQ65589 WUM65589 IA131125 RW131125 ABS131125 ALO131125 AVK131125 BFG131125 BPC131125 BYY131125 CIU131125 CSQ131125 DCM131125 DMI131125 DWE131125 EGA131125 EPW131125 EZS131125 FJO131125 FTK131125 GDG131125 GNC131125 GWY131125 HGU131125 HQQ131125 IAM131125 IKI131125 IUE131125 JEA131125 JNW131125 JXS131125 KHO131125 KRK131125 LBG131125 LLC131125 LUY131125 MEU131125 MOQ131125 MYM131125 NII131125 NSE131125 OCA131125 OLW131125 OVS131125 PFO131125 PPK131125 PZG131125 QJC131125 QSY131125 RCU131125 RMQ131125 RWM131125 SGI131125 SQE131125 TAA131125 TJW131125 TTS131125 UDO131125 UNK131125 UXG131125 VHC131125 VQY131125 WAU131125 WKQ131125 WUM131125 IA196661 RW196661 ABS196661 ALO196661 AVK196661 BFG196661 BPC196661 BYY196661 CIU196661 CSQ196661 DCM196661 DMI196661 DWE196661 EGA196661 EPW196661 EZS196661 FJO196661 FTK196661 GDG196661 GNC196661 GWY196661 HGU196661 HQQ196661 IAM196661 IKI196661 IUE196661 JEA196661 JNW196661 JXS196661 KHO196661 KRK196661 LBG196661 LLC196661 LUY196661 MEU196661 MOQ196661 MYM196661 NII196661 NSE196661 OCA196661 OLW196661 OVS196661 PFO196661 PPK196661 PZG196661 QJC196661 QSY196661 RCU196661 RMQ196661 RWM196661 SGI196661 SQE196661 TAA196661 TJW196661 TTS196661 UDO196661 UNK196661 UXG196661 VHC196661 VQY196661 WAU196661 WKQ196661 WUM196661 IA262197 RW262197 ABS262197 ALO262197 AVK262197 BFG262197 BPC262197 BYY262197 CIU262197 CSQ262197 DCM262197 DMI262197 DWE262197 EGA262197 EPW262197 EZS262197 FJO262197 FTK262197 GDG262197 GNC262197 GWY262197 HGU262197 HQQ262197 IAM262197 IKI262197 IUE262197 JEA262197 JNW262197 JXS262197 KHO262197 KRK262197 LBG262197 LLC262197 LUY262197 MEU262197 MOQ262197 MYM262197 NII262197 NSE262197 OCA262197 OLW262197 OVS262197 PFO262197 PPK262197 PZG262197 QJC262197 QSY262197 RCU262197 RMQ262197 RWM262197 SGI262197 SQE262197 TAA262197 TJW262197 TTS262197 UDO262197 UNK262197 UXG262197 VHC262197 VQY262197 WAU262197 WKQ262197 WUM262197 IA327733 RW327733 ABS327733 ALO327733 AVK327733 BFG327733 BPC327733 BYY327733 CIU327733 CSQ327733 DCM327733 DMI327733 DWE327733 EGA327733 EPW327733 EZS327733 FJO327733 FTK327733 GDG327733 GNC327733 GWY327733 HGU327733 HQQ327733 IAM327733 IKI327733 IUE327733 JEA327733 JNW327733 JXS327733 KHO327733 KRK327733 LBG327733 LLC327733 LUY327733 MEU327733 MOQ327733 MYM327733 NII327733 NSE327733 OCA327733 OLW327733 OVS327733 PFO327733 PPK327733 PZG327733 QJC327733 QSY327733 RCU327733 RMQ327733 RWM327733 SGI327733 SQE327733 TAA327733 TJW327733 TTS327733 UDO327733 UNK327733 UXG327733 VHC327733 VQY327733 WAU327733 WKQ327733 WUM327733 IA393269 RW393269 ABS393269 ALO393269 AVK393269 BFG393269 BPC393269 BYY393269 CIU393269 CSQ393269 DCM393269 DMI393269 DWE393269 EGA393269 EPW393269 EZS393269 FJO393269 FTK393269 GDG393269 GNC393269 GWY393269 HGU393269 HQQ393269 IAM393269 IKI393269 IUE393269 JEA393269 JNW393269 JXS393269 KHO393269 KRK393269 LBG393269 LLC393269 LUY393269 MEU393269 MOQ393269 MYM393269 NII393269 NSE393269 OCA393269 OLW393269 OVS393269 PFO393269 PPK393269 PZG393269 QJC393269 QSY393269 RCU393269 RMQ393269 RWM393269 SGI393269 SQE393269 TAA393269 TJW393269 TTS393269 UDO393269 UNK393269 UXG393269 VHC393269 VQY393269 WAU393269 WKQ393269 WUM393269 IA458805 RW458805 ABS458805 ALO458805 AVK458805 BFG458805 BPC458805 BYY458805 CIU458805 CSQ458805 DCM458805 DMI458805 DWE458805 EGA458805 EPW458805 EZS458805 FJO458805 FTK458805 GDG458805 GNC458805 GWY458805 HGU458805 HQQ458805 IAM458805 IKI458805 IUE458805 JEA458805 JNW458805 JXS458805 KHO458805 KRK458805 LBG458805 LLC458805 LUY458805 MEU458805 MOQ458805 MYM458805 NII458805 NSE458805 OCA458805 OLW458805 OVS458805 PFO458805 PPK458805 PZG458805 QJC458805 QSY458805 RCU458805 RMQ458805 RWM458805 SGI458805 SQE458805 TAA458805 TJW458805 TTS458805 UDO458805 UNK458805 UXG458805 VHC458805 VQY458805 WAU458805 WKQ458805 WUM458805 IA524341 RW524341 ABS524341 ALO524341 AVK524341 BFG524341 BPC524341 BYY524341 CIU524341 CSQ524341 DCM524341 DMI524341 DWE524341 EGA524341 EPW524341 EZS524341 FJO524341 FTK524341 GDG524341 GNC524341 GWY524341 HGU524341 HQQ524341 IAM524341 IKI524341 IUE524341 JEA524341 JNW524341 JXS524341 KHO524341 KRK524341 LBG524341 LLC524341 LUY524341 MEU524341 MOQ524341 MYM524341 NII524341 NSE524341 OCA524341 OLW524341 OVS524341 PFO524341 PPK524341 PZG524341 QJC524341 QSY524341 RCU524341 RMQ524341 RWM524341 SGI524341 SQE524341 TAA524341 TJW524341 TTS524341 UDO524341 UNK524341 UXG524341 VHC524341 VQY524341 WAU524341 WKQ524341 WUM524341 IA589877 RW589877 ABS589877 ALO589877 AVK589877 BFG589877 BPC589877 BYY589877 CIU589877 CSQ589877 DCM589877 DMI589877 DWE589877 EGA589877 EPW589877 EZS589877 FJO589877 FTK589877 GDG589877 GNC589877 GWY589877 HGU589877 HQQ589877 IAM589877 IKI589877 IUE589877 JEA589877 JNW589877 JXS589877 KHO589877 KRK589877 LBG589877 LLC589877 LUY589877 MEU589877 MOQ589877 MYM589877 NII589877 NSE589877 OCA589877 OLW589877 OVS589877 PFO589877 PPK589877 PZG589877 QJC589877 QSY589877 RCU589877 RMQ589877 RWM589877 SGI589877 SQE589877 TAA589877 TJW589877 TTS589877 UDO589877 UNK589877 UXG589877 VHC589877 VQY589877 WAU589877 WKQ589877 WUM589877 IA655413 RW655413 ABS655413 ALO655413 AVK655413 BFG655413 BPC655413 BYY655413 CIU655413 CSQ655413 DCM655413 DMI655413 DWE655413 EGA655413 EPW655413 EZS655413 FJO655413 FTK655413 GDG655413 GNC655413 GWY655413 HGU655413 HQQ655413 IAM655413 IKI655413 IUE655413 JEA655413 JNW655413 JXS655413 KHO655413 KRK655413 LBG655413 LLC655413 LUY655413 MEU655413 MOQ655413 MYM655413 NII655413 NSE655413 OCA655413 OLW655413 OVS655413 PFO655413 PPK655413 PZG655413 QJC655413 QSY655413 RCU655413 RMQ655413 RWM655413 SGI655413 SQE655413 TAA655413 TJW655413 TTS655413 UDO655413 UNK655413 UXG655413 VHC655413 VQY655413 WAU655413 WKQ655413 WUM655413 IA720949 RW720949 ABS720949 ALO720949 AVK720949 BFG720949 BPC720949 BYY720949 CIU720949 CSQ720949 DCM720949 DMI720949 DWE720949 EGA720949 EPW720949 EZS720949 FJO720949 FTK720949 GDG720949 GNC720949 GWY720949 HGU720949 HQQ720949 IAM720949 IKI720949 IUE720949 JEA720949 JNW720949 JXS720949 KHO720949 KRK720949 LBG720949 LLC720949 LUY720949 MEU720949 MOQ720949 MYM720949 NII720949 NSE720949 OCA720949 OLW720949 OVS720949 PFO720949 PPK720949 PZG720949 QJC720949 QSY720949 RCU720949 RMQ720949 RWM720949 SGI720949 SQE720949 TAA720949 TJW720949 TTS720949 UDO720949 UNK720949 UXG720949 VHC720949 VQY720949 WAU720949 WKQ720949 WUM720949 IA786485 RW786485 ABS786485 ALO786485 AVK786485 BFG786485 BPC786485 BYY786485 CIU786485 CSQ786485 DCM786485 DMI786485 DWE786485 EGA786485 EPW786485 EZS786485 FJO786485 FTK786485 GDG786485 GNC786485 GWY786485 HGU786485 HQQ786485 IAM786485 IKI786485 IUE786485 JEA786485 JNW786485 JXS786485 KHO786485 KRK786485 LBG786485 LLC786485 LUY786485 MEU786485 MOQ786485 MYM786485 NII786485 NSE786485 OCA786485 OLW786485 OVS786485 PFO786485 PPK786485 PZG786485 QJC786485 QSY786485 RCU786485 RMQ786485 RWM786485 SGI786485 SQE786485 TAA786485 TJW786485 TTS786485 UDO786485 UNK786485 UXG786485 VHC786485 VQY786485 WAU786485 WKQ786485 WUM786485 IA852021 RW852021 ABS852021 ALO852021 AVK852021 BFG852021 BPC852021 BYY852021 CIU852021 CSQ852021 DCM852021 DMI852021 DWE852021 EGA852021 EPW852021 EZS852021 FJO852021 FTK852021 GDG852021 GNC852021 GWY852021 HGU852021 HQQ852021 IAM852021 IKI852021 IUE852021 JEA852021 JNW852021 JXS852021 KHO852021 KRK852021 LBG852021 LLC852021 LUY852021 MEU852021 MOQ852021 MYM852021 NII852021 NSE852021 OCA852021 OLW852021 OVS852021 PFO852021 PPK852021 PZG852021 QJC852021 QSY852021 RCU852021 RMQ852021 RWM852021 SGI852021 SQE852021 TAA852021 TJW852021 TTS852021 UDO852021 UNK852021 UXG852021 VHC852021 VQY852021 WAU852021 WKQ852021 WUM852021 IA917557 RW917557 ABS917557 ALO917557 AVK917557 BFG917557 BPC917557 BYY917557 CIU917557 CSQ917557 DCM917557 DMI917557 DWE917557 EGA917557 EPW917557 EZS917557 FJO917557 FTK917557 GDG917557 GNC917557 GWY917557 HGU917557 HQQ917557 IAM917557 IKI917557 IUE917557 JEA917557 JNW917557 JXS917557 KHO917557 KRK917557 LBG917557 LLC917557 LUY917557 MEU917557 MOQ917557 MYM917557 NII917557 NSE917557 OCA917557 OLW917557 OVS917557 PFO917557 PPK917557 PZG917557 QJC917557 QSY917557 RCU917557 RMQ917557 RWM917557 SGI917557 SQE917557 TAA917557 TJW917557 TTS917557 UDO917557 UNK917557 UXG917557 VHC917557 VQY917557 WAU917557 WKQ917557 WUM917557 IA983093 RW983093 ABS983093 ALO983093 AVK983093 BFG983093 BPC983093 BYY983093 CIU983093 CSQ983093 DCM983093 DMI983093 DWE983093 EGA983093 EPW983093 EZS983093 FJO983093 FTK983093 GDG983093 GNC983093 GWY983093 HGU983093 HQQ983093 IAM983093 IKI983093 IUE983093 JEA983093 JNW983093 JXS983093 KHO983093 KRK983093 LBG983093 LLC983093 LUY983093 MEU983093 MOQ983093 MYM983093 NII983093 NSE983093 OCA983093 OLW983093 OVS983093 PFO983093 PPK983093 PZG983093 QJC983093 QSY983093 RCU983093 RMQ983093 RWM983093 SGI983093 SQE983093 TAA983093 TJW983093 TTS983093 UDO983093 UNK983093 UXG983093 VHC983093 VQY983093 WAU983093 WKQ983093 WUM983093 HW53 RS53 ABO53 ALK53 AVG53 BFC53 BOY53 BYU53 CIQ53 CSM53 DCI53 DME53 DWA53 EFW53 EPS53 EZO53 FJK53 FTG53 GDC53 GMY53 GWU53 HGQ53 HQM53 IAI53 IKE53 IUA53 JDW53 JNS53 JXO53 KHK53 KRG53 LBC53 LKY53 LUU53 MEQ53 MOM53 MYI53 NIE53 NSA53 OBW53 OLS53 OVO53 PFK53 PPG53 PZC53 QIY53 QSU53 RCQ53 RMM53 RWI53 SGE53 SQA53 SZW53 TJS53 TTO53 UDK53 UNG53 UXC53 VGY53 VQU53 WAQ53 WKM53 WUI53 HW65589 RS65589 ABO65589 ALK65589 AVG65589 BFC65589 BOY65589 BYU65589 CIQ65589 CSM65589 DCI65589 DME65589 DWA65589 EFW65589 EPS65589 EZO65589 FJK65589 FTG65589 GDC65589 GMY65589 GWU65589 HGQ65589 HQM65589 IAI65589 IKE65589 IUA65589 JDW65589 JNS65589 JXO65589 KHK65589 KRG65589 LBC65589 LKY65589 LUU65589 MEQ65589 MOM65589 MYI65589 NIE65589 NSA65589 OBW65589 OLS65589 OVO65589 PFK65589 PPG65589 PZC65589 QIY65589 QSU65589 RCQ65589 RMM65589 RWI65589 SGE65589 SQA65589 SZW65589 TJS65589 TTO65589 UDK65589 UNG65589 UXC65589 VGY65589 VQU65589 WAQ65589 WKM65589 WUI65589 HW131125 RS131125 ABO131125 ALK131125 AVG131125 BFC131125 BOY131125 BYU131125 CIQ131125 CSM131125 DCI131125 DME131125 DWA131125 EFW131125 EPS131125 EZO131125 FJK131125 FTG131125 GDC131125 GMY131125 GWU131125 HGQ131125 HQM131125 IAI131125 IKE131125 IUA131125 JDW131125 JNS131125 JXO131125 KHK131125 KRG131125 LBC131125 LKY131125 LUU131125 MEQ131125 MOM131125 MYI131125 NIE131125 NSA131125 OBW131125 OLS131125 OVO131125 PFK131125 PPG131125 PZC131125 QIY131125 QSU131125 RCQ131125 RMM131125 RWI131125 SGE131125 SQA131125 SZW131125 TJS131125 TTO131125 UDK131125 UNG131125 UXC131125 VGY131125 VQU131125 WAQ131125 WKM131125 WUI131125 HW196661 RS196661 ABO196661 ALK196661 AVG196661 BFC196661 BOY196661 BYU196661 CIQ196661 CSM196661 DCI196661 DME196661 DWA196661 EFW196661 EPS196661 EZO196661 FJK196661 FTG196661 GDC196661 GMY196661 GWU196661 HGQ196661 HQM196661 IAI196661 IKE196661 IUA196661 JDW196661 JNS196661 JXO196661 KHK196661 KRG196661 LBC196661 LKY196661 LUU196661 MEQ196661 MOM196661 MYI196661 NIE196661 NSA196661 OBW196661 OLS196661 OVO196661 PFK196661 PPG196661 PZC196661 QIY196661 QSU196661 RCQ196661 RMM196661 RWI196661 SGE196661 SQA196661 SZW196661 TJS196661 TTO196661 UDK196661 UNG196661 UXC196661 VGY196661 VQU196661 WAQ196661 WKM196661 WUI196661 HW262197 RS262197 ABO262197 ALK262197 AVG262197 BFC262197 BOY262197 BYU262197 CIQ262197 CSM262197 DCI262197 DME262197 DWA262197 EFW262197 EPS262197 EZO262197 FJK262197 FTG262197 GDC262197 GMY262197 GWU262197 HGQ262197 HQM262197 IAI262197 IKE262197 IUA262197 JDW262197 JNS262197 JXO262197 KHK262197 KRG262197 LBC262197 LKY262197 LUU262197 MEQ262197 MOM262197 MYI262197 NIE262197 NSA262197 OBW262197 OLS262197 OVO262197 PFK262197 PPG262197 PZC262197 QIY262197 QSU262197 RCQ262197 RMM262197 RWI262197 SGE262197 SQA262197 SZW262197 TJS262197 TTO262197 UDK262197 UNG262197 UXC262197 VGY262197 VQU262197 WAQ262197 WKM262197 WUI262197 HW327733 RS327733 ABO327733 ALK327733 AVG327733 BFC327733 BOY327733 BYU327733 CIQ327733 CSM327733 DCI327733 DME327733 DWA327733 EFW327733 EPS327733 EZO327733 FJK327733 FTG327733 GDC327733 GMY327733 GWU327733 HGQ327733 HQM327733 IAI327733 IKE327733 IUA327733 JDW327733 JNS327733 JXO327733 KHK327733 KRG327733 LBC327733 LKY327733 LUU327733 MEQ327733 MOM327733 MYI327733 NIE327733 NSA327733 OBW327733 OLS327733 OVO327733 PFK327733 PPG327733 PZC327733 QIY327733 QSU327733 RCQ327733 RMM327733 RWI327733 SGE327733 SQA327733 SZW327733 TJS327733 TTO327733 UDK327733 UNG327733 UXC327733 VGY327733 VQU327733 WAQ327733 WKM327733 WUI327733 HW393269 RS393269 ABO393269 ALK393269 AVG393269 BFC393269 BOY393269 BYU393269 CIQ393269 CSM393269 DCI393269 DME393269 DWA393269 EFW393269 EPS393269 EZO393269 FJK393269 FTG393269 GDC393269 GMY393269 GWU393269 HGQ393269 HQM393269 IAI393269 IKE393269 IUA393269 JDW393269 JNS393269 JXO393269 KHK393269 KRG393269 LBC393269 LKY393269 LUU393269 MEQ393269 MOM393269 MYI393269 NIE393269 NSA393269 OBW393269 OLS393269 OVO393269 PFK393269 PPG393269 PZC393269 QIY393269 QSU393269 RCQ393269 RMM393269 RWI393269 SGE393269 SQA393269 SZW393269 TJS393269 TTO393269 UDK393269 UNG393269 UXC393269 VGY393269 VQU393269 WAQ393269 WKM393269 WUI393269 HW458805 RS458805 ABO458805 ALK458805 AVG458805 BFC458805 BOY458805 BYU458805 CIQ458805 CSM458805 DCI458805 DME458805 DWA458805 EFW458805 EPS458805 EZO458805 FJK458805 FTG458805 GDC458805 GMY458805 GWU458805 HGQ458805 HQM458805 IAI458805 IKE458805 IUA458805 JDW458805 JNS458805 JXO458805 KHK458805 KRG458805 LBC458805 LKY458805 LUU458805 MEQ458805 MOM458805 MYI458805 NIE458805 NSA458805 OBW458805 OLS458805 OVO458805 PFK458805 PPG458805 PZC458805 QIY458805 QSU458805 RCQ458805 RMM458805 RWI458805 SGE458805 SQA458805 SZW458805 TJS458805 TTO458805 UDK458805 UNG458805 UXC458805 VGY458805 VQU458805 WAQ458805 WKM458805 WUI458805 HW524341 RS524341 ABO524341 ALK524341 AVG524341 BFC524341 BOY524341 BYU524341 CIQ524341 CSM524341 DCI524341 DME524341 DWA524341 EFW524341 EPS524341 EZO524341 FJK524341 FTG524341 GDC524341 GMY524341 GWU524341 HGQ524341 HQM524341 IAI524341 IKE524341 IUA524341 JDW524341 JNS524341 JXO524341 KHK524341 KRG524341 LBC524341 LKY524341 LUU524341 MEQ524341 MOM524341 MYI524341 NIE524341 NSA524341 OBW524341 OLS524341 OVO524341 PFK524341 PPG524341 PZC524341 QIY524341 QSU524341 RCQ524341 RMM524341 RWI524341 SGE524341 SQA524341 SZW524341 TJS524341 TTO524341 UDK524341 UNG524341 UXC524341 VGY524341 VQU524341 WAQ524341 WKM524341 WUI524341 HW589877 RS589877 ABO589877 ALK589877 AVG589877 BFC589877 BOY589877 BYU589877 CIQ589877 CSM589877 DCI589877 DME589877 DWA589877 EFW589877 EPS589877 EZO589877 FJK589877 FTG589877 GDC589877 GMY589877 GWU589877 HGQ589877 HQM589877 IAI589877 IKE589877 IUA589877 JDW589877 JNS589877 JXO589877 KHK589877 KRG589877 LBC589877 LKY589877 LUU589877 MEQ589877 MOM589877 MYI589877 NIE589877 NSA589877 OBW589877 OLS589877 OVO589877 PFK589877 PPG589877 PZC589877 QIY589877 QSU589877 RCQ589877 RMM589877 RWI589877 SGE589877 SQA589877 SZW589877 TJS589877 TTO589877 UDK589877 UNG589877 UXC589877 VGY589877 VQU589877 WAQ589877 WKM589877 WUI589877 HW655413 RS655413 ABO655413 ALK655413 AVG655413 BFC655413 BOY655413 BYU655413 CIQ655413 CSM655413 DCI655413 DME655413 DWA655413 EFW655413 EPS655413 EZO655413 FJK655413 FTG655413 GDC655413 GMY655413 GWU655413 HGQ655413 HQM655413 IAI655413 IKE655413 IUA655413 JDW655413 JNS655413 JXO655413 KHK655413 KRG655413 LBC655413 LKY655413 LUU655413 MEQ655413 MOM655413 MYI655413 NIE655413 NSA655413 OBW655413 OLS655413 OVO655413 PFK655413 PPG655413 PZC655413 QIY655413 QSU655413 RCQ655413 RMM655413 RWI655413 SGE655413 SQA655413 SZW655413 TJS655413 TTO655413 UDK655413 UNG655413 UXC655413 VGY655413 VQU655413 WAQ655413 WKM655413 WUI655413 HW720949 RS720949 ABO720949 ALK720949 AVG720949 BFC720949 BOY720949 BYU720949 CIQ720949 CSM720949 DCI720949 DME720949 DWA720949 EFW720949 EPS720949 EZO720949 FJK720949 FTG720949 GDC720949 GMY720949 GWU720949 HGQ720949 HQM720949 IAI720949 IKE720949 IUA720949 JDW720949 JNS720949 JXO720949 KHK720949 KRG720949 LBC720949 LKY720949 LUU720949 MEQ720949 MOM720949 MYI720949 NIE720949 NSA720949 OBW720949 OLS720949 OVO720949 PFK720949 PPG720949 PZC720949 QIY720949 QSU720949 RCQ720949 RMM720949 RWI720949 SGE720949 SQA720949 SZW720949 TJS720949 TTO720949 UDK720949 UNG720949 UXC720949 VGY720949 VQU720949 WAQ720949 WKM720949 WUI720949 HW786485 RS786485 ABO786485 ALK786485 AVG786485 BFC786485 BOY786485 BYU786485 CIQ786485 CSM786485 DCI786485 DME786485 DWA786485 EFW786485 EPS786485 EZO786485 FJK786485 FTG786485 GDC786485 GMY786485 GWU786485 HGQ786485 HQM786485 IAI786485 IKE786485 IUA786485 JDW786485 JNS786485 JXO786485 KHK786485 KRG786485 LBC786485 LKY786485 LUU786485 MEQ786485 MOM786485 MYI786485 NIE786485 NSA786485 OBW786485 OLS786485 OVO786485 PFK786485 PPG786485 PZC786485 QIY786485 QSU786485 RCQ786485 RMM786485 RWI786485 SGE786485 SQA786485 SZW786485 TJS786485 TTO786485 UDK786485 UNG786485 UXC786485 VGY786485 VQU786485 WAQ786485 WKM786485 WUI786485 HW852021 RS852021 ABO852021 ALK852021 AVG852021 BFC852021 BOY852021 BYU852021 CIQ852021 CSM852021 DCI852021 DME852021 DWA852021 EFW852021 EPS852021 EZO852021 FJK852021 FTG852021 GDC852021 GMY852021 GWU852021 HGQ852021 HQM852021 IAI852021 IKE852021 IUA852021 JDW852021 JNS852021 JXO852021 KHK852021 KRG852021 LBC852021 LKY852021 LUU852021 MEQ852021 MOM852021 MYI852021 NIE852021 NSA852021 OBW852021 OLS852021 OVO852021 PFK852021 PPG852021 PZC852021 QIY852021 QSU852021 RCQ852021 RMM852021 RWI852021 SGE852021 SQA852021 SZW852021 TJS852021 TTO852021 UDK852021 UNG852021 UXC852021 VGY852021 VQU852021 WAQ852021 WKM852021 WUI852021 HW917557 RS917557 ABO917557 ALK917557 AVG917557 BFC917557 BOY917557 BYU917557 CIQ917557 CSM917557 DCI917557 DME917557 DWA917557 EFW917557 EPS917557 EZO917557 FJK917557 FTG917557 GDC917557 GMY917557 GWU917557 HGQ917557 HQM917557 IAI917557 IKE917557 IUA917557 JDW917557 JNS917557 JXO917557 KHK917557 KRG917557 LBC917557 LKY917557 LUU917557 MEQ917557 MOM917557 MYI917557 NIE917557 NSA917557 OBW917557 OLS917557 OVO917557 PFK917557 PPG917557 PZC917557 QIY917557 QSU917557 RCQ917557 RMM917557 RWI917557 SGE917557 SQA917557 SZW917557 TJS917557 TTO917557 UDK917557 UNG917557 UXC917557 VGY917557 VQU917557 WAQ917557 WKM917557 WUI917557 HW983093 RS983093 ABO983093 ALK983093 AVG983093 BFC983093 BOY983093 BYU983093 CIQ983093 CSM983093 DCI983093 DME983093 DWA983093 EFW983093 EPS983093 EZO983093 FJK983093 FTG983093 GDC983093 GMY983093 GWU983093 HGQ983093 HQM983093 IAI983093 IKE983093 IUA983093 JDW983093 JNS983093 JXO983093 KHK983093 KRG983093 LBC983093 LKY983093 LUU983093 MEQ983093 MOM983093 MYI983093 NIE983093 NSA983093 OBW983093 OLS983093 OVO983093 PFK983093 PPG983093 PZC983093 QIY983093 QSU983093 RCQ983093 RMM983093 RWI983093 SGE983093 SQA983093 SZW983093 TJS983093 TTO983093 UDK983093 UNG983093 UXC983093 VGY983093 VQU983093 WAQ983093 WKM983093 WUI983093 HS53 RO53 ABK53 ALG53 AVC53 BEY53 BOU53 BYQ53 CIM53 CSI53 DCE53 DMA53 DVW53 EFS53 EPO53 EZK53 FJG53 FTC53 GCY53 GMU53 GWQ53 HGM53 HQI53 IAE53 IKA53 ITW53 JDS53 JNO53 JXK53 KHG53 KRC53 LAY53 LKU53 LUQ53 MEM53 MOI53 MYE53 NIA53 NRW53 OBS53 OLO53 OVK53 PFG53 PPC53 PYY53 QIU53 QSQ53 RCM53 RMI53 RWE53 SGA53 SPW53 SZS53 TJO53 TTK53 UDG53 UNC53 UWY53 VGU53 VQQ53 WAM53 WKI53 WUE53 HS65589 RO65589 ABK65589 ALG65589 AVC65589 BEY65589 BOU65589 BYQ65589 CIM65589 CSI65589 DCE65589 DMA65589 DVW65589 EFS65589 EPO65589 EZK65589 FJG65589 FTC65589 GCY65589 GMU65589 GWQ65589 HGM65589 HQI65589 IAE65589 IKA65589 ITW65589 JDS65589 JNO65589 JXK65589 KHG65589 KRC65589 LAY65589 LKU65589 LUQ65589 MEM65589 MOI65589 MYE65589 NIA65589 NRW65589 OBS65589 OLO65589 OVK65589 PFG65589 PPC65589 PYY65589 QIU65589 QSQ65589 RCM65589 RMI65589 RWE65589 SGA65589 SPW65589 SZS65589 TJO65589 TTK65589 UDG65589 UNC65589 UWY65589 VGU65589 VQQ65589 WAM65589 WKI65589 WUE65589 HS131125 RO131125 ABK131125 ALG131125 AVC131125 BEY131125 BOU131125 BYQ131125 CIM131125 CSI131125 DCE131125 DMA131125 DVW131125 EFS131125 EPO131125 EZK131125 FJG131125 FTC131125 GCY131125 GMU131125 GWQ131125 HGM131125 HQI131125 IAE131125 IKA131125 ITW131125 JDS131125 JNO131125 JXK131125 KHG131125 KRC131125 LAY131125 LKU131125 LUQ131125 MEM131125 MOI131125 MYE131125 NIA131125 NRW131125 OBS131125 OLO131125 OVK131125 PFG131125 PPC131125 PYY131125 QIU131125 QSQ131125 RCM131125 RMI131125 RWE131125 SGA131125 SPW131125 SZS131125 TJO131125 TTK131125 UDG131125 UNC131125 UWY131125 VGU131125 VQQ131125 WAM131125 WKI131125 WUE131125 HS196661 RO196661 ABK196661 ALG196661 AVC196661 BEY196661 BOU196661 BYQ196661 CIM196661 CSI196661 DCE196661 DMA196661 DVW196661 EFS196661 EPO196661 EZK196661 FJG196661 FTC196661 GCY196661 GMU196661 GWQ196661 HGM196661 HQI196661 IAE196661 IKA196661 ITW196661 JDS196661 JNO196661 JXK196661 KHG196661 KRC196661 LAY196661 LKU196661 LUQ196661 MEM196661 MOI196661 MYE196661 NIA196661 NRW196661 OBS196661 OLO196661 OVK196661 PFG196661 PPC196661 PYY196661 QIU196661 QSQ196661 RCM196661 RMI196661 RWE196661 SGA196661 SPW196661 SZS196661 TJO196661 TTK196661 UDG196661 UNC196661 UWY196661 VGU196661 VQQ196661 WAM196661 WKI196661 WUE196661 HS262197 RO262197 ABK262197 ALG262197 AVC262197 BEY262197 BOU262197 BYQ262197 CIM262197 CSI262197 DCE262197 DMA262197 DVW262197 EFS262197 EPO262197 EZK262197 FJG262197 FTC262197 GCY262197 GMU262197 GWQ262197 HGM262197 HQI262197 IAE262197 IKA262197 ITW262197 JDS262197 JNO262197 JXK262197 KHG262197 KRC262197 LAY262197 LKU262197 LUQ262197 MEM262197 MOI262197 MYE262197 NIA262197 NRW262197 OBS262197 OLO262197 OVK262197 PFG262197 PPC262197 PYY262197 QIU262197 QSQ262197 RCM262197 RMI262197 RWE262197 SGA262197 SPW262197 SZS262197 TJO262197 TTK262197 UDG262197 UNC262197 UWY262197 VGU262197 VQQ262197 WAM262197 WKI262197 WUE262197 HS327733 RO327733 ABK327733 ALG327733 AVC327733 BEY327733 BOU327733 BYQ327733 CIM327733 CSI327733 DCE327733 DMA327733 DVW327733 EFS327733 EPO327733 EZK327733 FJG327733 FTC327733 GCY327733 GMU327733 GWQ327733 HGM327733 HQI327733 IAE327733 IKA327733 ITW327733 JDS327733 JNO327733 JXK327733 KHG327733 KRC327733 LAY327733 LKU327733 LUQ327733 MEM327733 MOI327733 MYE327733 NIA327733 NRW327733 OBS327733 OLO327733 OVK327733 PFG327733 PPC327733 PYY327733 QIU327733 QSQ327733 RCM327733 RMI327733 RWE327733 SGA327733 SPW327733 SZS327733 TJO327733 TTK327733 UDG327733 UNC327733 UWY327733 VGU327733 VQQ327733 WAM327733 WKI327733 WUE327733 HS393269 RO393269 ABK393269 ALG393269 AVC393269 BEY393269 BOU393269 BYQ393269 CIM393269 CSI393269 DCE393269 DMA393269 DVW393269 EFS393269 EPO393269 EZK393269 FJG393269 FTC393269 GCY393269 GMU393269 GWQ393269 HGM393269 HQI393269 IAE393269 IKA393269 ITW393269 JDS393269 JNO393269 JXK393269 KHG393269 KRC393269 LAY393269 LKU393269 LUQ393269 MEM393269 MOI393269 MYE393269 NIA393269 NRW393269 OBS393269 OLO393269 OVK393269 PFG393269 PPC393269 PYY393269 QIU393269 QSQ393269 RCM393269 RMI393269 RWE393269 SGA393269 SPW393269 SZS393269 TJO393269 TTK393269 UDG393269 UNC393269 UWY393269 VGU393269 VQQ393269 WAM393269 WKI393269 WUE393269 HS458805 RO458805 ABK458805 ALG458805 AVC458805 BEY458805 BOU458805 BYQ458805 CIM458805 CSI458805 DCE458805 DMA458805 DVW458805 EFS458805 EPO458805 EZK458805 FJG458805 FTC458805 GCY458805 GMU458805 GWQ458805 HGM458805 HQI458805 IAE458805 IKA458805 ITW458805 JDS458805 JNO458805 JXK458805 KHG458805 KRC458805 LAY458805 LKU458805 LUQ458805 MEM458805 MOI458805 MYE458805 NIA458805 NRW458805 OBS458805 OLO458805 OVK458805 PFG458805 PPC458805 PYY458805 QIU458805 QSQ458805 RCM458805 RMI458805 RWE458805 SGA458805 SPW458805 SZS458805 TJO458805 TTK458805 UDG458805 UNC458805 UWY458805 VGU458805 VQQ458805 WAM458805 WKI458805 WUE458805 HS524341 RO524341 ABK524341 ALG524341 AVC524341 BEY524341 BOU524341 BYQ524341 CIM524341 CSI524341 DCE524341 DMA524341 DVW524341 EFS524341 EPO524341 EZK524341 FJG524341 FTC524341 GCY524341 GMU524341 GWQ524341 HGM524341 HQI524341 IAE524341 IKA524341 ITW524341 JDS524341 JNO524341 JXK524341 KHG524341 KRC524341 LAY524341 LKU524341 LUQ524341 MEM524341 MOI524341 MYE524341 NIA524341 NRW524341 OBS524341 OLO524341 OVK524341 PFG524341 PPC524341 PYY524341 QIU524341 QSQ524341 RCM524341 RMI524341 RWE524341 SGA524341 SPW524341 SZS524341 TJO524341 TTK524341 UDG524341 UNC524341 UWY524341 VGU524341 VQQ524341 WAM524341 WKI524341 WUE524341 HS589877 RO589877 ABK589877 ALG589877 AVC589877 BEY589877 BOU589877 BYQ589877 CIM589877 CSI589877 DCE589877 DMA589877 DVW589877 EFS589877 EPO589877 EZK589877 FJG589877 FTC589877 GCY589877 GMU589877 GWQ589877 HGM589877 HQI589877 IAE589877 IKA589877 ITW589877 JDS589877 JNO589877 JXK589877 KHG589877 KRC589877 LAY589877 LKU589877 LUQ589877 MEM589877 MOI589877 MYE589877 NIA589877 NRW589877 OBS589877 OLO589877 OVK589877 PFG589877 PPC589877 PYY589877 QIU589877 QSQ589877 RCM589877 RMI589877 RWE589877 SGA589877 SPW589877 SZS589877 TJO589877 TTK589877 UDG589877 UNC589877 UWY589877 VGU589877 VQQ589877 WAM589877 WKI589877 WUE589877 HS655413 RO655413 ABK655413 ALG655413 AVC655413 BEY655413 BOU655413 BYQ655413 CIM655413 CSI655413 DCE655413 DMA655413 DVW655413 EFS655413 EPO655413 EZK655413 FJG655413 FTC655413 GCY655413 GMU655413 GWQ655413 HGM655413 HQI655413 IAE655413 IKA655413 ITW655413 JDS655413 JNO655413 JXK655413 KHG655413 KRC655413 LAY655413 LKU655413 LUQ655413 MEM655413 MOI655413 MYE655413 NIA655413 NRW655413 OBS655413 OLO655413 OVK655413 PFG655413 PPC655413 PYY655413 QIU655413 QSQ655413 RCM655413 RMI655413 RWE655413 SGA655413 SPW655413 SZS655413 TJO655413 TTK655413 UDG655413 UNC655413 UWY655413 VGU655413 VQQ655413 WAM655413 WKI655413 WUE655413 HS720949 RO720949 ABK720949 ALG720949 AVC720949 BEY720949 BOU720949 BYQ720949 CIM720949 CSI720949 DCE720949 DMA720949 DVW720949 EFS720949 EPO720949 EZK720949 FJG720949 FTC720949 GCY720949 GMU720949 GWQ720949 HGM720949 HQI720949 IAE720949 IKA720949 ITW720949 JDS720949 JNO720949 JXK720949 KHG720949 KRC720949 LAY720949 LKU720949 LUQ720949 MEM720949 MOI720949 MYE720949 NIA720949 NRW720949 OBS720949 OLO720949 OVK720949 PFG720949 PPC720949 PYY720949 QIU720949 QSQ720949 RCM720949 RMI720949 RWE720949 SGA720949 SPW720949 SZS720949 TJO720949 TTK720949 UDG720949 UNC720949 UWY720949 VGU720949 VQQ720949 WAM720949 WKI720949 WUE720949 HS786485 RO786485 ABK786485 ALG786485 AVC786485 BEY786485 BOU786485 BYQ786485 CIM786485 CSI786485 DCE786485 DMA786485 DVW786485 EFS786485 EPO786485 EZK786485 FJG786485 FTC786485 GCY786485 GMU786485 GWQ786485 HGM786485 HQI786485 IAE786485 IKA786485 ITW786485 JDS786485 JNO786485 JXK786485 KHG786485 KRC786485 LAY786485 LKU786485 LUQ786485 MEM786485 MOI786485 MYE786485 NIA786485 NRW786485 OBS786485 OLO786485 OVK786485 PFG786485 PPC786485 PYY786485 QIU786485 QSQ786485 RCM786485 RMI786485 RWE786485 SGA786485 SPW786485 SZS786485 TJO786485 TTK786485 UDG786485 UNC786485 UWY786485 VGU786485 VQQ786485 WAM786485 WKI786485 WUE786485 HS852021 RO852021 ABK852021 ALG852021 AVC852021 BEY852021 BOU852021 BYQ852021 CIM852021 CSI852021 DCE852021 DMA852021 DVW852021 EFS852021 EPO852021 EZK852021 FJG852021 FTC852021 GCY852021 GMU852021 GWQ852021 HGM852021 HQI852021 IAE852021 IKA852021 ITW852021 JDS852021 JNO852021 JXK852021 KHG852021 KRC852021 LAY852021 LKU852021 LUQ852021 MEM852021 MOI852021 MYE852021 NIA852021 NRW852021 OBS852021 OLO852021 OVK852021 PFG852021 PPC852021 PYY852021 QIU852021 QSQ852021 RCM852021 RMI852021 RWE852021 SGA852021 SPW852021 SZS852021 TJO852021 TTK852021 UDG852021 UNC852021 UWY852021 VGU852021 VQQ852021 WAM852021 WKI852021 WUE852021 HS917557 RO917557 ABK917557 ALG917557 AVC917557 BEY917557 BOU917557 BYQ917557 CIM917557 CSI917557 DCE917557 DMA917557 DVW917557 EFS917557 EPO917557 EZK917557 FJG917557 FTC917557 GCY917557 GMU917557 GWQ917557 HGM917557 HQI917557 IAE917557 IKA917557 ITW917557 JDS917557 JNO917557 JXK917557 KHG917557 KRC917557 LAY917557 LKU917557 LUQ917557 MEM917557 MOI917557 MYE917557 NIA917557 NRW917557 OBS917557 OLO917557 OVK917557 PFG917557 PPC917557 PYY917557 QIU917557 QSQ917557 RCM917557 RMI917557 RWE917557 SGA917557 SPW917557 SZS917557 TJO917557 TTK917557 UDG917557 UNC917557 UWY917557 VGU917557 VQQ917557 WAM917557 WKI917557 WUE917557 HS983093 RO983093 ABK983093 ALG983093 AVC983093 BEY983093 BOU983093 BYQ983093 CIM983093 CSI983093 DCE983093 DMA983093 DVW983093 EFS983093 EPO983093 EZK983093 FJG983093 FTC983093 GCY983093 GMU983093 GWQ983093 HGM983093 HQI983093 IAE983093 IKA983093 ITW983093 JDS983093 JNO983093 JXK983093 KHG983093 KRC983093 LAY983093 LKU983093 LUQ983093 MEM983093 MOI983093 MYE983093 NIA983093 NRW983093 OBS983093 OLO983093 OVK983093 PFG983093 PPC983093 PYY983093 QIU983093 QSQ983093 RCM983093 RMI983093 RWE983093 SGA983093 SPW983093 SZS983093 TJO983093 TTK983093 UDG983093 UNC983093 UWY983093 VGU983093 VQQ983093 WAM983093 WKI983093 WUE983093 HO53 RK53 ABG53 ALC53 AUY53 BEU53 BOQ53 BYM53 CII53 CSE53 DCA53 DLW53 DVS53 EFO53 EPK53 EZG53 FJC53 FSY53 GCU53 GMQ53 GWM53 HGI53 HQE53 IAA53 IJW53 ITS53 JDO53 JNK53 JXG53 KHC53 KQY53 LAU53 LKQ53 LUM53 MEI53 MOE53 MYA53 NHW53 NRS53 OBO53 OLK53 OVG53 PFC53 POY53 PYU53 QIQ53 QSM53 RCI53 RME53 RWA53 SFW53 SPS53 SZO53 TJK53 TTG53 UDC53 UMY53 UWU53 VGQ53 VQM53 WAI53 WKE53 WUA53 HO65589 RK65589 ABG65589 ALC65589 AUY65589 BEU65589 BOQ65589 BYM65589 CII65589 CSE65589 DCA65589 DLW65589 DVS65589 EFO65589 EPK65589 EZG65589 FJC65589 FSY65589 GCU65589 GMQ65589 GWM65589 HGI65589 HQE65589 IAA65589 IJW65589 ITS65589 JDO65589 JNK65589 JXG65589 KHC65589 KQY65589 LAU65589 LKQ65589 LUM65589 MEI65589 MOE65589 MYA65589 NHW65589 NRS65589 OBO65589 OLK65589 OVG65589 PFC65589 POY65589 PYU65589 QIQ65589 QSM65589 RCI65589 RME65589 RWA65589 SFW65589 SPS65589 SZO65589 TJK65589 TTG65589 UDC65589 UMY65589 UWU65589 VGQ65589 VQM65589 WAI65589 WKE65589 WUA65589 HO131125 RK131125 ABG131125 ALC131125 AUY131125 BEU131125 BOQ131125 BYM131125 CII131125 CSE131125 DCA131125 DLW131125 DVS131125 EFO131125 EPK131125 EZG131125 FJC131125 FSY131125 GCU131125 GMQ131125 GWM131125 HGI131125 HQE131125 IAA131125 IJW131125 ITS131125 JDO131125 JNK131125 JXG131125 KHC131125 KQY131125 LAU131125 LKQ131125 LUM131125 MEI131125 MOE131125 MYA131125 NHW131125 NRS131125 OBO131125 OLK131125 OVG131125 PFC131125 POY131125 PYU131125 QIQ131125 QSM131125 RCI131125 RME131125 RWA131125 SFW131125 SPS131125 SZO131125 TJK131125 TTG131125 UDC131125 UMY131125 UWU131125 VGQ131125 VQM131125 WAI131125 WKE131125 WUA131125 HO196661 RK196661 ABG196661 ALC196661 AUY196661 BEU196661 BOQ196661 BYM196661 CII196661 CSE196661 DCA196661 DLW196661 DVS196661 EFO196661 EPK196661 EZG196661 FJC196661 FSY196661 GCU196661 GMQ196661 GWM196661 HGI196661 HQE196661 IAA196661 IJW196661 ITS196661 JDO196661 JNK196661 JXG196661 KHC196661 KQY196661 LAU196661 LKQ196661 LUM196661 MEI196661 MOE196661 MYA196661 NHW196661 NRS196661 OBO196661 OLK196661 OVG196661 PFC196661 POY196661 PYU196661 QIQ196661 QSM196661 RCI196661 RME196661 RWA196661 SFW196661 SPS196661 SZO196661 TJK196661 TTG196661 UDC196661 UMY196661 UWU196661 VGQ196661 VQM196661 WAI196661 WKE196661 WUA196661 HO262197 RK262197 ABG262197 ALC262197 AUY262197 BEU262197 BOQ262197 BYM262197 CII262197 CSE262197 DCA262197 DLW262197 DVS262197 EFO262197 EPK262197 EZG262197 FJC262197 FSY262197 GCU262197 GMQ262197 GWM262197 HGI262197 HQE262197 IAA262197 IJW262197 ITS262197 JDO262197 JNK262197 JXG262197 KHC262197 KQY262197 LAU262197 LKQ262197 LUM262197 MEI262197 MOE262197 MYA262197 NHW262197 NRS262197 OBO262197 OLK262197 OVG262197 PFC262197 POY262197 PYU262197 QIQ262197 QSM262197 RCI262197 RME262197 RWA262197 SFW262197 SPS262197 SZO262197 TJK262197 TTG262197 UDC262197 UMY262197 UWU262197 VGQ262197 VQM262197 WAI262197 WKE262197 WUA262197 HO327733 RK327733 ABG327733 ALC327733 AUY327733 BEU327733 BOQ327733 BYM327733 CII327733 CSE327733 DCA327733 DLW327733 DVS327733 EFO327733 EPK327733 EZG327733 FJC327733 FSY327733 GCU327733 GMQ327733 GWM327733 HGI327733 HQE327733 IAA327733 IJW327733 ITS327733 JDO327733 JNK327733 JXG327733 KHC327733 KQY327733 LAU327733 LKQ327733 LUM327733 MEI327733 MOE327733 MYA327733 NHW327733 NRS327733 OBO327733 OLK327733 OVG327733 PFC327733 POY327733 PYU327733 QIQ327733 QSM327733 RCI327733 RME327733 RWA327733 SFW327733 SPS327733 SZO327733 TJK327733 TTG327733 UDC327733 UMY327733 UWU327733 VGQ327733 VQM327733 WAI327733 WKE327733 WUA327733 HO393269 RK393269 ABG393269 ALC393269 AUY393269 BEU393269 BOQ393269 BYM393269 CII393269 CSE393269 DCA393269 DLW393269 DVS393269 EFO393269 EPK393269 EZG393269 FJC393269 FSY393269 GCU393269 GMQ393269 GWM393269 HGI393269 HQE393269 IAA393269 IJW393269 ITS393269 JDO393269 JNK393269 JXG393269 KHC393269 KQY393269 LAU393269 LKQ393269 LUM393269 MEI393269 MOE393269 MYA393269 NHW393269 NRS393269 OBO393269 OLK393269 OVG393269 PFC393269 POY393269 PYU393269 QIQ393269 QSM393269 RCI393269 RME393269 RWA393269 SFW393269 SPS393269 SZO393269 TJK393269 TTG393269 UDC393269 UMY393269 UWU393269 VGQ393269 VQM393269 WAI393269 WKE393269 WUA393269 HO458805 RK458805 ABG458805 ALC458805 AUY458805 BEU458805 BOQ458805 BYM458805 CII458805 CSE458805 DCA458805 DLW458805 DVS458805 EFO458805 EPK458805 EZG458805 FJC458805 FSY458805 GCU458805 GMQ458805 GWM458805 HGI458805 HQE458805 IAA458805 IJW458805 ITS458805 JDO458805 JNK458805 JXG458805 KHC458805 KQY458805 LAU458805 LKQ458805 LUM458805 MEI458805 MOE458805 MYA458805 NHW458805 NRS458805 OBO458805 OLK458805 OVG458805 PFC458805 POY458805 PYU458805 QIQ458805 QSM458805 RCI458805 RME458805 RWA458805 SFW458805 SPS458805 SZO458805 TJK458805 TTG458805 UDC458805 UMY458805 UWU458805 VGQ458805 VQM458805 WAI458805 WKE458805 WUA458805 HO524341 RK524341 ABG524341 ALC524341 AUY524341 BEU524341 BOQ524341 BYM524341 CII524341 CSE524341 DCA524341 DLW524341 DVS524341 EFO524341 EPK524341 EZG524341 FJC524341 FSY524341 GCU524341 GMQ524341 GWM524341 HGI524341 HQE524341 IAA524341 IJW524341 ITS524341 JDO524341 JNK524341 JXG524341 KHC524341 KQY524341 LAU524341 LKQ524341 LUM524341 MEI524341 MOE524341 MYA524341 NHW524341 NRS524341 OBO524341 OLK524341 OVG524341 PFC524341 POY524341 PYU524341 QIQ524341 QSM524341 RCI524341 RME524341 RWA524341 SFW524341 SPS524341 SZO524341 TJK524341 TTG524341 UDC524341 UMY524341 UWU524341 VGQ524341 VQM524341 WAI524341 WKE524341 WUA524341 HO589877 RK589877 ABG589877 ALC589877 AUY589877 BEU589877 BOQ589877 BYM589877 CII589877 CSE589877 DCA589877 DLW589877 DVS589877 EFO589877 EPK589877 EZG589877 FJC589877 FSY589877 GCU589877 GMQ589877 GWM589877 HGI589877 HQE589877 IAA589877 IJW589877 ITS589877 JDO589877 JNK589877 JXG589877 KHC589877 KQY589877 LAU589877 LKQ589877 LUM589877 MEI589877 MOE589877 MYA589877 NHW589877 NRS589877 OBO589877 OLK589877 OVG589877 PFC589877 POY589877 PYU589877 QIQ589877 QSM589877 RCI589877 RME589877 RWA589877 SFW589877 SPS589877 SZO589877 TJK589877 TTG589877 UDC589877 UMY589877 UWU589877 VGQ589877 VQM589877 WAI589877 WKE589877 WUA589877 HO655413 RK655413 ABG655413 ALC655413 AUY655413 BEU655413 BOQ655413 BYM655413 CII655413 CSE655413 DCA655413 DLW655413 DVS655413 EFO655413 EPK655413 EZG655413 FJC655413 FSY655413 GCU655413 GMQ655413 GWM655413 HGI655413 HQE655413 IAA655413 IJW655413 ITS655413 JDO655413 JNK655413 JXG655413 KHC655413 KQY655413 LAU655413 LKQ655413 LUM655413 MEI655413 MOE655413 MYA655413 NHW655413 NRS655413 OBO655413 OLK655413 OVG655413 PFC655413 POY655413 PYU655413 QIQ655413 QSM655413 RCI655413 RME655413 RWA655413 SFW655413 SPS655413 SZO655413 TJK655413 TTG655413 UDC655413 UMY655413 UWU655413 VGQ655413 VQM655413 WAI655413 WKE655413 WUA655413 HO720949 RK720949 ABG720949 ALC720949 AUY720949 BEU720949 BOQ720949 BYM720949 CII720949 CSE720949 DCA720949 DLW720949 DVS720949 EFO720949 EPK720949 EZG720949 FJC720949 FSY720949 GCU720949 GMQ720949 GWM720949 HGI720949 HQE720949 IAA720949 IJW720949 ITS720949 JDO720949 JNK720949 JXG720949 KHC720949 KQY720949 LAU720949 LKQ720949 LUM720949 MEI720949 MOE720949 MYA720949 NHW720949 NRS720949 OBO720949 OLK720949 OVG720949 PFC720949 POY720949 PYU720949 QIQ720949 QSM720949 RCI720949 RME720949 RWA720949 SFW720949 SPS720949 SZO720949 TJK720949 TTG720949 UDC720949 UMY720949 UWU720949 VGQ720949 VQM720949 WAI720949 WKE720949 WUA720949 HO786485 RK786485 ABG786485 ALC786485 AUY786485 BEU786485 BOQ786485 BYM786485 CII786485 CSE786485 DCA786485 DLW786485 DVS786485 EFO786485 EPK786485 EZG786485 FJC786485 FSY786485 GCU786485 GMQ786485 GWM786485 HGI786485 HQE786485 IAA786485 IJW786485 ITS786485 JDO786485 JNK786485 JXG786485 KHC786485 KQY786485 LAU786485 LKQ786485 LUM786485 MEI786485 MOE786485 MYA786485 NHW786485 NRS786485 OBO786485 OLK786485 OVG786485 PFC786485 POY786485 PYU786485 QIQ786485 QSM786485 RCI786485 RME786485 RWA786485 SFW786485 SPS786485 SZO786485 TJK786485 TTG786485 UDC786485 UMY786485 UWU786485 VGQ786485 VQM786485 WAI786485 WKE786485 WUA786485 HO852021 RK852021 ABG852021 ALC852021 AUY852021 BEU852021 BOQ852021 BYM852021 CII852021 CSE852021 DCA852021 DLW852021 DVS852021 EFO852021 EPK852021 EZG852021 FJC852021 FSY852021 GCU852021 GMQ852021 GWM852021 HGI852021 HQE852021 IAA852021 IJW852021 ITS852021 JDO852021 JNK852021 JXG852021 KHC852021 KQY852021 LAU852021 LKQ852021 LUM852021 MEI852021 MOE852021 MYA852021 NHW852021 NRS852021 OBO852021 OLK852021 OVG852021 PFC852021 POY852021 PYU852021 QIQ852021 QSM852021 RCI852021 RME852021 RWA852021 SFW852021 SPS852021 SZO852021 TJK852021 TTG852021 UDC852021 UMY852021 UWU852021 VGQ852021 VQM852021 WAI852021 WKE852021 WUA852021 HO917557 RK917557 ABG917557 ALC917557 AUY917557 BEU917557 BOQ917557 BYM917557 CII917557 CSE917557 DCA917557 DLW917557 DVS917557 EFO917557 EPK917557 EZG917557 FJC917557 FSY917557 GCU917557 GMQ917557 GWM917557 HGI917557 HQE917557 IAA917557 IJW917557 ITS917557 JDO917557 JNK917557 JXG917557 KHC917557 KQY917557 LAU917557 LKQ917557 LUM917557 MEI917557 MOE917557 MYA917557 NHW917557 NRS917557 OBO917557 OLK917557 OVG917557 PFC917557 POY917557 PYU917557 QIQ917557 QSM917557 RCI917557 RME917557 RWA917557 SFW917557 SPS917557 SZO917557 TJK917557 TTG917557 UDC917557 UMY917557 UWU917557 VGQ917557 VQM917557 WAI917557 WKE917557 WUA917557 HO983093 RK983093 ABG983093 ALC983093 AUY983093 BEU983093 BOQ983093 BYM983093 CII983093 CSE983093 DCA983093 DLW983093 DVS983093 EFO983093 EPK983093 EZG983093 FJC983093 FSY983093 GCU983093 GMQ983093 GWM983093 HGI983093 HQE983093 IAA983093 IJW983093 ITS983093 JDO983093 JNK983093 JXG983093 KHC983093 KQY983093 LAU983093 LKQ983093 LUM983093 MEI983093 MOE983093 MYA983093 NHW983093 NRS983093 OBO983093 OLK983093 OVG983093 PFC983093 POY983093 PYU983093 QIQ983093 QSM983093 RCI983093 RME983093 RWA983093 SFW983093 SPS983093 SZO983093 TJK983093 TTG983093 UDC983093 UMY983093 UWU983093 VGQ983093 VQM983093 WAI983093 WKE983093 WUA983093 HK53 RG53 ABC53 AKY53 AUU53 BEQ53 BOM53 BYI53 CIE53 CSA53 DBW53 DLS53 DVO53 EFK53 EPG53 EZC53 FIY53 FSU53 GCQ53 GMM53 GWI53 HGE53 HQA53 HZW53 IJS53 ITO53 JDK53 JNG53 JXC53 KGY53 KQU53 LAQ53 LKM53 LUI53 MEE53 MOA53 MXW53 NHS53 NRO53 OBK53 OLG53 OVC53 PEY53 POU53 PYQ53 QIM53 QSI53 RCE53 RMA53 RVW53 SFS53 SPO53 SZK53 TJG53 TTC53 UCY53 UMU53 UWQ53 VGM53 VQI53 WAE53 WKA53 WTW53 HK65589 RG65589 ABC65589 AKY65589 AUU65589 BEQ65589 BOM65589 BYI65589 CIE65589 CSA65589 DBW65589 DLS65589 DVO65589 EFK65589 EPG65589 EZC65589 FIY65589 FSU65589 GCQ65589 GMM65589 GWI65589 HGE65589 HQA65589 HZW65589 IJS65589 ITO65589 JDK65589 JNG65589 JXC65589 KGY65589 KQU65589 LAQ65589 LKM65589 LUI65589 MEE65589 MOA65589 MXW65589 NHS65589 NRO65589 OBK65589 OLG65589 OVC65589 PEY65589 POU65589 PYQ65589 QIM65589 QSI65589 RCE65589 RMA65589 RVW65589 SFS65589 SPO65589 SZK65589 TJG65589 TTC65589 UCY65589 UMU65589 UWQ65589 VGM65589 VQI65589 WAE65589 WKA65589 WTW65589 HK131125 RG131125 ABC131125 AKY131125 AUU131125 BEQ131125 BOM131125 BYI131125 CIE131125 CSA131125 DBW131125 DLS131125 DVO131125 EFK131125 EPG131125 EZC131125 FIY131125 FSU131125 GCQ131125 GMM131125 GWI131125 HGE131125 HQA131125 HZW131125 IJS131125 ITO131125 JDK131125 JNG131125 JXC131125 KGY131125 KQU131125 LAQ131125 LKM131125 LUI131125 MEE131125 MOA131125 MXW131125 NHS131125 NRO131125 OBK131125 OLG131125 OVC131125 PEY131125 POU131125 PYQ131125 QIM131125 QSI131125 RCE131125 RMA131125 RVW131125 SFS131125 SPO131125 SZK131125 TJG131125 TTC131125 UCY131125 UMU131125 UWQ131125 VGM131125 VQI131125 WAE131125 WKA131125 WTW131125 HK196661 RG196661 ABC196661 AKY196661 AUU196661 BEQ196661 BOM196661 BYI196661 CIE196661 CSA196661 DBW196661 DLS196661 DVO196661 EFK196661 EPG196661 EZC196661 FIY196661 FSU196661 GCQ196661 GMM196661 GWI196661 HGE196661 HQA196661 HZW196661 IJS196661 ITO196661 JDK196661 JNG196661 JXC196661 KGY196661 KQU196661 LAQ196661 LKM196661 LUI196661 MEE196661 MOA196661 MXW196661 NHS196661 NRO196661 OBK196661 OLG196661 OVC196661 PEY196661 POU196661 PYQ196661 QIM196661 QSI196661 RCE196661 RMA196661 RVW196661 SFS196661 SPO196661 SZK196661 TJG196661 TTC196661 UCY196661 UMU196661 UWQ196661 VGM196661 VQI196661 WAE196661 WKA196661 WTW196661 HK262197 RG262197 ABC262197 AKY262197 AUU262197 BEQ262197 BOM262197 BYI262197 CIE262197 CSA262197 DBW262197 DLS262197 DVO262197 EFK262197 EPG262197 EZC262197 FIY262197 FSU262197 GCQ262197 GMM262197 GWI262197 HGE262197 HQA262197 HZW262197 IJS262197 ITO262197 JDK262197 JNG262197 JXC262197 KGY262197 KQU262197 LAQ262197 LKM262197 LUI262197 MEE262197 MOA262197 MXW262197 NHS262197 NRO262197 OBK262197 OLG262197 OVC262197 PEY262197 POU262197 PYQ262197 QIM262197 QSI262197 RCE262197 RMA262197 RVW262197 SFS262197 SPO262197 SZK262197 TJG262197 TTC262197 UCY262197 UMU262197 UWQ262197 VGM262197 VQI262197 WAE262197 WKA262197 WTW262197 HK327733 RG327733 ABC327733 AKY327733 AUU327733 BEQ327733 BOM327733 BYI327733 CIE327733 CSA327733 DBW327733 DLS327733 DVO327733 EFK327733 EPG327733 EZC327733 FIY327733 FSU327733 GCQ327733 GMM327733 GWI327733 HGE327733 HQA327733 HZW327733 IJS327733 ITO327733 JDK327733 JNG327733 JXC327733 KGY327733 KQU327733 LAQ327733 LKM327733 LUI327733 MEE327733 MOA327733 MXW327733 NHS327733 NRO327733 OBK327733 OLG327733 OVC327733 PEY327733 POU327733 PYQ327733 QIM327733 QSI327733 RCE327733 RMA327733 RVW327733 SFS327733 SPO327733 SZK327733 TJG327733 TTC327733 UCY327733 UMU327733 UWQ327733 VGM327733 VQI327733 WAE327733 WKA327733 WTW327733 HK393269 RG393269 ABC393269 AKY393269 AUU393269 BEQ393269 BOM393269 BYI393269 CIE393269 CSA393269 DBW393269 DLS393269 DVO393269 EFK393269 EPG393269 EZC393269 FIY393269 FSU393269 GCQ393269 GMM393269 GWI393269 HGE393269 HQA393269 HZW393269 IJS393269 ITO393269 JDK393269 JNG393269 JXC393269 KGY393269 KQU393269 LAQ393269 LKM393269 LUI393269 MEE393269 MOA393269 MXW393269 NHS393269 NRO393269 OBK393269 OLG393269 OVC393269 PEY393269 POU393269 PYQ393269 QIM393269 QSI393269 RCE393269 RMA393269 RVW393269 SFS393269 SPO393269 SZK393269 TJG393269 TTC393269 UCY393269 UMU393269 UWQ393269 VGM393269 VQI393269 WAE393269 WKA393269 WTW393269 HK458805 RG458805 ABC458805 AKY458805 AUU458805 BEQ458805 BOM458805 BYI458805 CIE458805 CSA458805 DBW458805 DLS458805 DVO458805 EFK458805 EPG458805 EZC458805 FIY458805 FSU458805 GCQ458805 GMM458805 GWI458805 HGE458805 HQA458805 HZW458805 IJS458805 ITO458805 JDK458805 JNG458805 JXC458805 KGY458805 KQU458805 LAQ458805 LKM458805 LUI458805 MEE458805 MOA458805 MXW458805 NHS458805 NRO458805 OBK458805 OLG458805 OVC458805 PEY458805 POU458805 PYQ458805 QIM458805 QSI458805 RCE458805 RMA458805 RVW458805 SFS458805 SPO458805 SZK458805 TJG458805 TTC458805 UCY458805 UMU458805 UWQ458805 VGM458805 VQI458805 WAE458805 WKA458805 WTW458805 HK524341 RG524341 ABC524341 AKY524341 AUU524341 BEQ524341 BOM524341 BYI524341 CIE524341 CSA524341 DBW524341 DLS524341 DVO524341 EFK524341 EPG524341 EZC524341 FIY524341 FSU524341 GCQ524341 GMM524341 GWI524341 HGE524341 HQA524341 HZW524341 IJS524341 ITO524341 JDK524341 JNG524341 JXC524341 KGY524341 KQU524341 LAQ524341 LKM524341 LUI524341 MEE524341 MOA524341 MXW524341 NHS524341 NRO524341 OBK524341 OLG524341 OVC524341 PEY524341 POU524341 PYQ524341 QIM524341 QSI524341 RCE524341 RMA524341 RVW524341 SFS524341 SPO524341 SZK524341 TJG524341 TTC524341 UCY524341 UMU524341 UWQ524341 VGM524341 VQI524341 WAE524341 WKA524341 WTW524341 HK589877 RG589877 ABC589877 AKY589877 AUU589877 BEQ589877 BOM589877 BYI589877 CIE589877 CSA589877 DBW589877 DLS589877 DVO589877 EFK589877 EPG589877 EZC589877 FIY589877 FSU589877 GCQ589877 GMM589877 GWI589877 HGE589877 HQA589877 HZW589877 IJS589877 ITO589877 JDK589877 JNG589877 JXC589877 KGY589877 KQU589877 LAQ589877 LKM589877 LUI589877 MEE589877 MOA589877 MXW589877 NHS589877 NRO589877 OBK589877 OLG589877 OVC589877 PEY589877 POU589877 PYQ589877 QIM589877 QSI589877 RCE589877 RMA589877 RVW589877 SFS589877 SPO589877 SZK589877 TJG589877 TTC589877 UCY589877 UMU589877 UWQ589877 VGM589877 VQI589877 WAE589877 WKA589877 WTW589877 HK655413 RG655413 ABC655413 AKY655413 AUU655413 BEQ655413 BOM655413 BYI655413 CIE655413 CSA655413 DBW655413 DLS655413 DVO655413 EFK655413 EPG655413 EZC655413 FIY655413 FSU655413 GCQ655413 GMM655413 GWI655413 HGE655413 HQA655413 HZW655413 IJS655413 ITO655413 JDK655413 JNG655413 JXC655413 KGY655413 KQU655413 LAQ655413 LKM655413 LUI655413 MEE655413 MOA655413 MXW655413 NHS655413 NRO655413 OBK655413 OLG655413 OVC655413 PEY655413 POU655413 PYQ655413 QIM655413 QSI655413 RCE655413 RMA655413 RVW655413 SFS655413 SPO655413 SZK655413 TJG655413 TTC655413 UCY655413 UMU655413 UWQ655413 VGM655413 VQI655413 WAE655413 WKA655413 WTW655413 HK720949 RG720949 ABC720949 AKY720949 AUU720949 BEQ720949 BOM720949 BYI720949 CIE720949 CSA720949 DBW720949 DLS720949 DVO720949 EFK720949 EPG720949 EZC720949 FIY720949 FSU720949 GCQ720949 GMM720949 GWI720949 HGE720949 HQA720949 HZW720949 IJS720949 ITO720949 JDK720949 JNG720949 JXC720949 KGY720949 KQU720949 LAQ720949 LKM720949 LUI720949 MEE720949 MOA720949 MXW720949 NHS720949 NRO720949 OBK720949 OLG720949 OVC720949 PEY720949 POU720949 PYQ720949 QIM720949 QSI720949 RCE720949 RMA720949 RVW720949 SFS720949 SPO720949 SZK720949 TJG720949 TTC720949 UCY720949 UMU720949 UWQ720949 VGM720949 VQI720949 WAE720949 WKA720949 WTW720949 HK786485 RG786485 ABC786485 AKY786485 AUU786485 BEQ786485 BOM786485 BYI786485 CIE786485 CSA786485 DBW786485 DLS786485 DVO786485 EFK786485 EPG786485 EZC786485 FIY786485 FSU786485 GCQ786485 GMM786485 GWI786485 HGE786485 HQA786485 HZW786485 IJS786485 ITO786485 JDK786485 JNG786485 JXC786485 KGY786485 KQU786485 LAQ786485 LKM786485 LUI786485 MEE786485 MOA786485 MXW786485 NHS786485 NRO786485 OBK786485 OLG786485 OVC786485 PEY786485 POU786485 PYQ786485 QIM786485 QSI786485 RCE786485 RMA786485 RVW786485 SFS786485 SPO786485 SZK786485 TJG786485 TTC786485 UCY786485 UMU786485 UWQ786485 VGM786485 VQI786485 WAE786485 WKA786485 WTW786485 HK852021 RG852021 ABC852021 AKY852021 AUU852021 BEQ852021 BOM852021 BYI852021 CIE852021 CSA852021 DBW852021 DLS852021 DVO852021 EFK852021 EPG852021 EZC852021 FIY852021 FSU852021 GCQ852021 GMM852021 GWI852021 HGE852021 HQA852021 HZW852021 IJS852021 ITO852021 JDK852021 JNG852021 JXC852021 KGY852021 KQU852021 LAQ852021 LKM852021 LUI852021 MEE852021 MOA852021 MXW852021 NHS852021 NRO852021 OBK852021 OLG852021 OVC852021 PEY852021 POU852021 PYQ852021 QIM852021 QSI852021 RCE852021 RMA852021 RVW852021 SFS852021 SPO852021 SZK852021 TJG852021 TTC852021 UCY852021 UMU852021 UWQ852021 VGM852021 VQI852021 WAE852021 WKA852021 WTW852021 HK917557 RG917557 ABC917557 AKY917557 AUU917557 BEQ917557 BOM917557 BYI917557 CIE917557 CSA917557 DBW917557 DLS917557 DVO917557 EFK917557 EPG917557 EZC917557 FIY917557 FSU917557 GCQ917557 GMM917557 GWI917557 HGE917557 HQA917557 HZW917557 IJS917557 ITO917557 JDK917557 JNG917557 JXC917557 KGY917557 KQU917557 LAQ917557 LKM917557 LUI917557 MEE917557 MOA917557 MXW917557 NHS917557 NRO917557 OBK917557 OLG917557 OVC917557 PEY917557 POU917557 PYQ917557 QIM917557 QSI917557 RCE917557 RMA917557 RVW917557 SFS917557 SPO917557 SZK917557 TJG917557 TTC917557 UCY917557 UMU917557 UWQ917557 VGM917557 VQI917557 WAE917557 WKA917557 WTW917557 HK983093 RG983093 ABC983093 AKY983093 AUU983093 BEQ983093 BOM983093 BYI983093 CIE983093 CSA983093 DBW983093 DLS983093 DVO983093 EFK983093 EPG983093 EZC983093 FIY983093 FSU983093 GCQ983093 GMM983093 GWI983093 HGE983093 HQA983093 HZW983093 IJS983093 ITO983093 JDK983093 JNG983093 JXC983093 KGY983093 KQU983093 LAQ983093 LKM983093 LUI983093 MEE983093 MOA983093 MXW983093 NHS983093 NRO983093 OBK983093 OLG983093 OVC983093 PEY983093 POU983093 PYQ983093 QIM983093 QSI983093 RCE983093 RMA983093 RVW983093 SFS983093 SPO983093 SZK983093 TJG983093 TTC983093 UCY983093 UMU983093 UWQ983093 VGM983093 VQI983093 WAE983093 WKA983093 WTW983093 HG53 RC53 AAY53 AKU53 AUQ53 BEM53 BOI53 BYE53 CIA53 CRW53 DBS53 DLO53 DVK53 EFG53 EPC53 EYY53 FIU53 FSQ53 GCM53 GMI53 GWE53 HGA53 HPW53 HZS53 IJO53 ITK53 JDG53 JNC53 JWY53 KGU53 KQQ53 LAM53 LKI53 LUE53 MEA53 MNW53 MXS53 NHO53 NRK53 OBG53 OLC53 OUY53 PEU53 POQ53 PYM53 QII53 QSE53 RCA53 RLW53 RVS53 SFO53 SPK53 SZG53 TJC53 TSY53 UCU53 UMQ53 UWM53 VGI53 VQE53 WAA53 WJW53 WTS53 HG65589 RC65589 AAY65589 AKU65589 AUQ65589 BEM65589 BOI65589 BYE65589 CIA65589 CRW65589 DBS65589 DLO65589 DVK65589 EFG65589 EPC65589 EYY65589 FIU65589 FSQ65589 GCM65589 GMI65589 GWE65589 HGA65589 HPW65589 HZS65589 IJO65589 ITK65589 JDG65589 JNC65589 JWY65589 KGU65589 KQQ65589 LAM65589 LKI65589 LUE65589 MEA65589 MNW65589 MXS65589 NHO65589 NRK65589 OBG65589 OLC65589 OUY65589 PEU65589 POQ65589 PYM65589 QII65589 QSE65589 RCA65589 RLW65589 RVS65589 SFO65589 SPK65589 SZG65589 TJC65589 TSY65589 UCU65589 UMQ65589 UWM65589 VGI65589 VQE65589 WAA65589 WJW65589 WTS65589 HG131125 RC131125 AAY131125 AKU131125 AUQ131125 BEM131125 BOI131125 BYE131125 CIA131125 CRW131125 DBS131125 DLO131125 DVK131125 EFG131125 EPC131125 EYY131125 FIU131125 FSQ131125 GCM131125 GMI131125 GWE131125 HGA131125 HPW131125 HZS131125 IJO131125 ITK131125 JDG131125 JNC131125 JWY131125 KGU131125 KQQ131125 LAM131125 LKI131125 LUE131125 MEA131125 MNW131125 MXS131125 NHO131125 NRK131125 OBG131125 OLC131125 OUY131125 PEU131125 POQ131125 PYM131125 QII131125 QSE131125 RCA131125 RLW131125 RVS131125 SFO131125 SPK131125 SZG131125 TJC131125 TSY131125 UCU131125 UMQ131125 UWM131125 VGI131125 VQE131125 WAA131125 WJW131125 WTS131125 HG196661 RC196661 AAY196661 AKU196661 AUQ196661 BEM196661 BOI196661 BYE196661 CIA196661 CRW196661 DBS196661 DLO196661 DVK196661 EFG196661 EPC196661 EYY196661 FIU196661 FSQ196661 GCM196661 GMI196661 GWE196661 HGA196661 HPW196661 HZS196661 IJO196661 ITK196661 JDG196661 JNC196661 JWY196661 KGU196661 KQQ196661 LAM196661 LKI196661 LUE196661 MEA196661 MNW196661 MXS196661 NHO196661 NRK196661 OBG196661 OLC196661 OUY196661 PEU196661 POQ196661 PYM196661 QII196661 QSE196661 RCA196661 RLW196661 RVS196661 SFO196661 SPK196661 SZG196661 TJC196661 TSY196661 UCU196661 UMQ196661 UWM196661 VGI196661 VQE196661 WAA196661 WJW196661 WTS196661 HG262197 RC262197 AAY262197 AKU262197 AUQ262197 BEM262197 BOI262197 BYE262197 CIA262197 CRW262197 DBS262197 DLO262197 DVK262197 EFG262197 EPC262197 EYY262197 FIU262197 FSQ262197 GCM262197 GMI262197 GWE262197 HGA262197 HPW262197 HZS262197 IJO262197 ITK262197 JDG262197 JNC262197 JWY262197 KGU262197 KQQ262197 LAM262197 LKI262197 LUE262197 MEA262197 MNW262197 MXS262197 NHO262197 NRK262197 OBG262197 OLC262197 OUY262197 PEU262197 POQ262197 PYM262197 QII262197 QSE262197 RCA262197 RLW262197 RVS262197 SFO262197 SPK262197 SZG262197 TJC262197 TSY262197 UCU262197 UMQ262197 UWM262197 VGI262197 VQE262197 WAA262197 WJW262197 WTS262197 HG327733 RC327733 AAY327733 AKU327733 AUQ327733 BEM327733 BOI327733 BYE327733 CIA327733 CRW327733 DBS327733 DLO327733 DVK327733 EFG327733 EPC327733 EYY327733 FIU327733 FSQ327733 GCM327733 GMI327733 GWE327733 HGA327733 HPW327733 HZS327733 IJO327733 ITK327733 JDG327733 JNC327733 JWY327733 KGU327733 KQQ327733 LAM327733 LKI327733 LUE327733 MEA327733 MNW327733 MXS327733 NHO327733 NRK327733 OBG327733 OLC327733 OUY327733 PEU327733 POQ327733 PYM327733 QII327733 QSE327733 RCA327733 RLW327733 RVS327733 SFO327733 SPK327733 SZG327733 TJC327733 TSY327733 UCU327733 UMQ327733 UWM327733 VGI327733 VQE327733 WAA327733 WJW327733 WTS327733 HG393269 RC393269 AAY393269 AKU393269 AUQ393269 BEM393269 BOI393269 BYE393269 CIA393269 CRW393269 DBS393269 DLO393269 DVK393269 EFG393269 EPC393269 EYY393269 FIU393269 FSQ393269 GCM393269 GMI393269 GWE393269 HGA393269 HPW393269 HZS393269 IJO393269 ITK393269 JDG393269 JNC393269 JWY393269 KGU393269 KQQ393269 LAM393269 LKI393269 LUE393269 MEA393269 MNW393269 MXS393269 NHO393269 NRK393269 OBG393269 OLC393269 OUY393269 PEU393269 POQ393269 PYM393269 QII393269 QSE393269 RCA393269 RLW393269 RVS393269 SFO393269 SPK393269 SZG393269 TJC393269 TSY393269 UCU393269 UMQ393269 UWM393269 VGI393269 VQE393269 WAA393269 WJW393269 WTS393269 HG458805 RC458805 AAY458805 AKU458805 AUQ458805 BEM458805 BOI458805 BYE458805 CIA458805 CRW458805 DBS458805 DLO458805 DVK458805 EFG458805 EPC458805 EYY458805 FIU458805 FSQ458805 GCM458805 GMI458805 GWE458805 HGA458805 HPW458805 HZS458805 IJO458805 ITK458805 JDG458805 JNC458805 JWY458805 KGU458805 KQQ458805 LAM458805 LKI458805 LUE458805 MEA458805 MNW458805 MXS458805 NHO458805 NRK458805 OBG458805 OLC458805 OUY458805 PEU458805 POQ458805 PYM458805 QII458805 QSE458805 RCA458805 RLW458805 RVS458805 SFO458805 SPK458805 SZG458805 TJC458805 TSY458805 UCU458805 UMQ458805 UWM458805 VGI458805 VQE458805 WAA458805 WJW458805 WTS458805 HG524341 RC524341 AAY524341 AKU524341 AUQ524341 BEM524341 BOI524341 BYE524341 CIA524341 CRW524341 DBS524341 DLO524341 DVK524341 EFG524341 EPC524341 EYY524341 FIU524341 FSQ524341 GCM524341 GMI524341 GWE524341 HGA524341 HPW524341 HZS524341 IJO524341 ITK524341 JDG524341 JNC524341 JWY524341 KGU524341 KQQ524341 LAM524341 LKI524341 LUE524341 MEA524341 MNW524341 MXS524341 NHO524341 NRK524341 OBG524341 OLC524341 OUY524341 PEU524341 POQ524341 PYM524341 QII524341 QSE524341 RCA524341 RLW524341 RVS524341 SFO524341 SPK524341 SZG524341 TJC524341 TSY524341 UCU524341 UMQ524341 UWM524341 VGI524341 VQE524341 WAA524341 WJW524341 WTS524341 HG589877 RC589877 AAY589877 AKU589877 AUQ589877 BEM589877 BOI589877 BYE589877 CIA589877 CRW589877 DBS589877 DLO589877 DVK589877 EFG589877 EPC589877 EYY589877 FIU589877 FSQ589877 GCM589877 GMI589877 GWE589877 HGA589877 HPW589877 HZS589877 IJO589877 ITK589877 JDG589877 JNC589877 JWY589877 KGU589877 KQQ589877 LAM589877 LKI589877 LUE589877 MEA589877 MNW589877 MXS589877 NHO589877 NRK589877 OBG589877 OLC589877 OUY589877 PEU589877 POQ589877 PYM589877 QII589877 QSE589877 RCA589877 RLW589877 RVS589877 SFO589877 SPK589877 SZG589877 TJC589877 TSY589877 UCU589877 UMQ589877 UWM589877 VGI589877 VQE589877 WAA589877 WJW589877 WTS589877 HG655413 RC655413 AAY655413 AKU655413 AUQ655413 BEM655413 BOI655413 BYE655413 CIA655413 CRW655413 DBS655413 DLO655413 DVK655413 EFG655413 EPC655413 EYY655413 FIU655413 FSQ655413 GCM655413 GMI655413 GWE655413 HGA655413 HPW655413 HZS655413 IJO655413 ITK655413 JDG655413 JNC655413 JWY655413 KGU655413 KQQ655413 LAM655413 LKI655413 LUE655413 MEA655413 MNW655413 MXS655413 NHO655413 NRK655413 OBG655413 OLC655413 OUY655413 PEU655413 POQ655413 PYM655413 QII655413 QSE655413 RCA655413 RLW655413 RVS655413 SFO655413 SPK655413 SZG655413 TJC655413 TSY655413 UCU655413 UMQ655413 UWM655413 VGI655413 VQE655413 WAA655413 WJW655413 WTS655413 HG720949 RC720949 AAY720949 AKU720949 AUQ720949 BEM720949 BOI720949 BYE720949 CIA720949 CRW720949 DBS720949 DLO720949 DVK720949 EFG720949 EPC720949 EYY720949 FIU720949 FSQ720949 GCM720949 GMI720949 GWE720949 HGA720949 HPW720949 HZS720949 IJO720949 ITK720949 JDG720949 JNC720949 JWY720949 KGU720949 KQQ720949 LAM720949 LKI720949 LUE720949 MEA720949 MNW720949 MXS720949 NHO720949 NRK720949 OBG720949 OLC720949 OUY720949 PEU720949 POQ720949 PYM720949 QII720949 QSE720949 RCA720949 RLW720949 RVS720949 SFO720949 SPK720949 SZG720949 TJC720949 TSY720949 UCU720949 UMQ720949 UWM720949 VGI720949 VQE720949 WAA720949 WJW720949 WTS720949 HG786485 RC786485 AAY786485 AKU786485 AUQ786485 BEM786485 BOI786485 BYE786485 CIA786485 CRW786485 DBS786485 DLO786485 DVK786485 EFG786485 EPC786485 EYY786485 FIU786485 FSQ786485 GCM786485 GMI786485 GWE786485 HGA786485 HPW786485 HZS786485 IJO786485 ITK786485 JDG786485 JNC786485 JWY786485 KGU786485 KQQ786485 LAM786485 LKI786485 LUE786485 MEA786485 MNW786485 MXS786485 NHO786485 NRK786485 OBG786485 OLC786485 OUY786485 PEU786485 POQ786485 PYM786485 QII786485 QSE786485 RCA786485 RLW786485 RVS786485 SFO786485 SPK786485 SZG786485 TJC786485 TSY786485 UCU786485 UMQ786485 UWM786485 VGI786485 VQE786485 WAA786485 WJW786485 WTS786485 HG852021 RC852021 AAY852021 AKU852021 AUQ852021 BEM852021 BOI852021 BYE852021 CIA852021 CRW852021 DBS852021 DLO852021 DVK852021 EFG852021 EPC852021 EYY852021 FIU852021 FSQ852021 GCM852021 GMI852021 GWE852021 HGA852021 HPW852021 HZS852021 IJO852021 ITK852021 JDG852021 JNC852021 JWY852021 KGU852021 KQQ852021 LAM852021 LKI852021 LUE852021 MEA852021 MNW852021 MXS852021 NHO852021 NRK852021 OBG852021 OLC852021 OUY852021 PEU852021 POQ852021 PYM852021 QII852021 QSE852021 RCA852021 RLW852021 RVS852021 SFO852021 SPK852021 SZG852021 TJC852021 TSY852021 UCU852021 UMQ852021 UWM852021 VGI852021 VQE852021 WAA852021 WJW852021 WTS852021 HG917557 RC917557 AAY917557 AKU917557 AUQ917557 BEM917557 BOI917557 BYE917557 CIA917557 CRW917557 DBS917557 DLO917557 DVK917557 EFG917557 EPC917557 EYY917557 FIU917557 FSQ917557 GCM917557 GMI917557 GWE917557 HGA917557 HPW917557 HZS917557 IJO917557 ITK917557 JDG917557 JNC917557 JWY917557 KGU917557 KQQ917557 LAM917557 LKI917557 LUE917557 MEA917557 MNW917557 MXS917557 NHO917557 NRK917557 OBG917557 OLC917557 OUY917557 PEU917557 POQ917557 PYM917557 QII917557 QSE917557 RCA917557 RLW917557 RVS917557 SFO917557 SPK917557 SZG917557 TJC917557 TSY917557 UCU917557 UMQ917557 UWM917557 VGI917557 VQE917557 WAA917557 WJW917557 WTS917557 HG983093 RC983093 AAY983093 AKU983093 AUQ983093 BEM983093 BOI983093 BYE983093 CIA983093 CRW983093 DBS983093 DLO983093 DVK983093 EFG983093 EPC983093 EYY983093 FIU983093 FSQ983093 GCM983093 GMI983093 GWE983093 HGA983093 HPW983093 HZS983093 IJO983093 ITK983093 JDG983093 JNC983093 JWY983093 KGU983093 KQQ983093 LAM983093 LKI983093 LUE983093 MEA983093 MNW983093 MXS983093 NHO983093 NRK983093 OBG983093 OLC983093 OUY983093 PEU983093 POQ983093 PYM983093 QII983093 QSE983093 RCA983093 RLW983093 RVS983093 SFO983093 SPK983093 SZG983093 TJC983093 TSY983093 UCU983093 UMQ983093 UWM983093 VGI983093 VQE983093 WAA983093 WJW983093 WTS983093 HC53 QY53 AAU53 AKQ53 AUM53 BEI53 BOE53 BYA53 CHW53 CRS53 DBO53 DLK53 DVG53 EFC53 EOY53 EYU53 FIQ53 FSM53 GCI53 GME53 GWA53 HFW53 HPS53 HZO53 IJK53 ITG53 JDC53 JMY53 JWU53 KGQ53 KQM53 LAI53 LKE53 LUA53 MDW53 MNS53 MXO53 NHK53 NRG53 OBC53 OKY53 OUU53 PEQ53 POM53 PYI53 QIE53 QSA53 RBW53 RLS53 RVO53 SFK53 SPG53 SZC53 TIY53 TSU53 UCQ53 UMM53 UWI53 VGE53 VQA53 VZW53 WJS53 WTO53 HC65589 QY65589 AAU65589 AKQ65589 AUM65589 BEI65589 BOE65589 BYA65589 CHW65589 CRS65589 DBO65589 DLK65589 DVG65589 EFC65589 EOY65589 EYU65589 FIQ65589 FSM65589 GCI65589 GME65589 GWA65589 HFW65589 HPS65589 HZO65589 IJK65589 ITG65589 JDC65589 JMY65589 JWU65589 KGQ65589 KQM65589 LAI65589 LKE65589 LUA65589 MDW65589 MNS65589 MXO65589 NHK65589 NRG65589 OBC65589 OKY65589 OUU65589 PEQ65589 POM65589 PYI65589 QIE65589 QSA65589 RBW65589 RLS65589 RVO65589 SFK65589 SPG65589 SZC65589 TIY65589 TSU65589 UCQ65589 UMM65589 UWI65589 VGE65589 VQA65589 VZW65589 WJS65589 WTO65589 HC131125 QY131125 AAU131125 AKQ131125 AUM131125 BEI131125 BOE131125 BYA131125 CHW131125 CRS131125 DBO131125 DLK131125 DVG131125 EFC131125 EOY131125 EYU131125 FIQ131125 FSM131125 GCI131125 GME131125 GWA131125 HFW131125 HPS131125 HZO131125 IJK131125 ITG131125 JDC131125 JMY131125 JWU131125 KGQ131125 KQM131125 LAI131125 LKE131125 LUA131125 MDW131125 MNS131125 MXO131125 NHK131125 NRG131125 OBC131125 OKY131125 OUU131125 PEQ131125 POM131125 PYI131125 QIE131125 QSA131125 RBW131125 RLS131125 RVO131125 SFK131125 SPG131125 SZC131125 TIY131125 TSU131125 UCQ131125 UMM131125 UWI131125 VGE131125 VQA131125 VZW131125 WJS131125 WTO131125 HC196661 QY196661 AAU196661 AKQ196661 AUM196661 BEI196661 BOE196661 BYA196661 CHW196661 CRS196661 DBO196661 DLK196661 DVG196661 EFC196661 EOY196661 EYU196661 FIQ196661 FSM196661 GCI196661 GME196661 GWA196661 HFW196661 HPS196661 HZO196661 IJK196661 ITG196661 JDC196661 JMY196661 JWU196661 KGQ196661 KQM196661 LAI196661 LKE196661 LUA196661 MDW196661 MNS196661 MXO196661 NHK196661 NRG196661 OBC196661 OKY196661 OUU196661 PEQ196661 POM196661 PYI196661 QIE196661 QSA196661 RBW196661 RLS196661 RVO196661 SFK196661 SPG196661 SZC196661 TIY196661 TSU196661 UCQ196661 UMM196661 UWI196661 VGE196661 VQA196661 VZW196661 WJS196661 WTO196661 HC262197 QY262197 AAU262197 AKQ262197 AUM262197 BEI262197 BOE262197 BYA262197 CHW262197 CRS262197 DBO262197 DLK262197 DVG262197 EFC262197 EOY262197 EYU262197 FIQ262197 FSM262197 GCI262197 GME262197 GWA262197 HFW262197 HPS262197 HZO262197 IJK262197 ITG262197 JDC262197 JMY262197 JWU262197 KGQ262197 KQM262197 LAI262197 LKE262197 LUA262197 MDW262197 MNS262197 MXO262197 NHK262197 NRG262197 OBC262197 OKY262197 OUU262197 PEQ262197 POM262197 PYI262197 QIE262197 QSA262197 RBW262197 RLS262197 RVO262197 SFK262197 SPG262197 SZC262197 TIY262197 TSU262197 UCQ262197 UMM262197 UWI262197 VGE262197 VQA262197 VZW262197 WJS262197 WTO262197 HC327733 QY327733 AAU327733 AKQ327733 AUM327733 BEI327733 BOE327733 BYA327733 CHW327733 CRS327733 DBO327733 DLK327733 DVG327733 EFC327733 EOY327733 EYU327733 FIQ327733 FSM327733 GCI327733 GME327733 GWA327733 HFW327733 HPS327733 HZO327733 IJK327733 ITG327733 JDC327733 JMY327733 JWU327733 KGQ327733 KQM327733 LAI327733 LKE327733 LUA327733 MDW327733 MNS327733 MXO327733 NHK327733 NRG327733 OBC327733 OKY327733 OUU327733 PEQ327733 POM327733 PYI327733 QIE327733 QSA327733 RBW327733 RLS327733 RVO327733 SFK327733 SPG327733 SZC327733 TIY327733 TSU327733 UCQ327733 UMM327733 UWI327733 VGE327733 VQA327733 VZW327733 WJS327733 WTO327733 HC393269 QY393269 AAU393269 AKQ393269 AUM393269 BEI393269 BOE393269 BYA393269 CHW393269 CRS393269 DBO393269 DLK393269 DVG393269 EFC393269 EOY393269 EYU393269 FIQ393269 FSM393269 GCI393269 GME393269 GWA393269 HFW393269 HPS393269 HZO393269 IJK393269 ITG393269 JDC393269 JMY393269 JWU393269 KGQ393269 KQM393269 LAI393269 LKE393269 LUA393269 MDW393269 MNS393269 MXO393269 NHK393269 NRG393269 OBC393269 OKY393269 OUU393269 PEQ393269 POM393269 PYI393269 QIE393269 QSA393269 RBW393269 RLS393269 RVO393269 SFK393269 SPG393269 SZC393269 TIY393269 TSU393269 UCQ393269 UMM393269 UWI393269 VGE393269 VQA393269 VZW393269 WJS393269 WTO393269 HC458805 QY458805 AAU458805 AKQ458805 AUM458805 BEI458805 BOE458805 BYA458805 CHW458805 CRS458805 DBO458805 DLK458805 DVG458805 EFC458805 EOY458805 EYU458805 FIQ458805 FSM458805 GCI458805 GME458805 GWA458805 HFW458805 HPS458805 HZO458805 IJK458805 ITG458805 JDC458805 JMY458805 JWU458805 KGQ458805 KQM458805 LAI458805 LKE458805 LUA458805 MDW458805 MNS458805 MXO458805 NHK458805 NRG458805 OBC458805 OKY458805 OUU458805 PEQ458805 POM458805 PYI458805 QIE458805 QSA458805 RBW458805 RLS458805 RVO458805 SFK458805 SPG458805 SZC458805 TIY458805 TSU458805 UCQ458805 UMM458805 UWI458805 VGE458805 VQA458805 VZW458805 WJS458805 WTO458805 HC524341 QY524341 AAU524341 AKQ524341 AUM524341 BEI524341 BOE524341 BYA524341 CHW524341 CRS524341 DBO524341 DLK524341 DVG524341 EFC524341 EOY524341 EYU524341 FIQ524341 FSM524341 GCI524341 GME524341 GWA524341 HFW524341 HPS524341 HZO524341 IJK524341 ITG524341 JDC524341 JMY524341 JWU524341 KGQ524341 KQM524341 LAI524341 LKE524341 LUA524341 MDW524341 MNS524341 MXO524341 NHK524341 NRG524341 OBC524341 OKY524341 OUU524341 PEQ524341 POM524341 PYI524341 QIE524341 QSA524341 RBW524341 RLS524341 RVO524341 SFK524341 SPG524341 SZC524341 TIY524341 TSU524341 UCQ524341 UMM524341 UWI524341 VGE524341 VQA524341 VZW524341 WJS524341 WTO524341 HC589877 QY589877 AAU589877 AKQ589877 AUM589877 BEI589877 BOE589877 BYA589877 CHW589877 CRS589877 DBO589877 DLK589877 DVG589877 EFC589877 EOY589877 EYU589877 FIQ589877 FSM589877 GCI589877 GME589877 GWA589877 HFW589877 HPS589877 HZO589877 IJK589877 ITG589877 JDC589877 JMY589877 JWU589877 KGQ589877 KQM589877 LAI589877 LKE589877 LUA589877 MDW589877 MNS589877 MXO589877 NHK589877 NRG589877 OBC589877 OKY589877 OUU589877 PEQ589877 POM589877 PYI589877 QIE589877 QSA589877 RBW589877 RLS589877 RVO589877 SFK589877 SPG589877 SZC589877 TIY589877 TSU589877 UCQ589877 UMM589877 UWI589877 VGE589877 VQA589877 VZW589877 WJS589877 WTO589877 HC655413 QY655413 AAU655413 AKQ655413 AUM655413 BEI655413 BOE655413 BYA655413 CHW655413 CRS655413 DBO655413 DLK655413 DVG655413 EFC655413 EOY655413 EYU655413 FIQ655413 FSM655413 GCI655413 GME655413 GWA655413 HFW655413 HPS655413 HZO655413 IJK655413 ITG655413 JDC655413 JMY655413 JWU655413 KGQ655413 KQM655413 LAI655413 LKE655413 LUA655413 MDW655413 MNS655413 MXO655413 NHK655413 NRG655413 OBC655413 OKY655413 OUU655413 PEQ655413 POM655413 PYI655413 QIE655413 QSA655413 RBW655413 RLS655413 RVO655413 SFK655413 SPG655413 SZC655413 TIY655413 TSU655413 UCQ655413 UMM655413 UWI655413 VGE655413 VQA655413 VZW655413 WJS655413 WTO655413 HC720949 QY720949 AAU720949 AKQ720949 AUM720949 BEI720949 BOE720949 BYA720949 CHW720949 CRS720949 DBO720949 DLK720949 DVG720949 EFC720949 EOY720949 EYU720949 FIQ720949 FSM720949 GCI720949 GME720949 GWA720949 HFW720949 HPS720949 HZO720949 IJK720949 ITG720949 JDC720949 JMY720949 JWU720949 KGQ720949 KQM720949 LAI720949 LKE720949 LUA720949 MDW720949 MNS720949 MXO720949 NHK720949 NRG720949 OBC720949 OKY720949 OUU720949 PEQ720949 POM720949 PYI720949 QIE720949 QSA720949 RBW720949 RLS720949 RVO720949 SFK720949 SPG720949 SZC720949 TIY720949 TSU720949 UCQ720949 UMM720949 UWI720949 VGE720949 VQA720949 VZW720949 WJS720949 WTO720949 HC786485 QY786485 AAU786485 AKQ786485 AUM786485 BEI786485 BOE786485 BYA786485 CHW786485 CRS786485 DBO786485 DLK786485 DVG786485 EFC786485 EOY786485 EYU786485 FIQ786485 FSM786485 GCI786485 GME786485 GWA786485 HFW786485 HPS786485 HZO786485 IJK786485 ITG786485 JDC786485 JMY786485 JWU786485 KGQ786485 KQM786485 LAI786485 LKE786485 LUA786485 MDW786485 MNS786485 MXO786485 NHK786485 NRG786485 OBC786485 OKY786485 OUU786485 PEQ786485 POM786485 PYI786485 QIE786485 QSA786485 RBW786485 RLS786485 RVO786485 SFK786485 SPG786485 SZC786485 TIY786485 TSU786485 UCQ786485 UMM786485 UWI786485 VGE786485 VQA786485 VZW786485 WJS786485 WTO786485 HC852021 QY852021 AAU852021 AKQ852021 AUM852021 BEI852021 BOE852021 BYA852021 CHW852021 CRS852021 DBO852021 DLK852021 DVG852021 EFC852021 EOY852021 EYU852021 FIQ852021 FSM852021 GCI852021 GME852021 GWA852021 HFW852021 HPS852021 HZO852021 IJK852021 ITG852021 JDC852021 JMY852021 JWU852021 KGQ852021 KQM852021 LAI852021 LKE852021 LUA852021 MDW852021 MNS852021 MXO852021 NHK852021 NRG852021 OBC852021 OKY852021 OUU852021 PEQ852021 POM852021 PYI852021 QIE852021 QSA852021 RBW852021 RLS852021 RVO852021 SFK852021 SPG852021 SZC852021 TIY852021 TSU852021 UCQ852021 UMM852021 UWI852021 VGE852021 VQA852021 VZW852021 WJS852021 WTO852021 HC917557 QY917557 AAU917557 AKQ917557 AUM917557 BEI917557 BOE917557 BYA917557 CHW917557 CRS917557 DBO917557 DLK917557 DVG917557 EFC917557 EOY917557 EYU917557 FIQ917557 FSM917557 GCI917557 GME917557 GWA917557 HFW917557 HPS917557 HZO917557 IJK917557 ITG917557 JDC917557 JMY917557 JWU917557 KGQ917557 KQM917557 LAI917557 LKE917557 LUA917557 MDW917557 MNS917557 MXO917557 NHK917557 NRG917557 OBC917557 OKY917557 OUU917557 PEQ917557 POM917557 PYI917557 QIE917557 QSA917557 RBW917557 RLS917557 RVO917557 SFK917557 SPG917557 SZC917557 TIY917557 TSU917557 UCQ917557 UMM917557 UWI917557 VGE917557 VQA917557 VZW917557 WJS917557 WTO917557 HC983093 QY983093 AAU983093 AKQ983093 AUM983093 BEI983093 BOE983093 BYA983093 CHW983093 CRS983093 DBO983093 DLK983093 DVG983093 EFC983093 EOY983093 EYU983093 FIQ983093 FSM983093 GCI983093 GME983093 GWA983093 HFW983093 HPS983093 HZO983093 IJK983093 ITG983093 JDC983093 JMY983093 JWU983093 KGQ983093 KQM983093 LAI983093 LKE983093 LUA983093 MDW983093 MNS983093 MXO983093 NHK983093 NRG983093 OBC983093 OKY983093 OUU983093 PEQ983093 POM983093 PYI983093 QIE983093 QSA983093 RBW983093 RLS983093 RVO983093 SFK983093 SPG983093 SZC983093 TIY983093 TSU983093 UCQ983093 UMM983093 UWI983093 VGE983093 VQA983093 VZW983093 WJS983093 WTO983093 U53 U65589 U131125 U196661 U262197 U327733 U393269 U458805 U524341 U589877 U655413 U720949 U786485 U852021 U917557 U983093 AA53 AA65589 AA131125 AA196661 AA262197 AA327733 AA393269 AA458805 AA524341 AA589877 AA655413 AA720949 AA786485 AA852021 AA917557 AA983093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AD79"/>
  <sheetViews>
    <sheetView topLeftCell="B1" zoomScale="70" zoomScaleNormal="70" workbookViewId="0">
      <selection activeCell="H85" sqref="H85"/>
    </sheetView>
  </sheetViews>
  <sheetFormatPr baseColWidth="10" defaultColWidth="11" defaultRowHeight="12.9"/>
  <cols>
    <col min="1" max="1" width="24" style="133" customWidth="1"/>
    <col min="2" max="2" width="22.125" style="133" customWidth="1"/>
    <col min="3" max="4" width="17" style="133" customWidth="1"/>
    <col min="5" max="5" width="25" style="133" customWidth="1"/>
    <col min="6" max="7" width="17.375" style="133" customWidth="1"/>
    <col min="8" max="8" width="51.375" style="133" customWidth="1"/>
    <col min="9" max="9" width="18.375" style="133" customWidth="1"/>
    <col min="10" max="10" width="28.875" style="133" customWidth="1"/>
    <col min="11" max="12" width="25.125" style="133" customWidth="1"/>
    <col min="13" max="13" width="12.25" style="133" customWidth="1"/>
    <col min="14" max="14" width="30.875" style="133" customWidth="1"/>
    <col min="15" max="15" width="6" style="130" customWidth="1"/>
    <col min="16" max="16" width="11" style="130" customWidth="1"/>
    <col min="17" max="17" width="5.875" style="227" customWidth="1"/>
    <col min="18" max="18" width="14.75" style="228" customWidth="1"/>
    <col min="19" max="19" width="11" style="133" customWidth="1"/>
    <col min="20" max="24" width="11.375" style="133" customWidth="1"/>
    <col min="25" max="257" width="11" style="133"/>
    <col min="258" max="258" width="24" style="133" customWidth="1"/>
    <col min="259" max="259" width="22.125" style="133" customWidth="1"/>
    <col min="260" max="261" width="17" style="133" customWidth="1"/>
    <col min="262" max="262" width="25" style="133" customWidth="1"/>
    <col min="263" max="263" width="17.375" style="133" customWidth="1"/>
    <col min="264" max="264" width="51.375" style="133" customWidth="1"/>
    <col min="265" max="265" width="18.375" style="133" customWidth="1"/>
    <col min="266" max="266" width="28.875" style="133" customWidth="1"/>
    <col min="267" max="269" width="25.125" style="133" customWidth="1"/>
    <col min="270" max="270" width="30.875" style="133" customWidth="1"/>
    <col min="271" max="271" width="6" style="133" customWidth="1"/>
    <col min="272" max="272" width="11" style="133" customWidth="1"/>
    <col min="273" max="273" width="5.875" style="133" customWidth="1"/>
    <col min="274" max="274" width="14.75" style="133" customWidth="1"/>
    <col min="275" max="275" width="11" style="133" customWidth="1"/>
    <col min="276" max="280" width="11.375" style="133" customWidth="1"/>
    <col min="281" max="513" width="11" style="133"/>
    <col min="514" max="514" width="24" style="133" customWidth="1"/>
    <col min="515" max="515" width="22.125" style="133" customWidth="1"/>
    <col min="516" max="517" width="17" style="133" customWidth="1"/>
    <col min="518" max="518" width="25" style="133" customWidth="1"/>
    <col min="519" max="519" width="17.375" style="133" customWidth="1"/>
    <col min="520" max="520" width="51.375" style="133" customWidth="1"/>
    <col min="521" max="521" width="18.375" style="133" customWidth="1"/>
    <col min="522" max="522" width="28.875" style="133" customWidth="1"/>
    <col min="523" max="525" width="25.125" style="133" customWidth="1"/>
    <col min="526" max="526" width="30.875" style="133" customWidth="1"/>
    <col min="527" max="527" width="6" style="133" customWidth="1"/>
    <col min="528" max="528" width="11" style="133" customWidth="1"/>
    <col min="529" max="529" width="5.875" style="133" customWidth="1"/>
    <col min="530" max="530" width="14.75" style="133" customWidth="1"/>
    <col min="531" max="531" width="11" style="133" customWidth="1"/>
    <col min="532" max="536" width="11.375" style="133" customWidth="1"/>
    <col min="537" max="769" width="11" style="133"/>
    <col min="770" max="770" width="24" style="133" customWidth="1"/>
    <col min="771" max="771" width="22.125" style="133" customWidth="1"/>
    <col min="772" max="773" width="17" style="133" customWidth="1"/>
    <col min="774" max="774" width="25" style="133" customWidth="1"/>
    <col min="775" max="775" width="17.375" style="133" customWidth="1"/>
    <col min="776" max="776" width="51.375" style="133" customWidth="1"/>
    <col min="777" max="777" width="18.375" style="133" customWidth="1"/>
    <col min="778" max="778" width="28.875" style="133" customWidth="1"/>
    <col min="779" max="781" width="25.125" style="133" customWidth="1"/>
    <col min="782" max="782" width="30.875" style="133" customWidth="1"/>
    <col min="783" max="783" width="6" style="133" customWidth="1"/>
    <col min="784" max="784" width="11" style="133" customWidth="1"/>
    <col min="785" max="785" width="5.875" style="133" customWidth="1"/>
    <col min="786" max="786" width="14.75" style="133" customWidth="1"/>
    <col min="787" max="787" width="11" style="133" customWidth="1"/>
    <col min="788" max="792" width="11.375" style="133" customWidth="1"/>
    <col min="793" max="1025" width="11" style="133"/>
    <col min="1026" max="1026" width="24" style="133" customWidth="1"/>
    <col min="1027" max="1027" width="22.125" style="133" customWidth="1"/>
    <col min="1028" max="1029" width="17" style="133" customWidth="1"/>
    <col min="1030" max="1030" width="25" style="133" customWidth="1"/>
    <col min="1031" max="1031" width="17.375" style="133" customWidth="1"/>
    <col min="1032" max="1032" width="51.375" style="133" customWidth="1"/>
    <col min="1033" max="1033" width="18.375" style="133" customWidth="1"/>
    <col min="1034" max="1034" width="28.875" style="133" customWidth="1"/>
    <col min="1035" max="1037" width="25.125" style="133" customWidth="1"/>
    <col min="1038" max="1038" width="30.875" style="133" customWidth="1"/>
    <col min="1039" max="1039" width="6" style="133" customWidth="1"/>
    <col min="1040" max="1040" width="11" style="133" customWidth="1"/>
    <col min="1041" max="1041" width="5.875" style="133" customWidth="1"/>
    <col min="1042" max="1042" width="14.75" style="133" customWidth="1"/>
    <col min="1043" max="1043" width="11" style="133" customWidth="1"/>
    <col min="1044" max="1048" width="11.375" style="133" customWidth="1"/>
    <col min="1049" max="1281" width="11" style="133"/>
    <col min="1282" max="1282" width="24" style="133" customWidth="1"/>
    <col min="1283" max="1283" width="22.125" style="133" customWidth="1"/>
    <col min="1284" max="1285" width="17" style="133" customWidth="1"/>
    <col min="1286" max="1286" width="25" style="133" customWidth="1"/>
    <col min="1287" max="1287" width="17.375" style="133" customWidth="1"/>
    <col min="1288" max="1288" width="51.375" style="133" customWidth="1"/>
    <col min="1289" max="1289" width="18.375" style="133" customWidth="1"/>
    <col min="1290" max="1290" width="28.875" style="133" customWidth="1"/>
    <col min="1291" max="1293" width="25.125" style="133" customWidth="1"/>
    <col min="1294" max="1294" width="30.875" style="133" customWidth="1"/>
    <col min="1295" max="1295" width="6" style="133" customWidth="1"/>
    <col min="1296" max="1296" width="11" style="133" customWidth="1"/>
    <col min="1297" max="1297" width="5.875" style="133" customWidth="1"/>
    <col min="1298" max="1298" width="14.75" style="133" customWidth="1"/>
    <col min="1299" max="1299" width="11" style="133" customWidth="1"/>
    <col min="1300" max="1304" width="11.375" style="133" customWidth="1"/>
    <col min="1305" max="1537" width="11" style="133"/>
    <col min="1538" max="1538" width="24" style="133" customWidth="1"/>
    <col min="1539" max="1539" width="22.125" style="133" customWidth="1"/>
    <col min="1540" max="1541" width="17" style="133" customWidth="1"/>
    <col min="1542" max="1542" width="25" style="133" customWidth="1"/>
    <col min="1543" max="1543" width="17.375" style="133" customWidth="1"/>
    <col min="1544" max="1544" width="51.375" style="133" customWidth="1"/>
    <col min="1545" max="1545" width="18.375" style="133" customWidth="1"/>
    <col min="1546" max="1546" width="28.875" style="133" customWidth="1"/>
    <col min="1547" max="1549" width="25.125" style="133" customWidth="1"/>
    <col min="1550" max="1550" width="30.875" style="133" customWidth="1"/>
    <col min="1551" max="1551" width="6" style="133" customWidth="1"/>
    <col min="1552" max="1552" width="11" style="133" customWidth="1"/>
    <col min="1553" max="1553" width="5.875" style="133" customWidth="1"/>
    <col min="1554" max="1554" width="14.75" style="133" customWidth="1"/>
    <col min="1555" max="1555" width="11" style="133" customWidth="1"/>
    <col min="1556" max="1560" width="11.375" style="133" customWidth="1"/>
    <col min="1561" max="1793" width="11" style="133"/>
    <col min="1794" max="1794" width="24" style="133" customWidth="1"/>
    <col min="1795" max="1795" width="22.125" style="133" customWidth="1"/>
    <col min="1796" max="1797" width="17" style="133" customWidth="1"/>
    <col min="1798" max="1798" width="25" style="133" customWidth="1"/>
    <col min="1799" max="1799" width="17.375" style="133" customWidth="1"/>
    <col min="1800" max="1800" width="51.375" style="133" customWidth="1"/>
    <col min="1801" max="1801" width="18.375" style="133" customWidth="1"/>
    <col min="1802" max="1802" width="28.875" style="133" customWidth="1"/>
    <col min="1803" max="1805" width="25.125" style="133" customWidth="1"/>
    <col min="1806" max="1806" width="30.875" style="133" customWidth="1"/>
    <col min="1807" max="1807" width="6" style="133" customWidth="1"/>
    <col min="1808" max="1808" width="11" style="133" customWidth="1"/>
    <col min="1809" max="1809" width="5.875" style="133" customWidth="1"/>
    <col min="1810" max="1810" width="14.75" style="133" customWidth="1"/>
    <col min="1811" max="1811" width="11" style="133" customWidth="1"/>
    <col min="1812" max="1816" width="11.375" style="133" customWidth="1"/>
    <col min="1817" max="2049" width="11" style="133"/>
    <col min="2050" max="2050" width="24" style="133" customWidth="1"/>
    <col min="2051" max="2051" width="22.125" style="133" customWidth="1"/>
    <col min="2052" max="2053" width="17" style="133" customWidth="1"/>
    <col min="2054" max="2054" width="25" style="133" customWidth="1"/>
    <col min="2055" max="2055" width="17.375" style="133" customWidth="1"/>
    <col min="2056" max="2056" width="51.375" style="133" customWidth="1"/>
    <col min="2057" max="2057" width="18.375" style="133" customWidth="1"/>
    <col min="2058" max="2058" width="28.875" style="133" customWidth="1"/>
    <col min="2059" max="2061" width="25.125" style="133" customWidth="1"/>
    <col min="2062" max="2062" width="30.875" style="133" customWidth="1"/>
    <col min="2063" max="2063" width="6" style="133" customWidth="1"/>
    <col min="2064" max="2064" width="11" style="133" customWidth="1"/>
    <col min="2065" max="2065" width="5.875" style="133" customWidth="1"/>
    <col min="2066" max="2066" width="14.75" style="133" customWidth="1"/>
    <col min="2067" max="2067" width="11" style="133" customWidth="1"/>
    <col min="2068" max="2072" width="11.375" style="133" customWidth="1"/>
    <col min="2073" max="2305" width="11" style="133"/>
    <col min="2306" max="2306" width="24" style="133" customWidth="1"/>
    <col min="2307" max="2307" width="22.125" style="133" customWidth="1"/>
    <col min="2308" max="2309" width="17" style="133" customWidth="1"/>
    <col min="2310" max="2310" width="25" style="133" customWidth="1"/>
    <col min="2311" max="2311" width="17.375" style="133" customWidth="1"/>
    <col min="2312" max="2312" width="51.375" style="133" customWidth="1"/>
    <col min="2313" max="2313" width="18.375" style="133" customWidth="1"/>
    <col min="2314" max="2314" width="28.875" style="133" customWidth="1"/>
    <col min="2315" max="2317" width="25.125" style="133" customWidth="1"/>
    <col min="2318" max="2318" width="30.875" style="133" customWidth="1"/>
    <col min="2319" max="2319" width="6" style="133" customWidth="1"/>
    <col min="2320" max="2320" width="11" style="133" customWidth="1"/>
    <col min="2321" max="2321" width="5.875" style="133" customWidth="1"/>
    <col min="2322" max="2322" width="14.75" style="133" customWidth="1"/>
    <col min="2323" max="2323" width="11" style="133" customWidth="1"/>
    <col min="2324" max="2328" width="11.375" style="133" customWidth="1"/>
    <col min="2329" max="2561" width="11" style="133"/>
    <col min="2562" max="2562" width="24" style="133" customWidth="1"/>
    <col min="2563" max="2563" width="22.125" style="133" customWidth="1"/>
    <col min="2564" max="2565" width="17" style="133" customWidth="1"/>
    <col min="2566" max="2566" width="25" style="133" customWidth="1"/>
    <col min="2567" max="2567" width="17.375" style="133" customWidth="1"/>
    <col min="2568" max="2568" width="51.375" style="133" customWidth="1"/>
    <col min="2569" max="2569" width="18.375" style="133" customWidth="1"/>
    <col min="2570" max="2570" width="28.875" style="133" customWidth="1"/>
    <col min="2571" max="2573" width="25.125" style="133" customWidth="1"/>
    <col min="2574" max="2574" width="30.875" style="133" customWidth="1"/>
    <col min="2575" max="2575" width="6" style="133" customWidth="1"/>
    <col min="2576" max="2576" width="11" style="133" customWidth="1"/>
    <col min="2577" max="2577" width="5.875" style="133" customWidth="1"/>
    <col min="2578" max="2578" width="14.75" style="133" customWidth="1"/>
    <col min="2579" max="2579" width="11" style="133" customWidth="1"/>
    <col min="2580" max="2584" width="11.375" style="133" customWidth="1"/>
    <col min="2585" max="2817" width="11" style="133"/>
    <col min="2818" max="2818" width="24" style="133" customWidth="1"/>
    <col min="2819" max="2819" width="22.125" style="133" customWidth="1"/>
    <col min="2820" max="2821" width="17" style="133" customWidth="1"/>
    <col min="2822" max="2822" width="25" style="133" customWidth="1"/>
    <col min="2823" max="2823" width="17.375" style="133" customWidth="1"/>
    <col min="2824" max="2824" width="51.375" style="133" customWidth="1"/>
    <col min="2825" max="2825" width="18.375" style="133" customWidth="1"/>
    <col min="2826" max="2826" width="28.875" style="133" customWidth="1"/>
    <col min="2827" max="2829" width="25.125" style="133" customWidth="1"/>
    <col min="2830" max="2830" width="30.875" style="133" customWidth="1"/>
    <col min="2831" max="2831" width="6" style="133" customWidth="1"/>
    <col min="2832" max="2832" width="11" style="133" customWidth="1"/>
    <col min="2833" max="2833" width="5.875" style="133" customWidth="1"/>
    <col min="2834" max="2834" width="14.75" style="133" customWidth="1"/>
    <col min="2835" max="2835" width="11" style="133" customWidth="1"/>
    <col min="2836" max="2840" width="11.375" style="133" customWidth="1"/>
    <col min="2841" max="3073" width="11" style="133"/>
    <col min="3074" max="3074" width="24" style="133" customWidth="1"/>
    <col min="3075" max="3075" width="22.125" style="133" customWidth="1"/>
    <col min="3076" max="3077" width="17" style="133" customWidth="1"/>
    <col min="3078" max="3078" width="25" style="133" customWidth="1"/>
    <col min="3079" max="3079" width="17.375" style="133" customWidth="1"/>
    <col min="3080" max="3080" width="51.375" style="133" customWidth="1"/>
    <col min="3081" max="3081" width="18.375" style="133" customWidth="1"/>
    <col min="3082" max="3082" width="28.875" style="133" customWidth="1"/>
    <col min="3083" max="3085" width="25.125" style="133" customWidth="1"/>
    <col min="3086" max="3086" width="30.875" style="133" customWidth="1"/>
    <col min="3087" max="3087" width="6" style="133" customWidth="1"/>
    <col min="3088" max="3088" width="11" style="133" customWidth="1"/>
    <col min="3089" max="3089" width="5.875" style="133" customWidth="1"/>
    <col min="3090" max="3090" width="14.75" style="133" customWidth="1"/>
    <col min="3091" max="3091" width="11" style="133" customWidth="1"/>
    <col min="3092" max="3096" width="11.375" style="133" customWidth="1"/>
    <col min="3097" max="3329" width="11" style="133"/>
    <col min="3330" max="3330" width="24" style="133" customWidth="1"/>
    <col min="3331" max="3331" width="22.125" style="133" customWidth="1"/>
    <col min="3332" max="3333" width="17" style="133" customWidth="1"/>
    <col min="3334" max="3334" width="25" style="133" customWidth="1"/>
    <col min="3335" max="3335" width="17.375" style="133" customWidth="1"/>
    <col min="3336" max="3336" width="51.375" style="133" customWidth="1"/>
    <col min="3337" max="3337" width="18.375" style="133" customWidth="1"/>
    <col min="3338" max="3338" width="28.875" style="133" customWidth="1"/>
    <col min="3339" max="3341" width="25.125" style="133" customWidth="1"/>
    <col min="3342" max="3342" width="30.875" style="133" customWidth="1"/>
    <col min="3343" max="3343" width="6" style="133" customWidth="1"/>
    <col min="3344" max="3344" width="11" style="133" customWidth="1"/>
    <col min="3345" max="3345" width="5.875" style="133" customWidth="1"/>
    <col min="3346" max="3346" width="14.75" style="133" customWidth="1"/>
    <col min="3347" max="3347" width="11" style="133" customWidth="1"/>
    <col min="3348" max="3352" width="11.375" style="133" customWidth="1"/>
    <col min="3353" max="3585" width="11" style="133"/>
    <col min="3586" max="3586" width="24" style="133" customWidth="1"/>
    <col min="3587" max="3587" width="22.125" style="133" customWidth="1"/>
    <col min="3588" max="3589" width="17" style="133" customWidth="1"/>
    <col min="3590" max="3590" width="25" style="133" customWidth="1"/>
    <col min="3591" max="3591" width="17.375" style="133" customWidth="1"/>
    <col min="3592" max="3592" width="51.375" style="133" customWidth="1"/>
    <col min="3593" max="3593" width="18.375" style="133" customWidth="1"/>
    <col min="3594" max="3594" width="28.875" style="133" customWidth="1"/>
    <col min="3595" max="3597" width="25.125" style="133" customWidth="1"/>
    <col min="3598" max="3598" width="30.875" style="133" customWidth="1"/>
    <col min="3599" max="3599" width="6" style="133" customWidth="1"/>
    <col min="3600" max="3600" width="11" style="133" customWidth="1"/>
    <col min="3601" max="3601" width="5.875" style="133" customWidth="1"/>
    <col min="3602" max="3602" width="14.75" style="133" customWidth="1"/>
    <col min="3603" max="3603" width="11" style="133" customWidth="1"/>
    <col min="3604" max="3608" width="11.375" style="133" customWidth="1"/>
    <col min="3609" max="3841" width="11" style="133"/>
    <col min="3842" max="3842" width="24" style="133" customWidth="1"/>
    <col min="3843" max="3843" width="22.125" style="133" customWidth="1"/>
    <col min="3844" max="3845" width="17" style="133" customWidth="1"/>
    <col min="3846" max="3846" width="25" style="133" customWidth="1"/>
    <col min="3847" max="3847" width="17.375" style="133" customWidth="1"/>
    <col min="3848" max="3848" width="51.375" style="133" customWidth="1"/>
    <col min="3849" max="3849" width="18.375" style="133" customWidth="1"/>
    <col min="3850" max="3850" width="28.875" style="133" customWidth="1"/>
    <col min="3851" max="3853" width="25.125" style="133" customWidth="1"/>
    <col min="3854" max="3854" width="30.875" style="133" customWidth="1"/>
    <col min="3855" max="3855" width="6" style="133" customWidth="1"/>
    <col min="3856" max="3856" width="11" style="133" customWidth="1"/>
    <col min="3857" max="3857" width="5.875" style="133" customWidth="1"/>
    <col min="3858" max="3858" width="14.75" style="133" customWidth="1"/>
    <col min="3859" max="3859" width="11" style="133" customWidth="1"/>
    <col min="3860" max="3864" width="11.375" style="133" customWidth="1"/>
    <col min="3865" max="4097" width="11" style="133"/>
    <col min="4098" max="4098" width="24" style="133" customWidth="1"/>
    <col min="4099" max="4099" width="22.125" style="133" customWidth="1"/>
    <col min="4100" max="4101" width="17" style="133" customWidth="1"/>
    <col min="4102" max="4102" width="25" style="133" customWidth="1"/>
    <col min="4103" max="4103" width="17.375" style="133" customWidth="1"/>
    <col min="4104" max="4104" width="51.375" style="133" customWidth="1"/>
    <col min="4105" max="4105" width="18.375" style="133" customWidth="1"/>
    <col min="4106" max="4106" width="28.875" style="133" customWidth="1"/>
    <col min="4107" max="4109" width="25.125" style="133" customWidth="1"/>
    <col min="4110" max="4110" width="30.875" style="133" customWidth="1"/>
    <col min="4111" max="4111" width="6" style="133" customWidth="1"/>
    <col min="4112" max="4112" width="11" style="133" customWidth="1"/>
    <col min="4113" max="4113" width="5.875" style="133" customWidth="1"/>
    <col min="4114" max="4114" width="14.75" style="133" customWidth="1"/>
    <col min="4115" max="4115" width="11" style="133" customWidth="1"/>
    <col min="4116" max="4120" width="11.375" style="133" customWidth="1"/>
    <col min="4121" max="4353" width="11" style="133"/>
    <col min="4354" max="4354" width="24" style="133" customWidth="1"/>
    <col min="4355" max="4355" width="22.125" style="133" customWidth="1"/>
    <col min="4356" max="4357" width="17" style="133" customWidth="1"/>
    <col min="4358" max="4358" width="25" style="133" customWidth="1"/>
    <col min="4359" max="4359" width="17.375" style="133" customWidth="1"/>
    <col min="4360" max="4360" width="51.375" style="133" customWidth="1"/>
    <col min="4361" max="4361" width="18.375" style="133" customWidth="1"/>
    <col min="4362" max="4362" width="28.875" style="133" customWidth="1"/>
    <col min="4363" max="4365" width="25.125" style="133" customWidth="1"/>
    <col min="4366" max="4366" width="30.875" style="133" customWidth="1"/>
    <col min="4367" max="4367" width="6" style="133" customWidth="1"/>
    <col min="4368" max="4368" width="11" style="133" customWidth="1"/>
    <col min="4369" max="4369" width="5.875" style="133" customWidth="1"/>
    <col min="4370" max="4370" width="14.75" style="133" customWidth="1"/>
    <col min="4371" max="4371" width="11" style="133" customWidth="1"/>
    <col min="4372" max="4376" width="11.375" style="133" customWidth="1"/>
    <col min="4377" max="4609" width="11" style="133"/>
    <col min="4610" max="4610" width="24" style="133" customWidth="1"/>
    <col min="4611" max="4611" width="22.125" style="133" customWidth="1"/>
    <col min="4612" max="4613" width="17" style="133" customWidth="1"/>
    <col min="4614" max="4614" width="25" style="133" customWidth="1"/>
    <col min="4615" max="4615" width="17.375" style="133" customWidth="1"/>
    <col min="4616" max="4616" width="51.375" style="133" customWidth="1"/>
    <col min="4617" max="4617" width="18.375" style="133" customWidth="1"/>
    <col min="4618" max="4618" width="28.875" style="133" customWidth="1"/>
    <col min="4619" max="4621" width="25.125" style="133" customWidth="1"/>
    <col min="4622" max="4622" width="30.875" style="133" customWidth="1"/>
    <col min="4623" max="4623" width="6" style="133" customWidth="1"/>
    <col min="4624" max="4624" width="11" style="133" customWidth="1"/>
    <col min="4625" max="4625" width="5.875" style="133" customWidth="1"/>
    <col min="4626" max="4626" width="14.75" style="133" customWidth="1"/>
    <col min="4627" max="4627" width="11" style="133" customWidth="1"/>
    <col min="4628" max="4632" width="11.375" style="133" customWidth="1"/>
    <col min="4633" max="4865" width="11" style="133"/>
    <col min="4866" max="4866" width="24" style="133" customWidth="1"/>
    <col min="4867" max="4867" width="22.125" style="133" customWidth="1"/>
    <col min="4868" max="4869" width="17" style="133" customWidth="1"/>
    <col min="4870" max="4870" width="25" style="133" customWidth="1"/>
    <col min="4871" max="4871" width="17.375" style="133" customWidth="1"/>
    <col min="4872" max="4872" width="51.375" style="133" customWidth="1"/>
    <col min="4873" max="4873" width="18.375" style="133" customWidth="1"/>
    <col min="4874" max="4874" width="28.875" style="133" customWidth="1"/>
    <col min="4875" max="4877" width="25.125" style="133" customWidth="1"/>
    <col min="4878" max="4878" width="30.875" style="133" customWidth="1"/>
    <col min="4879" max="4879" width="6" style="133" customWidth="1"/>
    <col min="4880" max="4880" width="11" style="133" customWidth="1"/>
    <col min="4881" max="4881" width="5.875" style="133" customWidth="1"/>
    <col min="4882" max="4882" width="14.75" style="133" customWidth="1"/>
    <col min="4883" max="4883" width="11" style="133" customWidth="1"/>
    <col min="4884" max="4888" width="11.375" style="133" customWidth="1"/>
    <col min="4889" max="5121" width="11" style="133"/>
    <col min="5122" max="5122" width="24" style="133" customWidth="1"/>
    <col min="5123" max="5123" width="22.125" style="133" customWidth="1"/>
    <col min="5124" max="5125" width="17" style="133" customWidth="1"/>
    <col min="5126" max="5126" width="25" style="133" customWidth="1"/>
    <col min="5127" max="5127" width="17.375" style="133" customWidth="1"/>
    <col min="5128" max="5128" width="51.375" style="133" customWidth="1"/>
    <col min="5129" max="5129" width="18.375" style="133" customWidth="1"/>
    <col min="5130" max="5130" width="28.875" style="133" customWidth="1"/>
    <col min="5131" max="5133" width="25.125" style="133" customWidth="1"/>
    <col min="5134" max="5134" width="30.875" style="133" customWidth="1"/>
    <col min="5135" max="5135" width="6" style="133" customWidth="1"/>
    <col min="5136" max="5136" width="11" style="133" customWidth="1"/>
    <col min="5137" max="5137" width="5.875" style="133" customWidth="1"/>
    <col min="5138" max="5138" width="14.75" style="133" customWidth="1"/>
    <col min="5139" max="5139" width="11" style="133" customWidth="1"/>
    <col min="5140" max="5144" width="11.375" style="133" customWidth="1"/>
    <col min="5145" max="5377" width="11" style="133"/>
    <col min="5378" max="5378" width="24" style="133" customWidth="1"/>
    <col min="5379" max="5379" width="22.125" style="133" customWidth="1"/>
    <col min="5380" max="5381" width="17" style="133" customWidth="1"/>
    <col min="5382" max="5382" width="25" style="133" customWidth="1"/>
    <col min="5383" max="5383" width="17.375" style="133" customWidth="1"/>
    <col min="5384" max="5384" width="51.375" style="133" customWidth="1"/>
    <col min="5385" max="5385" width="18.375" style="133" customWidth="1"/>
    <col min="5386" max="5386" width="28.875" style="133" customWidth="1"/>
    <col min="5387" max="5389" width="25.125" style="133" customWidth="1"/>
    <col min="5390" max="5390" width="30.875" style="133" customWidth="1"/>
    <col min="5391" max="5391" width="6" style="133" customWidth="1"/>
    <col min="5392" max="5392" width="11" style="133" customWidth="1"/>
    <col min="5393" max="5393" width="5.875" style="133" customWidth="1"/>
    <col min="5394" max="5394" width="14.75" style="133" customWidth="1"/>
    <col min="5395" max="5395" width="11" style="133" customWidth="1"/>
    <col min="5396" max="5400" width="11.375" style="133" customWidth="1"/>
    <col min="5401" max="5633" width="11" style="133"/>
    <col min="5634" max="5634" width="24" style="133" customWidth="1"/>
    <col min="5635" max="5635" width="22.125" style="133" customWidth="1"/>
    <col min="5636" max="5637" width="17" style="133" customWidth="1"/>
    <col min="5638" max="5638" width="25" style="133" customWidth="1"/>
    <col min="5639" max="5639" width="17.375" style="133" customWidth="1"/>
    <col min="5640" max="5640" width="51.375" style="133" customWidth="1"/>
    <col min="5641" max="5641" width="18.375" style="133" customWidth="1"/>
    <col min="5642" max="5642" width="28.875" style="133" customWidth="1"/>
    <col min="5643" max="5645" width="25.125" style="133" customWidth="1"/>
    <col min="5646" max="5646" width="30.875" style="133" customWidth="1"/>
    <col min="5647" max="5647" width="6" style="133" customWidth="1"/>
    <col min="5648" max="5648" width="11" style="133" customWidth="1"/>
    <col min="5649" max="5649" width="5.875" style="133" customWidth="1"/>
    <col min="5650" max="5650" width="14.75" style="133" customWidth="1"/>
    <col min="5651" max="5651" width="11" style="133" customWidth="1"/>
    <col min="5652" max="5656" width="11.375" style="133" customWidth="1"/>
    <col min="5657" max="5889" width="11" style="133"/>
    <col min="5890" max="5890" width="24" style="133" customWidth="1"/>
    <col min="5891" max="5891" width="22.125" style="133" customWidth="1"/>
    <col min="5892" max="5893" width="17" style="133" customWidth="1"/>
    <col min="5894" max="5894" width="25" style="133" customWidth="1"/>
    <col min="5895" max="5895" width="17.375" style="133" customWidth="1"/>
    <col min="5896" max="5896" width="51.375" style="133" customWidth="1"/>
    <col min="5897" max="5897" width="18.375" style="133" customWidth="1"/>
    <col min="5898" max="5898" width="28.875" style="133" customWidth="1"/>
    <col min="5899" max="5901" width="25.125" style="133" customWidth="1"/>
    <col min="5902" max="5902" width="30.875" style="133" customWidth="1"/>
    <col min="5903" max="5903" width="6" style="133" customWidth="1"/>
    <col min="5904" max="5904" width="11" style="133" customWidth="1"/>
    <col min="5905" max="5905" width="5.875" style="133" customWidth="1"/>
    <col min="5906" max="5906" width="14.75" style="133" customWidth="1"/>
    <col min="5907" max="5907" width="11" style="133" customWidth="1"/>
    <col min="5908" max="5912" width="11.375" style="133" customWidth="1"/>
    <col min="5913" max="6145" width="11" style="133"/>
    <col min="6146" max="6146" width="24" style="133" customWidth="1"/>
    <col min="6147" max="6147" width="22.125" style="133" customWidth="1"/>
    <col min="6148" max="6149" width="17" style="133" customWidth="1"/>
    <col min="6150" max="6150" width="25" style="133" customWidth="1"/>
    <col min="6151" max="6151" width="17.375" style="133" customWidth="1"/>
    <col min="6152" max="6152" width="51.375" style="133" customWidth="1"/>
    <col min="6153" max="6153" width="18.375" style="133" customWidth="1"/>
    <col min="6154" max="6154" width="28.875" style="133" customWidth="1"/>
    <col min="6155" max="6157" width="25.125" style="133" customWidth="1"/>
    <col min="6158" max="6158" width="30.875" style="133" customWidth="1"/>
    <col min="6159" max="6159" width="6" style="133" customWidth="1"/>
    <col min="6160" max="6160" width="11" style="133" customWidth="1"/>
    <col min="6161" max="6161" width="5.875" style="133" customWidth="1"/>
    <col min="6162" max="6162" width="14.75" style="133" customWidth="1"/>
    <col min="6163" max="6163" width="11" style="133" customWidth="1"/>
    <col min="6164" max="6168" width="11.375" style="133" customWidth="1"/>
    <col min="6169" max="6401" width="11" style="133"/>
    <col min="6402" max="6402" width="24" style="133" customWidth="1"/>
    <col min="6403" max="6403" width="22.125" style="133" customWidth="1"/>
    <col min="6404" max="6405" width="17" style="133" customWidth="1"/>
    <col min="6406" max="6406" width="25" style="133" customWidth="1"/>
    <col min="6407" max="6407" width="17.375" style="133" customWidth="1"/>
    <col min="6408" max="6408" width="51.375" style="133" customWidth="1"/>
    <col min="6409" max="6409" width="18.375" style="133" customWidth="1"/>
    <col min="6410" max="6410" width="28.875" style="133" customWidth="1"/>
    <col min="6411" max="6413" width="25.125" style="133" customWidth="1"/>
    <col min="6414" max="6414" width="30.875" style="133" customWidth="1"/>
    <col min="6415" max="6415" width="6" style="133" customWidth="1"/>
    <col min="6416" max="6416" width="11" style="133" customWidth="1"/>
    <col min="6417" max="6417" width="5.875" style="133" customWidth="1"/>
    <col min="6418" max="6418" width="14.75" style="133" customWidth="1"/>
    <col min="6419" max="6419" width="11" style="133" customWidth="1"/>
    <col min="6420" max="6424" width="11.375" style="133" customWidth="1"/>
    <col min="6425" max="6657" width="11" style="133"/>
    <col min="6658" max="6658" width="24" style="133" customWidth="1"/>
    <col min="6659" max="6659" width="22.125" style="133" customWidth="1"/>
    <col min="6660" max="6661" width="17" style="133" customWidth="1"/>
    <col min="6662" max="6662" width="25" style="133" customWidth="1"/>
    <col min="6663" max="6663" width="17.375" style="133" customWidth="1"/>
    <col min="6664" max="6664" width="51.375" style="133" customWidth="1"/>
    <col min="6665" max="6665" width="18.375" style="133" customWidth="1"/>
    <col min="6666" max="6666" width="28.875" style="133" customWidth="1"/>
    <col min="6667" max="6669" width="25.125" style="133" customWidth="1"/>
    <col min="6670" max="6670" width="30.875" style="133" customWidth="1"/>
    <col min="6671" max="6671" width="6" style="133" customWidth="1"/>
    <col min="6672" max="6672" width="11" style="133" customWidth="1"/>
    <col min="6673" max="6673" width="5.875" style="133" customWidth="1"/>
    <col min="6674" max="6674" width="14.75" style="133" customWidth="1"/>
    <col min="6675" max="6675" width="11" style="133" customWidth="1"/>
    <col min="6676" max="6680" width="11.375" style="133" customWidth="1"/>
    <col min="6681" max="6913" width="11" style="133"/>
    <col min="6914" max="6914" width="24" style="133" customWidth="1"/>
    <col min="6915" max="6915" width="22.125" style="133" customWidth="1"/>
    <col min="6916" max="6917" width="17" style="133" customWidth="1"/>
    <col min="6918" max="6918" width="25" style="133" customWidth="1"/>
    <col min="6919" max="6919" width="17.375" style="133" customWidth="1"/>
    <col min="6920" max="6920" width="51.375" style="133" customWidth="1"/>
    <col min="6921" max="6921" width="18.375" style="133" customWidth="1"/>
    <col min="6922" max="6922" width="28.875" style="133" customWidth="1"/>
    <col min="6923" max="6925" width="25.125" style="133" customWidth="1"/>
    <col min="6926" max="6926" width="30.875" style="133" customWidth="1"/>
    <col min="6927" max="6927" width="6" style="133" customWidth="1"/>
    <col min="6928" max="6928" width="11" style="133" customWidth="1"/>
    <col min="6929" max="6929" width="5.875" style="133" customWidth="1"/>
    <col min="6930" max="6930" width="14.75" style="133" customWidth="1"/>
    <col min="6931" max="6931" width="11" style="133" customWidth="1"/>
    <col min="6932" max="6936" width="11.375" style="133" customWidth="1"/>
    <col min="6937" max="7169" width="11" style="133"/>
    <col min="7170" max="7170" width="24" style="133" customWidth="1"/>
    <col min="7171" max="7171" width="22.125" style="133" customWidth="1"/>
    <col min="7172" max="7173" width="17" style="133" customWidth="1"/>
    <col min="7174" max="7174" width="25" style="133" customWidth="1"/>
    <col min="7175" max="7175" width="17.375" style="133" customWidth="1"/>
    <col min="7176" max="7176" width="51.375" style="133" customWidth="1"/>
    <col min="7177" max="7177" width="18.375" style="133" customWidth="1"/>
    <col min="7178" max="7178" width="28.875" style="133" customWidth="1"/>
    <col min="7179" max="7181" width="25.125" style="133" customWidth="1"/>
    <col min="7182" max="7182" width="30.875" style="133" customWidth="1"/>
    <col min="7183" max="7183" width="6" style="133" customWidth="1"/>
    <col min="7184" max="7184" width="11" style="133" customWidth="1"/>
    <col min="7185" max="7185" width="5.875" style="133" customWidth="1"/>
    <col min="7186" max="7186" width="14.75" style="133" customWidth="1"/>
    <col min="7187" max="7187" width="11" style="133" customWidth="1"/>
    <col min="7188" max="7192" width="11.375" style="133" customWidth="1"/>
    <col min="7193" max="7425" width="11" style="133"/>
    <col min="7426" max="7426" width="24" style="133" customWidth="1"/>
    <col min="7427" max="7427" width="22.125" style="133" customWidth="1"/>
    <col min="7428" max="7429" width="17" style="133" customWidth="1"/>
    <col min="7430" max="7430" width="25" style="133" customWidth="1"/>
    <col min="7431" max="7431" width="17.375" style="133" customWidth="1"/>
    <col min="7432" max="7432" width="51.375" style="133" customWidth="1"/>
    <col min="7433" max="7433" width="18.375" style="133" customWidth="1"/>
    <col min="7434" max="7434" width="28.875" style="133" customWidth="1"/>
    <col min="7435" max="7437" width="25.125" style="133" customWidth="1"/>
    <col min="7438" max="7438" width="30.875" style="133" customWidth="1"/>
    <col min="7439" max="7439" width="6" style="133" customWidth="1"/>
    <col min="7440" max="7440" width="11" style="133" customWidth="1"/>
    <col min="7441" max="7441" width="5.875" style="133" customWidth="1"/>
    <col min="7442" max="7442" width="14.75" style="133" customWidth="1"/>
    <col min="7443" max="7443" width="11" style="133" customWidth="1"/>
    <col min="7444" max="7448" width="11.375" style="133" customWidth="1"/>
    <col min="7449" max="7681" width="11" style="133"/>
    <col min="7682" max="7682" width="24" style="133" customWidth="1"/>
    <col min="7683" max="7683" width="22.125" style="133" customWidth="1"/>
    <col min="7684" max="7685" width="17" style="133" customWidth="1"/>
    <col min="7686" max="7686" width="25" style="133" customWidth="1"/>
    <col min="7687" max="7687" width="17.375" style="133" customWidth="1"/>
    <col min="7688" max="7688" width="51.375" style="133" customWidth="1"/>
    <col min="7689" max="7689" width="18.375" style="133" customWidth="1"/>
    <col min="7690" max="7690" width="28.875" style="133" customWidth="1"/>
    <col min="7691" max="7693" width="25.125" style="133" customWidth="1"/>
    <col min="7694" max="7694" width="30.875" style="133" customWidth="1"/>
    <col min="7695" max="7695" width="6" style="133" customWidth="1"/>
    <col min="7696" max="7696" width="11" style="133" customWidth="1"/>
    <col min="7697" max="7697" width="5.875" style="133" customWidth="1"/>
    <col min="7698" max="7698" width="14.75" style="133" customWidth="1"/>
    <col min="7699" max="7699" width="11" style="133" customWidth="1"/>
    <col min="7700" max="7704" width="11.375" style="133" customWidth="1"/>
    <col min="7705" max="7937" width="11" style="133"/>
    <col min="7938" max="7938" width="24" style="133" customWidth="1"/>
    <col min="7939" max="7939" width="22.125" style="133" customWidth="1"/>
    <col min="7940" max="7941" width="17" style="133" customWidth="1"/>
    <col min="7942" max="7942" width="25" style="133" customWidth="1"/>
    <col min="7943" max="7943" width="17.375" style="133" customWidth="1"/>
    <col min="7944" max="7944" width="51.375" style="133" customWidth="1"/>
    <col min="7945" max="7945" width="18.375" style="133" customWidth="1"/>
    <col min="7946" max="7946" width="28.875" style="133" customWidth="1"/>
    <col min="7947" max="7949" width="25.125" style="133" customWidth="1"/>
    <col min="7950" max="7950" width="30.875" style="133" customWidth="1"/>
    <col min="7951" max="7951" width="6" style="133" customWidth="1"/>
    <col min="7952" max="7952" width="11" style="133" customWidth="1"/>
    <col min="7953" max="7953" width="5.875" style="133" customWidth="1"/>
    <col min="7954" max="7954" width="14.75" style="133" customWidth="1"/>
    <col min="7955" max="7955" width="11" style="133" customWidth="1"/>
    <col min="7956" max="7960" width="11.375" style="133" customWidth="1"/>
    <col min="7961" max="8193" width="11" style="133"/>
    <col min="8194" max="8194" width="24" style="133" customWidth="1"/>
    <col min="8195" max="8195" width="22.125" style="133" customWidth="1"/>
    <col min="8196" max="8197" width="17" style="133" customWidth="1"/>
    <col min="8198" max="8198" width="25" style="133" customWidth="1"/>
    <col min="8199" max="8199" width="17.375" style="133" customWidth="1"/>
    <col min="8200" max="8200" width="51.375" style="133" customWidth="1"/>
    <col min="8201" max="8201" width="18.375" style="133" customWidth="1"/>
    <col min="8202" max="8202" width="28.875" style="133" customWidth="1"/>
    <col min="8203" max="8205" width="25.125" style="133" customWidth="1"/>
    <col min="8206" max="8206" width="30.875" style="133" customWidth="1"/>
    <col min="8207" max="8207" width="6" style="133" customWidth="1"/>
    <col min="8208" max="8208" width="11" style="133" customWidth="1"/>
    <col min="8209" max="8209" width="5.875" style="133" customWidth="1"/>
    <col min="8210" max="8210" width="14.75" style="133" customWidth="1"/>
    <col min="8211" max="8211" width="11" style="133" customWidth="1"/>
    <col min="8212" max="8216" width="11.375" style="133" customWidth="1"/>
    <col min="8217" max="8449" width="11" style="133"/>
    <col min="8450" max="8450" width="24" style="133" customWidth="1"/>
    <col min="8451" max="8451" width="22.125" style="133" customWidth="1"/>
    <col min="8452" max="8453" width="17" style="133" customWidth="1"/>
    <col min="8454" max="8454" width="25" style="133" customWidth="1"/>
    <col min="8455" max="8455" width="17.375" style="133" customWidth="1"/>
    <col min="8456" max="8456" width="51.375" style="133" customWidth="1"/>
    <col min="8457" max="8457" width="18.375" style="133" customWidth="1"/>
    <col min="8458" max="8458" width="28.875" style="133" customWidth="1"/>
    <col min="8459" max="8461" width="25.125" style="133" customWidth="1"/>
    <col min="8462" max="8462" width="30.875" style="133" customWidth="1"/>
    <col min="8463" max="8463" width="6" style="133" customWidth="1"/>
    <col min="8464" max="8464" width="11" style="133" customWidth="1"/>
    <col min="8465" max="8465" width="5.875" style="133" customWidth="1"/>
    <col min="8466" max="8466" width="14.75" style="133" customWidth="1"/>
    <col min="8467" max="8467" width="11" style="133" customWidth="1"/>
    <col min="8468" max="8472" width="11.375" style="133" customWidth="1"/>
    <col min="8473" max="8705" width="11" style="133"/>
    <col min="8706" max="8706" width="24" style="133" customWidth="1"/>
    <col min="8707" max="8707" width="22.125" style="133" customWidth="1"/>
    <col min="8708" max="8709" width="17" style="133" customWidth="1"/>
    <col min="8710" max="8710" width="25" style="133" customWidth="1"/>
    <col min="8711" max="8711" width="17.375" style="133" customWidth="1"/>
    <col min="8712" max="8712" width="51.375" style="133" customWidth="1"/>
    <col min="8713" max="8713" width="18.375" style="133" customWidth="1"/>
    <col min="8714" max="8714" width="28.875" style="133" customWidth="1"/>
    <col min="8715" max="8717" width="25.125" style="133" customWidth="1"/>
    <col min="8718" max="8718" width="30.875" style="133" customWidth="1"/>
    <col min="8719" max="8719" width="6" style="133" customWidth="1"/>
    <col min="8720" max="8720" width="11" style="133" customWidth="1"/>
    <col min="8721" max="8721" width="5.875" style="133" customWidth="1"/>
    <col min="8722" max="8722" width="14.75" style="133" customWidth="1"/>
    <col min="8723" max="8723" width="11" style="133" customWidth="1"/>
    <col min="8724" max="8728" width="11.375" style="133" customWidth="1"/>
    <col min="8729" max="8961" width="11" style="133"/>
    <col min="8962" max="8962" width="24" style="133" customWidth="1"/>
    <col min="8963" max="8963" width="22.125" style="133" customWidth="1"/>
    <col min="8964" max="8965" width="17" style="133" customWidth="1"/>
    <col min="8966" max="8966" width="25" style="133" customWidth="1"/>
    <col min="8967" max="8967" width="17.375" style="133" customWidth="1"/>
    <col min="8968" max="8968" width="51.375" style="133" customWidth="1"/>
    <col min="8969" max="8969" width="18.375" style="133" customWidth="1"/>
    <col min="8970" max="8970" width="28.875" style="133" customWidth="1"/>
    <col min="8971" max="8973" width="25.125" style="133" customWidth="1"/>
    <col min="8974" max="8974" width="30.875" style="133" customWidth="1"/>
    <col min="8975" max="8975" width="6" style="133" customWidth="1"/>
    <col min="8976" max="8976" width="11" style="133" customWidth="1"/>
    <col min="8977" max="8977" width="5.875" style="133" customWidth="1"/>
    <col min="8978" max="8978" width="14.75" style="133" customWidth="1"/>
    <col min="8979" max="8979" width="11" style="133" customWidth="1"/>
    <col min="8980" max="8984" width="11.375" style="133" customWidth="1"/>
    <col min="8985" max="9217" width="11" style="133"/>
    <col min="9218" max="9218" width="24" style="133" customWidth="1"/>
    <col min="9219" max="9219" width="22.125" style="133" customWidth="1"/>
    <col min="9220" max="9221" width="17" style="133" customWidth="1"/>
    <col min="9222" max="9222" width="25" style="133" customWidth="1"/>
    <col min="9223" max="9223" width="17.375" style="133" customWidth="1"/>
    <col min="9224" max="9224" width="51.375" style="133" customWidth="1"/>
    <col min="9225" max="9225" width="18.375" style="133" customWidth="1"/>
    <col min="9226" max="9226" width="28.875" style="133" customWidth="1"/>
    <col min="9227" max="9229" width="25.125" style="133" customWidth="1"/>
    <col min="9230" max="9230" width="30.875" style="133" customWidth="1"/>
    <col min="9231" max="9231" width="6" style="133" customWidth="1"/>
    <col min="9232" max="9232" width="11" style="133" customWidth="1"/>
    <col min="9233" max="9233" width="5.875" style="133" customWidth="1"/>
    <col min="9234" max="9234" width="14.75" style="133" customWidth="1"/>
    <col min="9235" max="9235" width="11" style="133" customWidth="1"/>
    <col min="9236" max="9240" width="11.375" style="133" customWidth="1"/>
    <col min="9241" max="9473" width="11" style="133"/>
    <col min="9474" max="9474" width="24" style="133" customWidth="1"/>
    <col min="9475" max="9475" width="22.125" style="133" customWidth="1"/>
    <col min="9476" max="9477" width="17" style="133" customWidth="1"/>
    <col min="9478" max="9478" width="25" style="133" customWidth="1"/>
    <col min="9479" max="9479" width="17.375" style="133" customWidth="1"/>
    <col min="9480" max="9480" width="51.375" style="133" customWidth="1"/>
    <col min="9481" max="9481" width="18.375" style="133" customWidth="1"/>
    <col min="9482" max="9482" width="28.875" style="133" customWidth="1"/>
    <col min="9483" max="9485" width="25.125" style="133" customWidth="1"/>
    <col min="9486" max="9486" width="30.875" style="133" customWidth="1"/>
    <col min="9487" max="9487" width="6" style="133" customWidth="1"/>
    <col min="9488" max="9488" width="11" style="133" customWidth="1"/>
    <col min="9489" max="9489" width="5.875" style="133" customWidth="1"/>
    <col min="9490" max="9490" width="14.75" style="133" customWidth="1"/>
    <col min="9491" max="9491" width="11" style="133" customWidth="1"/>
    <col min="9492" max="9496" width="11.375" style="133" customWidth="1"/>
    <col min="9497" max="9729" width="11" style="133"/>
    <col min="9730" max="9730" width="24" style="133" customWidth="1"/>
    <col min="9731" max="9731" width="22.125" style="133" customWidth="1"/>
    <col min="9732" max="9733" width="17" style="133" customWidth="1"/>
    <col min="9734" max="9734" width="25" style="133" customWidth="1"/>
    <col min="9735" max="9735" width="17.375" style="133" customWidth="1"/>
    <col min="9736" max="9736" width="51.375" style="133" customWidth="1"/>
    <col min="9737" max="9737" width="18.375" style="133" customWidth="1"/>
    <col min="9738" max="9738" width="28.875" style="133" customWidth="1"/>
    <col min="9739" max="9741" width="25.125" style="133" customWidth="1"/>
    <col min="9742" max="9742" width="30.875" style="133" customWidth="1"/>
    <col min="9743" max="9743" width="6" style="133" customWidth="1"/>
    <col min="9744" max="9744" width="11" style="133" customWidth="1"/>
    <col min="9745" max="9745" width="5.875" style="133" customWidth="1"/>
    <col min="9746" max="9746" width="14.75" style="133" customWidth="1"/>
    <col min="9747" max="9747" width="11" style="133" customWidth="1"/>
    <col min="9748" max="9752" width="11.375" style="133" customWidth="1"/>
    <col min="9753" max="9985" width="11" style="133"/>
    <col min="9986" max="9986" width="24" style="133" customWidth="1"/>
    <col min="9987" max="9987" width="22.125" style="133" customWidth="1"/>
    <col min="9988" max="9989" width="17" style="133" customWidth="1"/>
    <col min="9990" max="9990" width="25" style="133" customWidth="1"/>
    <col min="9991" max="9991" width="17.375" style="133" customWidth="1"/>
    <col min="9992" max="9992" width="51.375" style="133" customWidth="1"/>
    <col min="9993" max="9993" width="18.375" style="133" customWidth="1"/>
    <col min="9994" max="9994" width="28.875" style="133" customWidth="1"/>
    <col min="9995" max="9997" width="25.125" style="133" customWidth="1"/>
    <col min="9998" max="9998" width="30.875" style="133" customWidth="1"/>
    <col min="9999" max="9999" width="6" style="133" customWidth="1"/>
    <col min="10000" max="10000" width="11" style="133" customWidth="1"/>
    <col min="10001" max="10001" width="5.875" style="133" customWidth="1"/>
    <col min="10002" max="10002" width="14.75" style="133" customWidth="1"/>
    <col min="10003" max="10003" width="11" style="133" customWidth="1"/>
    <col min="10004" max="10008" width="11.375" style="133" customWidth="1"/>
    <col min="10009" max="10241" width="11" style="133"/>
    <col min="10242" max="10242" width="24" style="133" customWidth="1"/>
    <col min="10243" max="10243" width="22.125" style="133" customWidth="1"/>
    <col min="10244" max="10245" width="17" style="133" customWidth="1"/>
    <col min="10246" max="10246" width="25" style="133" customWidth="1"/>
    <col min="10247" max="10247" width="17.375" style="133" customWidth="1"/>
    <col min="10248" max="10248" width="51.375" style="133" customWidth="1"/>
    <col min="10249" max="10249" width="18.375" style="133" customWidth="1"/>
    <col min="10250" max="10250" width="28.875" style="133" customWidth="1"/>
    <col min="10251" max="10253" width="25.125" style="133" customWidth="1"/>
    <col min="10254" max="10254" width="30.875" style="133" customWidth="1"/>
    <col min="10255" max="10255" width="6" style="133" customWidth="1"/>
    <col min="10256" max="10256" width="11" style="133" customWidth="1"/>
    <col min="10257" max="10257" width="5.875" style="133" customWidth="1"/>
    <col min="10258" max="10258" width="14.75" style="133" customWidth="1"/>
    <col min="10259" max="10259" width="11" style="133" customWidth="1"/>
    <col min="10260" max="10264" width="11.375" style="133" customWidth="1"/>
    <col min="10265" max="10497" width="11" style="133"/>
    <col min="10498" max="10498" width="24" style="133" customWidth="1"/>
    <col min="10499" max="10499" width="22.125" style="133" customWidth="1"/>
    <col min="10500" max="10501" width="17" style="133" customWidth="1"/>
    <col min="10502" max="10502" width="25" style="133" customWidth="1"/>
    <col min="10503" max="10503" width="17.375" style="133" customWidth="1"/>
    <col min="10504" max="10504" width="51.375" style="133" customWidth="1"/>
    <col min="10505" max="10505" width="18.375" style="133" customWidth="1"/>
    <col min="10506" max="10506" width="28.875" style="133" customWidth="1"/>
    <col min="10507" max="10509" width="25.125" style="133" customWidth="1"/>
    <col min="10510" max="10510" width="30.875" style="133" customWidth="1"/>
    <col min="10511" max="10511" width="6" style="133" customWidth="1"/>
    <col min="10512" max="10512" width="11" style="133" customWidth="1"/>
    <col min="10513" max="10513" width="5.875" style="133" customWidth="1"/>
    <col min="10514" max="10514" width="14.75" style="133" customWidth="1"/>
    <col min="10515" max="10515" width="11" style="133" customWidth="1"/>
    <col min="10516" max="10520" width="11.375" style="133" customWidth="1"/>
    <col min="10521" max="10753" width="11" style="133"/>
    <col min="10754" max="10754" width="24" style="133" customWidth="1"/>
    <col min="10755" max="10755" width="22.125" style="133" customWidth="1"/>
    <col min="10756" max="10757" width="17" style="133" customWidth="1"/>
    <col min="10758" max="10758" width="25" style="133" customWidth="1"/>
    <col min="10759" max="10759" width="17.375" style="133" customWidth="1"/>
    <col min="10760" max="10760" width="51.375" style="133" customWidth="1"/>
    <col min="10761" max="10761" width="18.375" style="133" customWidth="1"/>
    <col min="10762" max="10762" width="28.875" style="133" customWidth="1"/>
    <col min="10763" max="10765" width="25.125" style="133" customWidth="1"/>
    <col min="10766" max="10766" width="30.875" style="133" customWidth="1"/>
    <col min="10767" max="10767" width="6" style="133" customWidth="1"/>
    <col min="10768" max="10768" width="11" style="133" customWidth="1"/>
    <col min="10769" max="10769" width="5.875" style="133" customWidth="1"/>
    <col min="10770" max="10770" width="14.75" style="133" customWidth="1"/>
    <col min="10771" max="10771" width="11" style="133" customWidth="1"/>
    <col min="10772" max="10776" width="11.375" style="133" customWidth="1"/>
    <col min="10777" max="11009" width="11" style="133"/>
    <col min="11010" max="11010" width="24" style="133" customWidth="1"/>
    <col min="11011" max="11011" width="22.125" style="133" customWidth="1"/>
    <col min="11012" max="11013" width="17" style="133" customWidth="1"/>
    <col min="11014" max="11014" width="25" style="133" customWidth="1"/>
    <col min="11015" max="11015" width="17.375" style="133" customWidth="1"/>
    <col min="11016" max="11016" width="51.375" style="133" customWidth="1"/>
    <col min="11017" max="11017" width="18.375" style="133" customWidth="1"/>
    <col min="11018" max="11018" width="28.875" style="133" customWidth="1"/>
    <col min="11019" max="11021" width="25.125" style="133" customWidth="1"/>
    <col min="11022" max="11022" width="30.875" style="133" customWidth="1"/>
    <col min="11023" max="11023" width="6" style="133" customWidth="1"/>
    <col min="11024" max="11024" width="11" style="133" customWidth="1"/>
    <col min="11025" max="11025" width="5.875" style="133" customWidth="1"/>
    <col min="11026" max="11026" width="14.75" style="133" customWidth="1"/>
    <col min="11027" max="11027" width="11" style="133" customWidth="1"/>
    <col min="11028" max="11032" width="11.375" style="133" customWidth="1"/>
    <col min="11033" max="11265" width="11" style="133"/>
    <col min="11266" max="11266" width="24" style="133" customWidth="1"/>
    <col min="11267" max="11267" width="22.125" style="133" customWidth="1"/>
    <col min="11268" max="11269" width="17" style="133" customWidth="1"/>
    <col min="11270" max="11270" width="25" style="133" customWidth="1"/>
    <col min="11271" max="11271" width="17.375" style="133" customWidth="1"/>
    <col min="11272" max="11272" width="51.375" style="133" customWidth="1"/>
    <col min="11273" max="11273" width="18.375" style="133" customWidth="1"/>
    <col min="11274" max="11274" width="28.875" style="133" customWidth="1"/>
    <col min="11275" max="11277" width="25.125" style="133" customWidth="1"/>
    <col min="11278" max="11278" width="30.875" style="133" customWidth="1"/>
    <col min="11279" max="11279" width="6" style="133" customWidth="1"/>
    <col min="11280" max="11280" width="11" style="133" customWidth="1"/>
    <col min="11281" max="11281" width="5.875" style="133" customWidth="1"/>
    <col min="11282" max="11282" width="14.75" style="133" customWidth="1"/>
    <col min="11283" max="11283" width="11" style="133" customWidth="1"/>
    <col min="11284" max="11288" width="11.375" style="133" customWidth="1"/>
    <col min="11289" max="11521" width="11" style="133"/>
    <col min="11522" max="11522" width="24" style="133" customWidth="1"/>
    <col min="11523" max="11523" width="22.125" style="133" customWidth="1"/>
    <col min="11524" max="11525" width="17" style="133" customWidth="1"/>
    <col min="11526" max="11526" width="25" style="133" customWidth="1"/>
    <col min="11527" max="11527" width="17.375" style="133" customWidth="1"/>
    <col min="11528" max="11528" width="51.375" style="133" customWidth="1"/>
    <col min="11529" max="11529" width="18.375" style="133" customWidth="1"/>
    <col min="11530" max="11530" width="28.875" style="133" customWidth="1"/>
    <col min="11531" max="11533" width="25.125" style="133" customWidth="1"/>
    <col min="11534" max="11534" width="30.875" style="133" customWidth="1"/>
    <col min="11535" max="11535" width="6" style="133" customWidth="1"/>
    <col min="11536" max="11536" width="11" style="133" customWidth="1"/>
    <col min="11537" max="11537" width="5.875" style="133" customWidth="1"/>
    <col min="11538" max="11538" width="14.75" style="133" customWidth="1"/>
    <col min="11539" max="11539" width="11" style="133" customWidth="1"/>
    <col min="11540" max="11544" width="11.375" style="133" customWidth="1"/>
    <col min="11545" max="11777" width="11" style="133"/>
    <col min="11778" max="11778" width="24" style="133" customWidth="1"/>
    <col min="11779" max="11779" width="22.125" style="133" customWidth="1"/>
    <col min="11780" max="11781" width="17" style="133" customWidth="1"/>
    <col min="11782" max="11782" width="25" style="133" customWidth="1"/>
    <col min="11783" max="11783" width="17.375" style="133" customWidth="1"/>
    <col min="11784" max="11784" width="51.375" style="133" customWidth="1"/>
    <col min="11785" max="11785" width="18.375" style="133" customWidth="1"/>
    <col min="11786" max="11786" width="28.875" style="133" customWidth="1"/>
    <col min="11787" max="11789" width="25.125" style="133" customWidth="1"/>
    <col min="11790" max="11790" width="30.875" style="133" customWidth="1"/>
    <col min="11791" max="11791" width="6" style="133" customWidth="1"/>
    <col min="11792" max="11792" width="11" style="133" customWidth="1"/>
    <col min="11793" max="11793" width="5.875" style="133" customWidth="1"/>
    <col min="11794" max="11794" width="14.75" style="133" customWidth="1"/>
    <col min="11795" max="11795" width="11" style="133" customWidth="1"/>
    <col min="11796" max="11800" width="11.375" style="133" customWidth="1"/>
    <col min="11801" max="12033" width="11" style="133"/>
    <col min="12034" max="12034" width="24" style="133" customWidth="1"/>
    <col min="12035" max="12035" width="22.125" style="133" customWidth="1"/>
    <col min="12036" max="12037" width="17" style="133" customWidth="1"/>
    <col min="12038" max="12038" width="25" style="133" customWidth="1"/>
    <col min="12039" max="12039" width="17.375" style="133" customWidth="1"/>
    <col min="12040" max="12040" width="51.375" style="133" customWidth="1"/>
    <col min="12041" max="12041" width="18.375" style="133" customWidth="1"/>
    <col min="12042" max="12042" width="28.875" style="133" customWidth="1"/>
    <col min="12043" max="12045" width="25.125" style="133" customWidth="1"/>
    <col min="12046" max="12046" width="30.875" style="133" customWidth="1"/>
    <col min="12047" max="12047" width="6" style="133" customWidth="1"/>
    <col min="12048" max="12048" width="11" style="133" customWidth="1"/>
    <col min="12049" max="12049" width="5.875" style="133" customWidth="1"/>
    <col min="12050" max="12050" width="14.75" style="133" customWidth="1"/>
    <col min="12051" max="12051" width="11" style="133" customWidth="1"/>
    <col min="12052" max="12056" width="11.375" style="133" customWidth="1"/>
    <col min="12057" max="12289" width="11" style="133"/>
    <col min="12290" max="12290" width="24" style="133" customWidth="1"/>
    <col min="12291" max="12291" width="22.125" style="133" customWidth="1"/>
    <col min="12292" max="12293" width="17" style="133" customWidth="1"/>
    <col min="12294" max="12294" width="25" style="133" customWidth="1"/>
    <col min="12295" max="12295" width="17.375" style="133" customWidth="1"/>
    <col min="12296" max="12296" width="51.375" style="133" customWidth="1"/>
    <col min="12297" max="12297" width="18.375" style="133" customWidth="1"/>
    <col min="12298" max="12298" width="28.875" style="133" customWidth="1"/>
    <col min="12299" max="12301" width="25.125" style="133" customWidth="1"/>
    <col min="12302" max="12302" width="30.875" style="133" customWidth="1"/>
    <col min="12303" max="12303" width="6" style="133" customWidth="1"/>
    <col min="12304" max="12304" width="11" style="133" customWidth="1"/>
    <col min="12305" max="12305" width="5.875" style="133" customWidth="1"/>
    <col min="12306" max="12306" width="14.75" style="133" customWidth="1"/>
    <col min="12307" max="12307" width="11" style="133" customWidth="1"/>
    <col min="12308" max="12312" width="11.375" style="133" customWidth="1"/>
    <col min="12313" max="12545" width="11" style="133"/>
    <col min="12546" max="12546" width="24" style="133" customWidth="1"/>
    <col min="12547" max="12547" width="22.125" style="133" customWidth="1"/>
    <col min="12548" max="12549" width="17" style="133" customWidth="1"/>
    <col min="12550" max="12550" width="25" style="133" customWidth="1"/>
    <col min="12551" max="12551" width="17.375" style="133" customWidth="1"/>
    <col min="12552" max="12552" width="51.375" style="133" customWidth="1"/>
    <col min="12553" max="12553" width="18.375" style="133" customWidth="1"/>
    <col min="12554" max="12554" width="28.875" style="133" customWidth="1"/>
    <col min="12555" max="12557" width="25.125" style="133" customWidth="1"/>
    <col min="12558" max="12558" width="30.875" style="133" customWidth="1"/>
    <col min="12559" max="12559" width="6" style="133" customWidth="1"/>
    <col min="12560" max="12560" width="11" style="133" customWidth="1"/>
    <col min="12561" max="12561" width="5.875" style="133" customWidth="1"/>
    <col min="12562" max="12562" width="14.75" style="133" customWidth="1"/>
    <col min="12563" max="12563" width="11" style="133" customWidth="1"/>
    <col min="12564" max="12568" width="11.375" style="133" customWidth="1"/>
    <col min="12569" max="12801" width="11" style="133"/>
    <col min="12802" max="12802" width="24" style="133" customWidth="1"/>
    <col min="12803" max="12803" width="22.125" style="133" customWidth="1"/>
    <col min="12804" max="12805" width="17" style="133" customWidth="1"/>
    <col min="12806" max="12806" width="25" style="133" customWidth="1"/>
    <col min="12807" max="12807" width="17.375" style="133" customWidth="1"/>
    <col min="12808" max="12808" width="51.375" style="133" customWidth="1"/>
    <col min="12809" max="12809" width="18.375" style="133" customWidth="1"/>
    <col min="12810" max="12810" width="28.875" style="133" customWidth="1"/>
    <col min="12811" max="12813" width="25.125" style="133" customWidth="1"/>
    <col min="12814" max="12814" width="30.875" style="133" customWidth="1"/>
    <col min="12815" max="12815" width="6" style="133" customWidth="1"/>
    <col min="12816" max="12816" width="11" style="133" customWidth="1"/>
    <col min="12817" max="12817" width="5.875" style="133" customWidth="1"/>
    <col min="12818" max="12818" width="14.75" style="133" customWidth="1"/>
    <col min="12819" max="12819" width="11" style="133" customWidth="1"/>
    <col min="12820" max="12824" width="11.375" style="133" customWidth="1"/>
    <col min="12825" max="13057" width="11" style="133"/>
    <col min="13058" max="13058" width="24" style="133" customWidth="1"/>
    <col min="13059" max="13059" width="22.125" style="133" customWidth="1"/>
    <col min="13060" max="13061" width="17" style="133" customWidth="1"/>
    <col min="13062" max="13062" width="25" style="133" customWidth="1"/>
    <col min="13063" max="13063" width="17.375" style="133" customWidth="1"/>
    <col min="13064" max="13064" width="51.375" style="133" customWidth="1"/>
    <col min="13065" max="13065" width="18.375" style="133" customWidth="1"/>
    <col min="13066" max="13066" width="28.875" style="133" customWidth="1"/>
    <col min="13067" max="13069" width="25.125" style="133" customWidth="1"/>
    <col min="13070" max="13070" width="30.875" style="133" customWidth="1"/>
    <col min="13071" max="13071" width="6" style="133" customWidth="1"/>
    <col min="13072" max="13072" width="11" style="133" customWidth="1"/>
    <col min="13073" max="13073" width="5.875" style="133" customWidth="1"/>
    <col min="13074" max="13074" width="14.75" style="133" customWidth="1"/>
    <col min="13075" max="13075" width="11" style="133" customWidth="1"/>
    <col min="13076" max="13080" width="11.375" style="133" customWidth="1"/>
    <col min="13081" max="13313" width="11" style="133"/>
    <col min="13314" max="13314" width="24" style="133" customWidth="1"/>
    <col min="13315" max="13315" width="22.125" style="133" customWidth="1"/>
    <col min="13316" max="13317" width="17" style="133" customWidth="1"/>
    <col min="13318" max="13318" width="25" style="133" customWidth="1"/>
    <col min="13319" max="13319" width="17.375" style="133" customWidth="1"/>
    <col min="13320" max="13320" width="51.375" style="133" customWidth="1"/>
    <col min="13321" max="13321" width="18.375" style="133" customWidth="1"/>
    <col min="13322" max="13322" width="28.875" style="133" customWidth="1"/>
    <col min="13323" max="13325" width="25.125" style="133" customWidth="1"/>
    <col min="13326" max="13326" width="30.875" style="133" customWidth="1"/>
    <col min="13327" max="13327" width="6" style="133" customWidth="1"/>
    <col min="13328" max="13328" width="11" style="133" customWidth="1"/>
    <col min="13329" max="13329" width="5.875" style="133" customWidth="1"/>
    <col min="13330" max="13330" width="14.75" style="133" customWidth="1"/>
    <col min="13331" max="13331" width="11" style="133" customWidth="1"/>
    <col min="13332" max="13336" width="11.375" style="133" customWidth="1"/>
    <col min="13337" max="13569" width="11" style="133"/>
    <col min="13570" max="13570" width="24" style="133" customWidth="1"/>
    <col min="13571" max="13571" width="22.125" style="133" customWidth="1"/>
    <col min="13572" max="13573" width="17" style="133" customWidth="1"/>
    <col min="13574" max="13574" width="25" style="133" customWidth="1"/>
    <col min="13575" max="13575" width="17.375" style="133" customWidth="1"/>
    <col min="13576" max="13576" width="51.375" style="133" customWidth="1"/>
    <col min="13577" max="13577" width="18.375" style="133" customWidth="1"/>
    <col min="13578" max="13578" width="28.875" style="133" customWidth="1"/>
    <col min="13579" max="13581" width="25.125" style="133" customWidth="1"/>
    <col min="13582" max="13582" width="30.875" style="133" customWidth="1"/>
    <col min="13583" max="13583" width="6" style="133" customWidth="1"/>
    <col min="13584" max="13584" width="11" style="133" customWidth="1"/>
    <col min="13585" max="13585" width="5.875" style="133" customWidth="1"/>
    <col min="13586" max="13586" width="14.75" style="133" customWidth="1"/>
    <col min="13587" max="13587" width="11" style="133" customWidth="1"/>
    <col min="13588" max="13592" width="11.375" style="133" customWidth="1"/>
    <col min="13593" max="13825" width="11" style="133"/>
    <col min="13826" max="13826" width="24" style="133" customWidth="1"/>
    <col min="13827" max="13827" width="22.125" style="133" customWidth="1"/>
    <col min="13828" max="13829" width="17" style="133" customWidth="1"/>
    <col min="13830" max="13830" width="25" style="133" customWidth="1"/>
    <col min="13831" max="13831" width="17.375" style="133" customWidth="1"/>
    <col min="13832" max="13832" width="51.375" style="133" customWidth="1"/>
    <col min="13833" max="13833" width="18.375" style="133" customWidth="1"/>
    <col min="13834" max="13834" width="28.875" style="133" customWidth="1"/>
    <col min="13835" max="13837" width="25.125" style="133" customWidth="1"/>
    <col min="13838" max="13838" width="30.875" style="133" customWidth="1"/>
    <col min="13839" max="13839" width="6" style="133" customWidth="1"/>
    <col min="13840" max="13840" width="11" style="133" customWidth="1"/>
    <col min="13841" max="13841" width="5.875" style="133" customWidth="1"/>
    <col min="13842" max="13842" width="14.75" style="133" customWidth="1"/>
    <col min="13843" max="13843" width="11" style="133" customWidth="1"/>
    <col min="13844" max="13848" width="11.375" style="133" customWidth="1"/>
    <col min="13849" max="14081" width="11" style="133"/>
    <col min="14082" max="14082" width="24" style="133" customWidth="1"/>
    <col min="14083" max="14083" width="22.125" style="133" customWidth="1"/>
    <col min="14084" max="14085" width="17" style="133" customWidth="1"/>
    <col min="14086" max="14086" width="25" style="133" customWidth="1"/>
    <col min="14087" max="14087" width="17.375" style="133" customWidth="1"/>
    <col min="14088" max="14088" width="51.375" style="133" customWidth="1"/>
    <col min="14089" max="14089" width="18.375" style="133" customWidth="1"/>
    <col min="14090" max="14090" width="28.875" style="133" customWidth="1"/>
    <col min="14091" max="14093" width="25.125" style="133" customWidth="1"/>
    <col min="14094" max="14094" width="30.875" style="133" customWidth="1"/>
    <col min="14095" max="14095" width="6" style="133" customWidth="1"/>
    <col min="14096" max="14096" width="11" style="133" customWidth="1"/>
    <col min="14097" max="14097" width="5.875" style="133" customWidth="1"/>
    <col min="14098" max="14098" width="14.75" style="133" customWidth="1"/>
    <col min="14099" max="14099" width="11" style="133" customWidth="1"/>
    <col min="14100" max="14104" width="11.375" style="133" customWidth="1"/>
    <col min="14105" max="14337" width="11" style="133"/>
    <col min="14338" max="14338" width="24" style="133" customWidth="1"/>
    <col min="14339" max="14339" width="22.125" style="133" customWidth="1"/>
    <col min="14340" max="14341" width="17" style="133" customWidth="1"/>
    <col min="14342" max="14342" width="25" style="133" customWidth="1"/>
    <col min="14343" max="14343" width="17.375" style="133" customWidth="1"/>
    <col min="14344" max="14344" width="51.375" style="133" customWidth="1"/>
    <col min="14345" max="14345" width="18.375" style="133" customWidth="1"/>
    <col min="14346" max="14346" width="28.875" style="133" customWidth="1"/>
    <col min="14347" max="14349" width="25.125" style="133" customWidth="1"/>
    <col min="14350" max="14350" width="30.875" style="133" customWidth="1"/>
    <col min="14351" max="14351" width="6" style="133" customWidth="1"/>
    <col min="14352" max="14352" width="11" style="133" customWidth="1"/>
    <col min="14353" max="14353" width="5.875" style="133" customWidth="1"/>
    <col min="14354" max="14354" width="14.75" style="133" customWidth="1"/>
    <col min="14355" max="14355" width="11" style="133" customWidth="1"/>
    <col min="14356" max="14360" width="11.375" style="133" customWidth="1"/>
    <col min="14361" max="14593" width="11" style="133"/>
    <col min="14594" max="14594" width="24" style="133" customWidth="1"/>
    <col min="14595" max="14595" width="22.125" style="133" customWidth="1"/>
    <col min="14596" max="14597" width="17" style="133" customWidth="1"/>
    <col min="14598" max="14598" width="25" style="133" customWidth="1"/>
    <col min="14599" max="14599" width="17.375" style="133" customWidth="1"/>
    <col min="14600" max="14600" width="51.375" style="133" customWidth="1"/>
    <col min="14601" max="14601" width="18.375" style="133" customWidth="1"/>
    <col min="14602" max="14602" width="28.875" style="133" customWidth="1"/>
    <col min="14603" max="14605" width="25.125" style="133" customWidth="1"/>
    <col min="14606" max="14606" width="30.875" style="133" customWidth="1"/>
    <col min="14607" max="14607" width="6" style="133" customWidth="1"/>
    <col min="14608" max="14608" width="11" style="133" customWidth="1"/>
    <col min="14609" max="14609" width="5.875" style="133" customWidth="1"/>
    <col min="14610" max="14610" width="14.75" style="133" customWidth="1"/>
    <col min="14611" max="14611" width="11" style="133" customWidth="1"/>
    <col min="14612" max="14616" width="11.375" style="133" customWidth="1"/>
    <col min="14617" max="14849" width="11" style="133"/>
    <col min="14850" max="14850" width="24" style="133" customWidth="1"/>
    <col min="14851" max="14851" width="22.125" style="133" customWidth="1"/>
    <col min="14852" max="14853" width="17" style="133" customWidth="1"/>
    <col min="14854" max="14854" width="25" style="133" customWidth="1"/>
    <col min="14855" max="14855" width="17.375" style="133" customWidth="1"/>
    <col min="14856" max="14856" width="51.375" style="133" customWidth="1"/>
    <col min="14857" max="14857" width="18.375" style="133" customWidth="1"/>
    <col min="14858" max="14858" width="28.875" style="133" customWidth="1"/>
    <col min="14859" max="14861" width="25.125" style="133" customWidth="1"/>
    <col min="14862" max="14862" width="30.875" style="133" customWidth="1"/>
    <col min="14863" max="14863" width="6" style="133" customWidth="1"/>
    <col min="14864" max="14864" width="11" style="133" customWidth="1"/>
    <col min="14865" max="14865" width="5.875" style="133" customWidth="1"/>
    <col min="14866" max="14866" width="14.75" style="133" customWidth="1"/>
    <col min="14867" max="14867" width="11" style="133" customWidth="1"/>
    <col min="14868" max="14872" width="11.375" style="133" customWidth="1"/>
    <col min="14873" max="15105" width="11" style="133"/>
    <col min="15106" max="15106" width="24" style="133" customWidth="1"/>
    <col min="15107" max="15107" width="22.125" style="133" customWidth="1"/>
    <col min="15108" max="15109" width="17" style="133" customWidth="1"/>
    <col min="15110" max="15110" width="25" style="133" customWidth="1"/>
    <col min="15111" max="15111" width="17.375" style="133" customWidth="1"/>
    <col min="15112" max="15112" width="51.375" style="133" customWidth="1"/>
    <col min="15113" max="15113" width="18.375" style="133" customWidth="1"/>
    <col min="15114" max="15114" width="28.875" style="133" customWidth="1"/>
    <col min="15115" max="15117" width="25.125" style="133" customWidth="1"/>
    <col min="15118" max="15118" width="30.875" style="133" customWidth="1"/>
    <col min="15119" max="15119" width="6" style="133" customWidth="1"/>
    <col min="15120" max="15120" width="11" style="133" customWidth="1"/>
    <col min="15121" max="15121" width="5.875" style="133" customWidth="1"/>
    <col min="15122" max="15122" width="14.75" style="133" customWidth="1"/>
    <col min="15123" max="15123" width="11" style="133" customWidth="1"/>
    <col min="15124" max="15128" width="11.375" style="133" customWidth="1"/>
    <col min="15129" max="15361" width="11" style="133"/>
    <col min="15362" max="15362" width="24" style="133" customWidth="1"/>
    <col min="15363" max="15363" width="22.125" style="133" customWidth="1"/>
    <col min="15364" max="15365" width="17" style="133" customWidth="1"/>
    <col min="15366" max="15366" width="25" style="133" customWidth="1"/>
    <col min="15367" max="15367" width="17.375" style="133" customWidth="1"/>
    <col min="15368" max="15368" width="51.375" style="133" customWidth="1"/>
    <col min="15369" max="15369" width="18.375" style="133" customWidth="1"/>
    <col min="15370" max="15370" width="28.875" style="133" customWidth="1"/>
    <col min="15371" max="15373" width="25.125" style="133" customWidth="1"/>
    <col min="15374" max="15374" width="30.875" style="133" customWidth="1"/>
    <col min="15375" max="15375" width="6" style="133" customWidth="1"/>
    <col min="15376" max="15376" width="11" style="133" customWidth="1"/>
    <col min="15377" max="15377" width="5.875" style="133" customWidth="1"/>
    <col min="15378" max="15378" width="14.75" style="133" customWidth="1"/>
    <col min="15379" max="15379" width="11" style="133" customWidth="1"/>
    <col min="15380" max="15384" width="11.375" style="133" customWidth="1"/>
    <col min="15385" max="15617" width="11" style="133"/>
    <col min="15618" max="15618" width="24" style="133" customWidth="1"/>
    <col min="15619" max="15619" width="22.125" style="133" customWidth="1"/>
    <col min="15620" max="15621" width="17" style="133" customWidth="1"/>
    <col min="15622" max="15622" width="25" style="133" customWidth="1"/>
    <col min="15623" max="15623" width="17.375" style="133" customWidth="1"/>
    <col min="15624" max="15624" width="51.375" style="133" customWidth="1"/>
    <col min="15625" max="15625" width="18.375" style="133" customWidth="1"/>
    <col min="15626" max="15626" width="28.875" style="133" customWidth="1"/>
    <col min="15627" max="15629" width="25.125" style="133" customWidth="1"/>
    <col min="15630" max="15630" width="30.875" style="133" customWidth="1"/>
    <col min="15631" max="15631" width="6" style="133" customWidth="1"/>
    <col min="15632" max="15632" width="11" style="133" customWidth="1"/>
    <col min="15633" max="15633" width="5.875" style="133" customWidth="1"/>
    <col min="15634" max="15634" width="14.75" style="133" customWidth="1"/>
    <col min="15635" max="15635" width="11" style="133" customWidth="1"/>
    <col min="15636" max="15640" width="11.375" style="133" customWidth="1"/>
    <col min="15641" max="15873" width="11" style="133"/>
    <col min="15874" max="15874" width="24" style="133" customWidth="1"/>
    <col min="15875" max="15875" width="22.125" style="133" customWidth="1"/>
    <col min="15876" max="15877" width="17" style="133" customWidth="1"/>
    <col min="15878" max="15878" width="25" style="133" customWidth="1"/>
    <col min="15879" max="15879" width="17.375" style="133" customWidth="1"/>
    <col min="15880" max="15880" width="51.375" style="133" customWidth="1"/>
    <col min="15881" max="15881" width="18.375" style="133" customWidth="1"/>
    <col min="15882" max="15882" width="28.875" style="133" customWidth="1"/>
    <col min="15883" max="15885" width="25.125" style="133" customWidth="1"/>
    <col min="15886" max="15886" width="30.875" style="133" customWidth="1"/>
    <col min="15887" max="15887" width="6" style="133" customWidth="1"/>
    <col min="15888" max="15888" width="11" style="133" customWidth="1"/>
    <col min="15889" max="15889" width="5.875" style="133" customWidth="1"/>
    <col min="15890" max="15890" width="14.75" style="133" customWidth="1"/>
    <col min="15891" max="15891" width="11" style="133" customWidth="1"/>
    <col min="15892" max="15896" width="11.375" style="133" customWidth="1"/>
    <col min="15897" max="16129" width="11" style="133"/>
    <col min="16130" max="16130" width="24" style="133" customWidth="1"/>
    <col min="16131" max="16131" width="22.125" style="133" customWidth="1"/>
    <col min="16132" max="16133" width="17" style="133" customWidth="1"/>
    <col min="16134" max="16134" width="25" style="133" customWidth="1"/>
    <col min="16135" max="16135" width="17.375" style="133" customWidth="1"/>
    <col min="16136" max="16136" width="51.375" style="133" customWidth="1"/>
    <col min="16137" max="16137" width="18.375" style="133" customWidth="1"/>
    <col min="16138" max="16138" width="28.875" style="133" customWidth="1"/>
    <col min="16139" max="16141" width="25.125" style="133" customWidth="1"/>
    <col min="16142" max="16142" width="30.875" style="133" customWidth="1"/>
    <col min="16143" max="16143" width="6" style="133" customWidth="1"/>
    <col min="16144" max="16144" width="11" style="133" customWidth="1"/>
    <col min="16145" max="16145" width="5.875" style="133" customWidth="1"/>
    <col min="16146" max="16146" width="14.75" style="133" customWidth="1"/>
    <col min="16147" max="16147" width="11" style="133" customWidth="1"/>
    <col min="16148" max="16152" width="11.375" style="133" customWidth="1"/>
    <col min="16153" max="16384" width="11" style="133"/>
  </cols>
  <sheetData>
    <row r="1" spans="1:29" ht="104.3" customHeight="1">
      <c r="A1" s="608" t="e">
        <f>+#REF!</f>
        <v>#REF!</v>
      </c>
      <c r="B1" s="608"/>
      <c r="C1" s="608"/>
      <c r="D1" s="608"/>
      <c r="E1" s="608"/>
      <c r="F1" s="608"/>
      <c r="G1" s="608"/>
      <c r="H1" s="608"/>
      <c r="I1" s="608"/>
      <c r="J1" s="608"/>
      <c r="K1" s="608"/>
      <c r="L1" s="608"/>
      <c r="M1" s="608"/>
      <c r="N1" s="608"/>
      <c r="Q1" s="245">
        <v>1957</v>
      </c>
      <c r="R1" s="246">
        <v>155.4</v>
      </c>
    </row>
    <row r="2" spans="1:29" ht="104.3" customHeight="1">
      <c r="A2" s="608"/>
      <c r="B2" s="608"/>
      <c r="C2" s="608"/>
      <c r="D2" s="608"/>
      <c r="E2" s="608"/>
      <c r="F2" s="608"/>
      <c r="G2" s="608"/>
      <c r="H2" s="608"/>
      <c r="I2" s="608"/>
      <c r="J2" s="608"/>
      <c r="K2" s="608"/>
      <c r="L2" s="608"/>
      <c r="M2" s="608"/>
      <c r="N2" s="608"/>
      <c r="Q2" s="245">
        <v>1958</v>
      </c>
      <c r="R2" s="246">
        <v>155.4</v>
      </c>
    </row>
    <row r="3" spans="1:29" ht="13.6">
      <c r="A3" s="134"/>
      <c r="B3" s="134"/>
      <c r="C3" s="134"/>
      <c r="D3" s="134"/>
      <c r="E3" s="134"/>
      <c r="F3" s="134"/>
      <c r="G3" s="134"/>
      <c r="H3" s="134"/>
      <c r="I3" s="134"/>
      <c r="J3" s="134"/>
      <c r="K3" s="134"/>
      <c r="L3" s="134"/>
      <c r="M3" s="134"/>
      <c r="N3" s="134"/>
      <c r="Q3" s="245">
        <v>1959</v>
      </c>
      <c r="R3" s="246">
        <v>155.4</v>
      </c>
    </row>
    <row r="4" spans="1:29" ht="38.25" customHeight="1">
      <c r="A4" s="609" t="s">
        <v>118</v>
      </c>
      <c r="B4" s="609"/>
      <c r="C4" s="609"/>
      <c r="D4" s="609"/>
      <c r="E4" s="609"/>
      <c r="F4" s="609"/>
      <c r="G4" s="609"/>
      <c r="H4" s="609"/>
      <c r="I4" s="609"/>
      <c r="J4" s="609"/>
      <c r="K4" s="609"/>
      <c r="L4" s="609"/>
      <c r="M4" s="609"/>
      <c r="N4" s="609"/>
      <c r="Q4" s="245">
        <v>1960</v>
      </c>
      <c r="R4" s="246">
        <v>198</v>
      </c>
    </row>
    <row r="5" spans="1:29" ht="13.6" thickBot="1">
      <c r="Q5" s="245">
        <v>1961</v>
      </c>
      <c r="R5" s="246"/>
    </row>
    <row r="6" spans="1:29" ht="73.55" customHeight="1" thickBot="1">
      <c r="A6" s="135" t="s">
        <v>119</v>
      </c>
      <c r="B6" s="135" t="s">
        <v>120</v>
      </c>
      <c r="C6" s="610" t="s">
        <v>121</v>
      </c>
      <c r="D6" s="611"/>
      <c r="E6" s="136" t="s">
        <v>122</v>
      </c>
      <c r="F6" s="610" t="s">
        <v>30</v>
      </c>
      <c r="G6" s="612"/>
      <c r="H6" s="611"/>
      <c r="I6" s="610" t="s">
        <v>123</v>
      </c>
      <c r="J6" s="613"/>
      <c r="K6" s="137" t="s">
        <v>186</v>
      </c>
      <c r="Q6" s="245">
        <v>1962</v>
      </c>
      <c r="R6" s="246">
        <v>300</v>
      </c>
    </row>
    <row r="7" spans="1:29" ht="46.55" customHeight="1">
      <c r="A7" s="614" t="s">
        <v>136</v>
      </c>
      <c r="B7" s="616" t="s">
        <v>138</v>
      </c>
      <c r="C7" s="618">
        <v>3</v>
      </c>
      <c r="D7" s="620">
        <v>41805</v>
      </c>
      <c r="E7" s="622">
        <v>2</v>
      </c>
      <c r="F7" s="624" t="s">
        <v>137</v>
      </c>
      <c r="G7" s="625"/>
      <c r="H7" s="626"/>
      <c r="I7" s="624" t="s">
        <v>139</v>
      </c>
      <c r="J7" s="630"/>
      <c r="K7" s="632">
        <v>1252.8900000000001</v>
      </c>
      <c r="Q7" s="245">
        <v>1963</v>
      </c>
      <c r="R7" s="247">
        <v>420</v>
      </c>
    </row>
    <row r="8" spans="1:29" ht="65.25" customHeight="1" thickBot="1">
      <c r="A8" s="615"/>
      <c r="B8" s="617"/>
      <c r="C8" s="619"/>
      <c r="D8" s="621"/>
      <c r="E8" s="623"/>
      <c r="F8" s="627"/>
      <c r="G8" s="628"/>
      <c r="H8" s="629"/>
      <c r="I8" s="627"/>
      <c r="J8" s="631"/>
      <c r="K8" s="633"/>
      <c r="L8" s="139"/>
      <c r="M8" s="231"/>
      <c r="N8" s="139"/>
      <c r="Q8" s="245">
        <v>1964</v>
      </c>
      <c r="R8" s="247">
        <v>420</v>
      </c>
    </row>
    <row r="9" spans="1:29" ht="23.95" customHeight="1">
      <c r="A9" s="140"/>
      <c r="B9" s="140"/>
      <c r="C9" s="140"/>
      <c r="D9" s="140"/>
      <c r="E9" s="140"/>
      <c r="F9" s="140"/>
      <c r="G9" s="140"/>
      <c r="H9" s="140"/>
      <c r="I9" s="140"/>
      <c r="J9" s="140"/>
      <c r="K9" s="140"/>
      <c r="L9" s="140"/>
      <c r="M9" s="140"/>
      <c r="Q9" s="245">
        <v>1965</v>
      </c>
      <c r="R9" s="247">
        <v>420</v>
      </c>
      <c r="S9" s="141"/>
      <c r="Y9" s="141"/>
      <c r="Z9" s="141"/>
      <c r="AA9" s="141"/>
      <c r="AB9" s="141"/>
      <c r="AC9" s="141"/>
    </row>
    <row r="10" spans="1:29" ht="12.75" hidden="1" customHeight="1">
      <c r="A10" s="142"/>
      <c r="B10" s="142"/>
      <c r="E10" s="140"/>
      <c r="F10" s="143"/>
      <c r="G10" s="143"/>
      <c r="H10" s="143"/>
      <c r="Q10" s="245">
        <v>1966</v>
      </c>
      <c r="R10" s="247">
        <v>420</v>
      </c>
      <c r="S10" s="141"/>
      <c r="Y10" s="141"/>
      <c r="Z10" s="141"/>
      <c r="AA10" s="141"/>
      <c r="AB10" s="141"/>
    </row>
    <row r="11" spans="1:29" ht="12.75" hidden="1" customHeight="1">
      <c r="A11" s="142"/>
      <c r="B11" s="142"/>
      <c r="C11" s="144"/>
      <c r="D11" s="144"/>
      <c r="E11" s="140"/>
      <c r="F11" s="145"/>
      <c r="G11" s="145"/>
      <c r="H11" s="145"/>
      <c r="Q11" s="245">
        <v>1967</v>
      </c>
      <c r="R11" s="247">
        <v>420</v>
      </c>
      <c r="S11" s="141"/>
      <c r="Y11" s="141"/>
      <c r="Z11" s="141"/>
      <c r="AA11" s="141"/>
      <c r="AB11" s="141"/>
    </row>
    <row r="12" spans="1:29" ht="13.6" hidden="1">
      <c r="A12" s="142"/>
      <c r="B12" s="142"/>
      <c r="C12" s="144"/>
      <c r="D12" s="144"/>
      <c r="E12" s="140"/>
      <c r="F12" s="146"/>
      <c r="G12" s="146"/>
      <c r="H12" s="146"/>
      <c r="Q12" s="245">
        <v>1968</v>
      </c>
      <c r="R12" s="247">
        <v>420</v>
      </c>
      <c r="S12" s="141"/>
      <c r="Y12" s="141"/>
      <c r="Z12" s="141"/>
      <c r="AA12" s="141"/>
      <c r="AB12" s="141"/>
      <c r="AC12" s="141"/>
    </row>
    <row r="13" spans="1:29" ht="13.6" hidden="1">
      <c r="A13" s="142"/>
      <c r="B13" s="142"/>
      <c r="C13" s="142"/>
      <c r="D13" s="142"/>
      <c r="E13" s="147"/>
      <c r="F13" s="148"/>
      <c r="G13" s="148"/>
      <c r="H13" s="148"/>
      <c r="Q13" s="245">
        <v>1969</v>
      </c>
      <c r="R13" s="247">
        <v>519</v>
      </c>
      <c r="S13" s="141"/>
      <c r="Y13" s="141"/>
      <c r="Z13" s="141"/>
      <c r="AA13" s="141"/>
      <c r="AB13" s="141"/>
      <c r="AC13" s="141"/>
    </row>
    <row r="14" spans="1:29" ht="13.6" hidden="1">
      <c r="A14" s="142"/>
      <c r="B14" s="142"/>
      <c r="C14" s="142"/>
      <c r="D14" s="142"/>
      <c r="E14" s="149"/>
      <c r="F14" s="146"/>
      <c r="G14" s="146"/>
      <c r="H14" s="146"/>
      <c r="N14" s="150"/>
      <c r="Q14" s="245">
        <v>1970</v>
      </c>
      <c r="R14" s="247">
        <v>519</v>
      </c>
      <c r="S14" s="141"/>
      <c r="Y14" s="141"/>
      <c r="Z14" s="141"/>
      <c r="AA14" s="141"/>
      <c r="AB14" s="141"/>
      <c r="AC14" s="141"/>
    </row>
    <row r="15" spans="1:29" ht="13.6" hidden="1">
      <c r="A15" s="142"/>
      <c r="B15" s="142"/>
      <c r="C15" s="142"/>
      <c r="D15" s="142"/>
      <c r="E15" s="151"/>
      <c r="F15" s="146"/>
      <c r="G15" s="146"/>
      <c r="H15" s="146"/>
      <c r="Q15" s="245">
        <v>1971</v>
      </c>
      <c r="R15" s="247">
        <v>519</v>
      </c>
      <c r="S15" s="141"/>
      <c r="Y15" s="141"/>
      <c r="Z15" s="141"/>
      <c r="AA15" s="141"/>
      <c r="AB15" s="141"/>
      <c r="AC15" s="141"/>
    </row>
    <row r="16" spans="1:29" ht="13.6" hidden="1">
      <c r="A16" s="142"/>
      <c r="B16" s="142"/>
      <c r="C16" s="152"/>
      <c r="D16" s="152"/>
      <c r="E16" s="152"/>
      <c r="F16" s="148"/>
      <c r="G16" s="148"/>
      <c r="H16" s="148"/>
      <c r="Q16" s="245">
        <v>1972</v>
      </c>
      <c r="R16" s="246">
        <v>660</v>
      </c>
      <c r="S16" s="141"/>
      <c r="Y16" s="141"/>
      <c r="Z16" s="141"/>
      <c r="AA16" s="141"/>
      <c r="AB16" s="141"/>
      <c r="AC16" s="141"/>
    </row>
    <row r="17" spans="1:30" ht="13.6" hidden="1">
      <c r="A17" s="142"/>
      <c r="B17" s="142"/>
      <c r="C17" s="149"/>
      <c r="D17" s="149"/>
      <c r="E17" s="149"/>
      <c r="F17" s="153"/>
      <c r="G17" s="153"/>
      <c r="H17" s="153"/>
      <c r="Q17" s="245">
        <v>1973</v>
      </c>
      <c r="R17" s="246">
        <v>660</v>
      </c>
      <c r="S17" s="141"/>
      <c r="Y17" s="141"/>
      <c r="Z17" s="141"/>
      <c r="AA17" s="141"/>
      <c r="AB17" s="141"/>
      <c r="AC17" s="141"/>
    </row>
    <row r="18" spans="1:30" ht="13.6">
      <c r="A18" s="149"/>
      <c r="B18" s="149"/>
      <c r="C18" s="149"/>
      <c r="D18" s="149"/>
      <c r="E18" s="154"/>
      <c r="F18" s="153"/>
      <c r="G18" s="153"/>
      <c r="H18" s="153"/>
      <c r="I18" s="149"/>
      <c r="J18" s="149"/>
      <c r="K18" s="149"/>
      <c r="L18" s="149"/>
      <c r="M18" s="149"/>
      <c r="N18" s="149"/>
      <c r="Q18" s="245">
        <v>1974</v>
      </c>
      <c r="R18" s="246">
        <v>900</v>
      </c>
      <c r="S18" s="141"/>
      <c r="Y18" s="141"/>
      <c r="Z18" s="141"/>
      <c r="AA18" s="141"/>
      <c r="AB18" s="141"/>
      <c r="AC18" s="141"/>
    </row>
    <row r="19" spans="1:30" ht="12.75" customHeight="1">
      <c r="A19" s="155" t="s">
        <v>66</v>
      </c>
      <c r="B19" s="156">
        <v>1</v>
      </c>
      <c r="C19" s="634" t="str">
        <f>VLOOKUP(B19,Conformación!$A$5:$S$125,2,FALSE)</f>
        <v>BPENNOVA CONSULTORÍA S.A.S.</v>
      </c>
      <c r="D19" s="634"/>
      <c r="E19" s="634"/>
      <c r="F19" s="634"/>
      <c r="G19" s="634"/>
      <c r="H19" s="634"/>
      <c r="I19" s="634"/>
      <c r="J19" s="634"/>
      <c r="K19" s="237"/>
      <c r="L19" s="237"/>
      <c r="M19" s="237"/>
      <c r="N19" s="242"/>
      <c r="Q19" s="245">
        <v>1975</v>
      </c>
      <c r="R19" s="246">
        <v>1200</v>
      </c>
      <c r="S19" s="141"/>
      <c r="Y19" s="141"/>
      <c r="Z19" s="141"/>
      <c r="AA19" s="141"/>
      <c r="AB19" s="141"/>
      <c r="AC19" s="141"/>
    </row>
    <row r="20" spans="1:30" s="160" customFormat="1" ht="12.75" customHeight="1">
      <c r="A20" s="155"/>
      <c r="B20" s="155"/>
      <c r="C20" s="635" t="str">
        <f>VLOOKUP(B19,Conformación!$A$5:$S$125,4,FALSE)</f>
        <v xml:space="preserve">(BPENNOVA CONSULTORÍA S.A.S. 100% -  0% -  0%- 0%- 0%) </v>
      </c>
      <c r="D20" s="635"/>
      <c r="E20" s="635"/>
      <c r="F20" s="635"/>
      <c r="G20" s="635"/>
      <c r="H20" s="635"/>
      <c r="I20" s="635"/>
      <c r="J20" s="635"/>
      <c r="K20" s="238"/>
      <c r="L20" s="238"/>
      <c r="M20" s="238"/>
      <c r="N20" s="243"/>
      <c r="O20" s="130"/>
      <c r="P20" s="130"/>
      <c r="Q20" s="245">
        <v>1976</v>
      </c>
      <c r="R20" s="246">
        <v>1560</v>
      </c>
      <c r="S20" s="159"/>
      <c r="Y20" s="159"/>
      <c r="Z20" s="159"/>
      <c r="AA20" s="159"/>
      <c r="AB20" s="159"/>
      <c r="AC20" s="159"/>
    </row>
    <row r="21" spans="1:30" ht="13.6">
      <c r="A21" s="155"/>
      <c r="B21" s="155"/>
      <c r="C21" s="635"/>
      <c r="D21" s="635"/>
      <c r="E21" s="635"/>
      <c r="F21" s="635"/>
      <c r="G21" s="635"/>
      <c r="H21" s="635"/>
      <c r="I21" s="635"/>
      <c r="J21" s="635"/>
      <c r="K21" s="238"/>
      <c r="L21" s="238"/>
      <c r="M21" s="238"/>
      <c r="N21" s="243"/>
      <c r="P21" s="160"/>
      <c r="Q21" s="245">
        <v>1977</v>
      </c>
      <c r="R21" s="246">
        <v>1770</v>
      </c>
      <c r="S21" s="141"/>
      <c r="Y21" s="141"/>
      <c r="Z21" s="141"/>
      <c r="AA21" s="141"/>
      <c r="AB21" s="141"/>
      <c r="AC21" s="141"/>
    </row>
    <row r="22" spans="1:30" ht="13.6" thickBot="1">
      <c r="A22" s="141"/>
      <c r="B22" s="141"/>
      <c r="C22" s="141"/>
      <c r="D22" s="141"/>
      <c r="E22" s="141"/>
      <c r="F22" s="161"/>
      <c r="G22" s="161"/>
      <c r="H22" s="161"/>
      <c r="I22" s="152"/>
      <c r="J22" s="147"/>
      <c r="K22" s="147"/>
      <c r="L22" s="147"/>
      <c r="M22" s="147"/>
      <c r="Q22" s="245">
        <v>1978</v>
      </c>
      <c r="R22" s="246">
        <v>2580</v>
      </c>
      <c r="S22" s="141"/>
      <c r="Y22" s="141"/>
      <c r="Z22" s="141"/>
      <c r="AA22" s="141"/>
      <c r="AB22" s="141"/>
      <c r="AC22" s="141"/>
    </row>
    <row r="23" spans="1:30" ht="47.55" thickBot="1">
      <c r="A23" s="162" t="s">
        <v>124</v>
      </c>
      <c r="B23" s="163" t="s">
        <v>125</v>
      </c>
      <c r="C23" s="163" t="s">
        <v>126</v>
      </c>
      <c r="D23" s="636" t="s">
        <v>127</v>
      </c>
      <c r="E23" s="637"/>
      <c r="F23" s="163" t="s">
        <v>128</v>
      </c>
      <c r="G23" s="163" t="s">
        <v>167</v>
      </c>
      <c r="H23" s="163" t="s">
        <v>4</v>
      </c>
      <c r="I23" s="163" t="s">
        <v>197</v>
      </c>
      <c r="J23" s="163" t="s">
        <v>26</v>
      </c>
      <c r="K23" s="163" t="s">
        <v>11</v>
      </c>
      <c r="L23" s="163" t="s">
        <v>131</v>
      </c>
      <c r="M23" s="239" t="s">
        <v>199</v>
      </c>
      <c r="N23" s="165" t="s">
        <v>9</v>
      </c>
      <c r="O23" s="133"/>
      <c r="P23" s="160"/>
      <c r="Q23" s="245">
        <v>1979</v>
      </c>
      <c r="R23" s="246">
        <v>3450</v>
      </c>
      <c r="T23" s="141"/>
      <c r="Z23" s="141"/>
      <c r="AA23" s="141"/>
      <c r="AB23" s="141"/>
      <c r="AC23" s="141"/>
      <c r="AD23" s="141"/>
    </row>
    <row r="24" spans="1:30">
      <c r="A24" s="638" t="str">
        <f>+A7</f>
        <v>Residente de Obra</v>
      </c>
      <c r="B24" s="641"/>
      <c r="C24" s="644"/>
      <c r="D24" s="647"/>
      <c r="E24" s="650">
        <f>IF(D24=0,0,IF(D24&lt;D$7,"CUMPLE EL TIEMPO MÍNIMO REQUERIDO DE HABER TERMINADO Y APROBADO ESTUDIOS","NO CUMPLE EL TIEMPO MÍNIMO REQUERIDO DE HABER TERMINADO Y APROBADO ESTUDIOS"))</f>
        <v>0</v>
      </c>
      <c r="F24" s="653"/>
      <c r="G24" s="653"/>
      <c r="H24" s="166"/>
      <c r="I24" s="167"/>
      <c r="J24" s="168"/>
      <c r="K24" s="169">
        <f>IF(J24=0,0,IF(I24&lt;D$24,"EXPERIENCIA ADQUIRIDA ANTES DEL GRADO",J24/VLOOKUP(YEAR(I24),$Q$1:$R$64,2,0)))</f>
        <v>0</v>
      </c>
      <c r="L24" s="244">
        <f>IF(K24&gt;=K$7,"cumple",0)</f>
        <v>0</v>
      </c>
      <c r="M24" s="171"/>
      <c r="N24" s="310"/>
      <c r="O24" s="133"/>
      <c r="Q24" s="245">
        <v>1980</v>
      </c>
      <c r="R24" s="246">
        <v>4500</v>
      </c>
      <c r="T24" s="141"/>
      <c r="Z24" s="141"/>
      <c r="AA24" s="141"/>
      <c r="AB24" s="141"/>
      <c r="AC24" s="141"/>
      <c r="AD24" s="141"/>
    </row>
    <row r="25" spans="1:30">
      <c r="A25" s="639"/>
      <c r="B25" s="642"/>
      <c r="C25" s="645"/>
      <c r="D25" s="648"/>
      <c r="E25" s="651"/>
      <c r="F25" s="654"/>
      <c r="G25" s="654"/>
      <c r="H25" s="255"/>
      <c r="I25" s="256"/>
      <c r="J25" s="257"/>
      <c r="K25" s="169">
        <f>IF(J25=0,0,IF(I25&lt;D$24,"EXPERIENCIA ADQUIRIDA ANTES DEL GRADO",J25/VLOOKUP(YEAR(I25),$Q$1:$R$64,2,0)))</f>
        <v>0</v>
      </c>
      <c r="L25" s="308">
        <f t="shared" ref="L25:L28" si="0">IF(K25&gt;=K$7,"cumple",0)</f>
        <v>0</v>
      </c>
      <c r="M25" s="171"/>
      <c r="N25" s="310"/>
      <c r="O25" s="133"/>
      <c r="Q25" s="245">
        <v>1981</v>
      </c>
      <c r="R25" s="246">
        <v>5700</v>
      </c>
      <c r="T25" s="141"/>
      <c r="Z25" s="141"/>
      <c r="AA25" s="141"/>
      <c r="AB25" s="141"/>
      <c r="AC25" s="141"/>
      <c r="AD25" s="141"/>
    </row>
    <row r="26" spans="1:30">
      <c r="A26" s="639"/>
      <c r="B26" s="642"/>
      <c r="C26" s="645"/>
      <c r="D26" s="648"/>
      <c r="E26" s="651"/>
      <c r="F26" s="654"/>
      <c r="G26" s="654"/>
      <c r="H26" s="255"/>
      <c r="I26" s="256"/>
      <c r="J26" s="257"/>
      <c r="K26" s="169">
        <f t="shared" ref="K26:K28" si="1">IF(J26=0,0,IF(I26&lt;D$24,"EXPERIENCIA ADQUIRIDA ANTES DEL GRADO",J26/VLOOKUP(YEAR(I26),$Q$1:$R$64,2,0)))</f>
        <v>0</v>
      </c>
      <c r="L26" s="308">
        <f t="shared" si="0"/>
        <v>0</v>
      </c>
      <c r="M26" s="171"/>
      <c r="N26" s="311"/>
      <c r="O26" s="133"/>
      <c r="Q26" s="245">
        <v>1982</v>
      </c>
      <c r="R26" s="246">
        <v>7410</v>
      </c>
      <c r="T26" s="141"/>
      <c r="Z26" s="141"/>
      <c r="AA26" s="141"/>
      <c r="AB26" s="141"/>
      <c r="AC26" s="141"/>
      <c r="AD26" s="141"/>
    </row>
    <row r="27" spans="1:30">
      <c r="A27" s="639"/>
      <c r="B27" s="642"/>
      <c r="C27" s="645"/>
      <c r="D27" s="648"/>
      <c r="E27" s="651"/>
      <c r="F27" s="654"/>
      <c r="G27" s="654"/>
      <c r="H27" s="255"/>
      <c r="I27" s="256"/>
      <c r="J27" s="257"/>
      <c r="K27" s="169">
        <f t="shared" si="1"/>
        <v>0</v>
      </c>
      <c r="L27" s="308">
        <f t="shared" si="0"/>
        <v>0</v>
      </c>
      <c r="M27" s="171"/>
      <c r="N27" s="311"/>
      <c r="O27" s="133"/>
      <c r="Q27" s="245">
        <v>1983</v>
      </c>
      <c r="R27" s="246">
        <v>9261</v>
      </c>
      <c r="T27" s="141"/>
      <c r="Z27" s="141"/>
      <c r="AA27" s="141"/>
      <c r="AB27" s="141"/>
      <c r="AC27" s="141"/>
      <c r="AD27" s="141"/>
    </row>
    <row r="28" spans="1:30" ht="13.6" thickBot="1">
      <c r="A28" s="639"/>
      <c r="B28" s="642"/>
      <c r="C28" s="645"/>
      <c r="D28" s="648"/>
      <c r="E28" s="651"/>
      <c r="F28" s="654"/>
      <c r="G28" s="654"/>
      <c r="H28" s="255"/>
      <c r="I28" s="256"/>
      <c r="J28" s="257"/>
      <c r="K28" s="169">
        <f t="shared" si="1"/>
        <v>0</v>
      </c>
      <c r="L28" s="308">
        <f t="shared" si="0"/>
        <v>0</v>
      </c>
      <c r="M28" s="171"/>
      <c r="N28" s="311"/>
      <c r="O28" s="133"/>
      <c r="Q28" s="245">
        <v>1984</v>
      </c>
      <c r="R28" s="246">
        <v>11298</v>
      </c>
      <c r="T28" s="141"/>
      <c r="Z28" s="141"/>
      <c r="AA28" s="141"/>
      <c r="AB28" s="141"/>
      <c r="AC28" s="141"/>
      <c r="AD28" s="141"/>
    </row>
    <row r="29" spans="1:30" ht="16.3" thickBot="1">
      <c r="A29" s="640"/>
      <c r="B29" s="643"/>
      <c r="C29" s="646"/>
      <c r="D29" s="649"/>
      <c r="E29" s="652"/>
      <c r="F29" s="655"/>
      <c r="G29" s="655"/>
      <c r="H29" s="656" t="s">
        <v>134</v>
      </c>
      <c r="I29" s="657"/>
      <c r="J29" s="657"/>
      <c r="K29" s="188">
        <f>SUM(K24:K28)</f>
        <v>0</v>
      </c>
      <c r="L29" s="189"/>
      <c r="M29" s="190"/>
      <c r="N29" s="191"/>
      <c r="O29" s="133"/>
      <c r="Q29" s="245">
        <v>1985</v>
      </c>
      <c r="R29" s="246">
        <v>13557</v>
      </c>
      <c r="T29" s="141"/>
      <c r="Z29" s="141"/>
      <c r="AA29" s="141"/>
      <c r="AB29" s="141"/>
      <c r="AC29" s="141"/>
      <c r="AD29" s="141"/>
    </row>
    <row r="30" spans="1:30" s="199" customFormat="1" ht="13.6" thickBot="1">
      <c r="A30" s="192"/>
      <c r="B30" s="193"/>
      <c r="C30" s="193"/>
      <c r="D30" s="658"/>
      <c r="E30" s="659"/>
      <c r="F30" s="193"/>
      <c r="G30" s="193"/>
      <c r="H30" s="193"/>
      <c r="I30" s="193"/>
      <c r="J30" s="193"/>
      <c r="K30" s="193"/>
      <c r="L30" s="193"/>
      <c r="M30" s="240"/>
      <c r="N30" s="195"/>
      <c r="O30" s="196"/>
      <c r="P30" s="196"/>
      <c r="Q30" s="245">
        <v>1986</v>
      </c>
      <c r="R30" s="246">
        <v>16811.400000000001</v>
      </c>
    </row>
    <row r="31" spans="1:30" ht="13.6">
      <c r="A31" s="213"/>
      <c r="B31" s="214"/>
      <c r="C31" s="215"/>
      <c r="D31" s="215"/>
      <c r="E31" s="216"/>
      <c r="F31" s="217"/>
      <c r="G31" s="217"/>
      <c r="H31" s="218"/>
      <c r="I31" s="219"/>
      <c r="J31" s="220"/>
      <c r="K31" s="220"/>
      <c r="L31" s="220"/>
      <c r="M31" s="220"/>
      <c r="N31" s="221"/>
      <c r="Q31" s="245">
        <v>1987</v>
      </c>
      <c r="R31" s="246">
        <v>20510</v>
      </c>
      <c r="S31" s="141"/>
      <c r="Y31" s="141"/>
      <c r="Z31" s="141"/>
      <c r="AA31" s="141"/>
      <c r="AB31" s="141"/>
      <c r="AC31" s="141"/>
    </row>
    <row r="32" spans="1:30" ht="12.75" customHeight="1">
      <c r="A32" s="155" t="s">
        <v>66</v>
      </c>
      <c r="B32" s="156">
        <v>2</v>
      </c>
      <c r="C32" s="634">
        <f>VLOOKUP(B32,Conformación!$A$5:$S$125,2,FALSE)</f>
        <v>0</v>
      </c>
      <c r="D32" s="634"/>
      <c r="E32" s="634"/>
      <c r="F32" s="634"/>
      <c r="G32" s="634"/>
      <c r="H32" s="634"/>
      <c r="I32" s="634"/>
      <c r="J32" s="634"/>
      <c r="K32" s="237"/>
      <c r="L32" s="237"/>
      <c r="M32" s="237"/>
      <c r="N32" s="223"/>
      <c r="Q32" s="245">
        <v>1988</v>
      </c>
      <c r="R32" s="246">
        <v>25637.4</v>
      </c>
      <c r="S32" s="141"/>
      <c r="Y32" s="141"/>
      <c r="Z32" s="141"/>
      <c r="AA32" s="141"/>
      <c r="AB32" s="141"/>
      <c r="AC32" s="141"/>
    </row>
    <row r="33" spans="1:29" ht="12.75" customHeight="1">
      <c r="A33" s="155"/>
      <c r="B33" s="155"/>
      <c r="C33" s="635">
        <f>VLOOKUP(B32,Conformación!$A$5:$S$125,4,FALSE)</f>
        <v>0</v>
      </c>
      <c r="D33" s="635"/>
      <c r="E33" s="635"/>
      <c r="F33" s="635"/>
      <c r="G33" s="635"/>
      <c r="H33" s="635"/>
      <c r="I33" s="635"/>
      <c r="J33" s="635"/>
      <c r="K33" s="238"/>
      <c r="L33" s="238"/>
      <c r="M33" s="238"/>
      <c r="N33" s="223"/>
      <c r="Q33" s="245">
        <v>1989</v>
      </c>
      <c r="R33" s="246">
        <v>32559.599999999999</v>
      </c>
      <c r="S33" s="141"/>
      <c r="Y33" s="141"/>
      <c r="Z33" s="141"/>
      <c r="AA33" s="141"/>
      <c r="AB33" s="141"/>
      <c r="AC33" s="141"/>
    </row>
    <row r="34" spans="1:29" ht="13.6" thickBot="1">
      <c r="Q34" s="245">
        <v>1990</v>
      </c>
      <c r="R34" s="246">
        <v>41025</v>
      </c>
    </row>
    <row r="35" spans="1:29" ht="52.5" customHeight="1" thickBot="1">
      <c r="A35" s="162" t="s">
        <v>124</v>
      </c>
      <c r="B35" s="163" t="s">
        <v>125</v>
      </c>
      <c r="C35" s="163" t="s">
        <v>126</v>
      </c>
      <c r="D35" s="636" t="s">
        <v>127</v>
      </c>
      <c r="E35" s="637"/>
      <c r="F35" s="163" t="s">
        <v>128</v>
      </c>
      <c r="G35" s="163" t="s">
        <v>167</v>
      </c>
      <c r="H35" s="163" t="s">
        <v>4</v>
      </c>
      <c r="I35" s="163" t="s">
        <v>197</v>
      </c>
      <c r="J35" s="163" t="s">
        <v>26</v>
      </c>
      <c r="K35" s="163" t="s">
        <v>11</v>
      </c>
      <c r="L35" s="163" t="s">
        <v>131</v>
      </c>
      <c r="M35" s="307" t="s">
        <v>199</v>
      </c>
      <c r="N35" s="165" t="s">
        <v>9</v>
      </c>
      <c r="Q35" s="245">
        <v>1991</v>
      </c>
      <c r="R35" s="246">
        <v>51716.1</v>
      </c>
    </row>
    <row r="36" spans="1:29">
      <c r="A36" s="638" t="str">
        <f>A$7</f>
        <v>Residente de Obra</v>
      </c>
      <c r="B36" s="641"/>
      <c r="C36" s="644"/>
      <c r="D36" s="647"/>
      <c r="E36" s="650">
        <f>IF(D36=0,0,IF(D36&lt;D$7,"CUMPLE EL TIEMPO MÍNIMO REQUERIDO DE HABER TERMINADO Y APROBADO ESTUDIOS","NO CUMPLE EL TIEMPO MÍNIMO REQUERIDO DE HABER TERMINADO Y APROBADO ESTUDIOS"))</f>
        <v>0</v>
      </c>
      <c r="F36" s="660"/>
      <c r="G36" s="660"/>
      <c r="H36" s="166"/>
      <c r="I36" s="167"/>
      <c r="J36" s="168"/>
      <c r="K36" s="169">
        <f>IF(J36=0,0,IF(I36&lt;D$36,"EXPERIENCIA ADQUIRIDA ANTES DEL GRADO",J36/VLOOKUP(YEAR(I36),$Q$1:$R$64,2,0)))</f>
        <v>0</v>
      </c>
      <c r="L36" s="308">
        <f>IF(K36&gt;=K$7,"cumple",0)</f>
        <v>0</v>
      </c>
      <c r="M36" s="171"/>
      <c r="N36" s="310"/>
      <c r="Q36" s="245">
        <v>1992</v>
      </c>
      <c r="R36" s="246">
        <v>65190</v>
      </c>
    </row>
    <row r="37" spans="1:29">
      <c r="A37" s="639"/>
      <c r="B37" s="642"/>
      <c r="C37" s="645"/>
      <c r="D37" s="648"/>
      <c r="E37" s="651"/>
      <c r="F37" s="654"/>
      <c r="G37" s="654"/>
      <c r="H37" s="255"/>
      <c r="I37" s="256"/>
      <c r="J37" s="257"/>
      <c r="K37" s="169">
        <f>IF(J37=0,0,IF(I37&lt;D$36,"EXPERIENCIA ADQUIRIDA ANTES DEL GRADO",J37/VLOOKUP(YEAR(I37),$Q$1:$R$64,2,0)))</f>
        <v>0</v>
      </c>
      <c r="L37" s="308">
        <f t="shared" ref="L37:L40" si="2">IF(K37&gt;=K$7,"cumple",0)</f>
        <v>0</v>
      </c>
      <c r="M37" s="171"/>
      <c r="N37" s="310"/>
      <c r="Q37" s="251">
        <v>1993</v>
      </c>
      <c r="R37" s="246">
        <v>81510</v>
      </c>
    </row>
    <row r="38" spans="1:29">
      <c r="A38" s="639"/>
      <c r="B38" s="642"/>
      <c r="C38" s="645"/>
      <c r="D38" s="648"/>
      <c r="E38" s="651"/>
      <c r="F38" s="654"/>
      <c r="G38" s="654"/>
      <c r="H38" s="255"/>
      <c r="I38" s="256"/>
      <c r="J38" s="257"/>
      <c r="K38" s="169">
        <f t="shared" ref="K38:K40" si="3">IF(J38=0,0,IF(I38&lt;D$36,"EXPERIENCIA ADQUIRIDA ANTES DEL GRADO",J38/VLOOKUP(YEAR(I38),$Q$1:$R$64,2,0)))</f>
        <v>0</v>
      </c>
      <c r="L38" s="308">
        <f t="shared" si="2"/>
        <v>0</v>
      </c>
      <c r="M38" s="182"/>
      <c r="N38" s="311"/>
      <c r="Q38" s="251">
        <v>1994</v>
      </c>
      <c r="R38" s="246">
        <v>98700</v>
      </c>
    </row>
    <row r="39" spans="1:29">
      <c r="A39" s="639"/>
      <c r="B39" s="642"/>
      <c r="C39" s="645"/>
      <c r="D39" s="648"/>
      <c r="E39" s="651"/>
      <c r="F39" s="654"/>
      <c r="G39" s="654"/>
      <c r="H39" s="255"/>
      <c r="I39" s="256"/>
      <c r="J39" s="257"/>
      <c r="K39" s="169">
        <f t="shared" si="3"/>
        <v>0</v>
      </c>
      <c r="L39" s="308">
        <f t="shared" si="2"/>
        <v>0</v>
      </c>
      <c r="M39" s="182"/>
      <c r="N39" s="311"/>
      <c r="Q39" s="251">
        <v>1995</v>
      </c>
      <c r="R39" s="246">
        <v>118933.5</v>
      </c>
    </row>
    <row r="40" spans="1:29" ht="13.6" thickBot="1">
      <c r="A40" s="639"/>
      <c r="B40" s="642"/>
      <c r="C40" s="645"/>
      <c r="D40" s="648"/>
      <c r="E40" s="651"/>
      <c r="F40" s="654"/>
      <c r="G40" s="654"/>
      <c r="H40" s="255"/>
      <c r="I40" s="256"/>
      <c r="J40" s="257"/>
      <c r="K40" s="169">
        <f t="shared" si="3"/>
        <v>0</v>
      </c>
      <c r="L40" s="308">
        <f t="shared" si="2"/>
        <v>0</v>
      </c>
      <c r="M40" s="182"/>
      <c r="N40" s="311"/>
      <c r="Q40" s="251">
        <v>1996</v>
      </c>
      <c r="R40" s="246">
        <v>142125</v>
      </c>
    </row>
    <row r="41" spans="1:29" ht="16.3" thickBot="1">
      <c r="A41" s="640"/>
      <c r="B41" s="643"/>
      <c r="C41" s="646"/>
      <c r="D41" s="649"/>
      <c r="E41" s="652"/>
      <c r="F41" s="655"/>
      <c r="G41" s="655"/>
      <c r="H41" s="656" t="s">
        <v>134</v>
      </c>
      <c r="I41" s="657"/>
      <c r="J41" s="657"/>
      <c r="K41" s="188">
        <f>SUM(K36:K40)</f>
        <v>0</v>
      </c>
      <c r="L41" s="258"/>
      <c r="M41" s="190"/>
      <c r="N41" s="212"/>
      <c r="Q41" s="251">
        <v>1997</v>
      </c>
      <c r="R41" s="246">
        <v>172005</v>
      </c>
    </row>
    <row r="42" spans="1:29" s="199" customFormat="1" ht="13.6" thickBot="1">
      <c r="A42" s="192"/>
      <c r="B42" s="193"/>
      <c r="C42" s="193"/>
      <c r="D42" s="658"/>
      <c r="E42" s="659"/>
      <c r="F42" s="193"/>
      <c r="G42" s="193"/>
      <c r="H42" s="193"/>
      <c r="I42" s="193"/>
      <c r="J42" s="193"/>
      <c r="K42" s="193"/>
      <c r="L42" s="241"/>
      <c r="M42" s="240"/>
      <c r="N42" s="195"/>
      <c r="O42" s="196"/>
      <c r="P42" s="196"/>
      <c r="Q42" s="251">
        <v>1998</v>
      </c>
      <c r="R42" s="246">
        <v>203826</v>
      </c>
    </row>
    <row r="43" spans="1:29" ht="13.6">
      <c r="A43" s="213"/>
      <c r="B43" s="214"/>
      <c r="C43" s="215"/>
      <c r="D43" s="215"/>
      <c r="E43" s="216"/>
      <c r="F43" s="217"/>
      <c r="G43" s="217"/>
      <c r="H43" s="218"/>
      <c r="I43" s="219"/>
      <c r="J43" s="220"/>
      <c r="K43" s="220"/>
      <c r="L43" s="220"/>
      <c r="M43" s="220"/>
      <c r="N43" s="221"/>
      <c r="Q43" s="251">
        <v>1999</v>
      </c>
      <c r="R43" s="246">
        <v>236460</v>
      </c>
      <c r="S43" s="141"/>
      <c r="Y43" s="141"/>
      <c r="Z43" s="141"/>
      <c r="AA43" s="141"/>
      <c r="AB43" s="141"/>
      <c r="AC43" s="141"/>
    </row>
    <row r="44" spans="1:29" ht="12.75" customHeight="1">
      <c r="A44" s="155" t="s">
        <v>66</v>
      </c>
      <c r="B44" s="156">
        <v>3</v>
      </c>
      <c r="C44" s="634">
        <f>VLOOKUP(B44,Conformación!$A$5:$S$125,2,FALSE)</f>
        <v>0</v>
      </c>
      <c r="D44" s="634"/>
      <c r="E44" s="634"/>
      <c r="F44" s="634"/>
      <c r="G44" s="634"/>
      <c r="H44" s="634"/>
      <c r="I44" s="634"/>
      <c r="J44" s="634"/>
      <c r="K44" s="237"/>
      <c r="L44" s="237"/>
      <c r="M44" s="237"/>
      <c r="N44" s="223"/>
      <c r="Q44" s="251">
        <v>2000</v>
      </c>
      <c r="R44" s="246">
        <v>260100</v>
      </c>
    </row>
    <row r="45" spans="1:29" ht="12.75" customHeight="1">
      <c r="A45" s="155"/>
      <c r="B45" s="155"/>
      <c r="C45" s="635">
        <f>VLOOKUP(B44,Conformación!$A$5:$S$125,4,FALSE)</f>
        <v>0</v>
      </c>
      <c r="D45" s="635"/>
      <c r="E45" s="635"/>
      <c r="F45" s="635"/>
      <c r="G45" s="635"/>
      <c r="H45" s="635"/>
      <c r="I45" s="635"/>
      <c r="J45" s="635"/>
      <c r="K45" s="238"/>
      <c r="L45" s="238"/>
      <c r="M45" s="238"/>
      <c r="N45" s="223"/>
      <c r="Q45" s="251">
        <v>2001</v>
      </c>
      <c r="R45" s="246">
        <v>286000</v>
      </c>
    </row>
    <row r="46" spans="1:29" ht="13.6" thickBot="1">
      <c r="Q46" s="251">
        <v>2002</v>
      </c>
      <c r="R46" s="246">
        <v>309000</v>
      </c>
    </row>
    <row r="47" spans="1:29" ht="50.3" customHeight="1" thickBot="1">
      <c r="A47" s="162" t="s">
        <v>124</v>
      </c>
      <c r="B47" s="163" t="s">
        <v>125</v>
      </c>
      <c r="C47" s="163" t="s">
        <v>126</v>
      </c>
      <c r="D47" s="636" t="s">
        <v>127</v>
      </c>
      <c r="E47" s="637"/>
      <c r="F47" s="163" t="s">
        <v>128</v>
      </c>
      <c r="G47" s="163" t="s">
        <v>167</v>
      </c>
      <c r="H47" s="163" t="s">
        <v>4</v>
      </c>
      <c r="I47" s="163" t="s">
        <v>197</v>
      </c>
      <c r="J47" s="163" t="s">
        <v>26</v>
      </c>
      <c r="K47" s="163" t="s">
        <v>11</v>
      </c>
      <c r="L47" s="163" t="s">
        <v>131</v>
      </c>
      <c r="M47" s="307" t="s">
        <v>199</v>
      </c>
      <c r="N47" s="165" t="s">
        <v>9</v>
      </c>
      <c r="P47" s="227"/>
      <c r="Q47" s="251">
        <v>2003</v>
      </c>
      <c r="R47" s="246">
        <v>332000</v>
      </c>
    </row>
    <row r="48" spans="1:29">
      <c r="A48" s="638" t="str">
        <f>A$7</f>
        <v>Residente de Obra</v>
      </c>
      <c r="B48" s="641"/>
      <c r="C48" s="644"/>
      <c r="D48" s="647"/>
      <c r="E48" s="650">
        <f>IF(D48=0,0,IF(D48&lt;D$7,"CUMPLE EL TIEMPO MÍNIMO REQUERIDO DE HABER TERMINADO Y APROBADO ESTUDIOS","NO CUMPLE EL TIEMPO MÍNIMO REQUERIDO DE HABER TERMINADO Y APROBADO ESTUDIOS"))</f>
        <v>0</v>
      </c>
      <c r="F48" s="660"/>
      <c r="G48" s="660"/>
      <c r="H48" s="166"/>
      <c r="I48" s="167"/>
      <c r="J48" s="168"/>
      <c r="K48" s="169">
        <f>IF(J48=0,0,IF(I48&lt;D$48,"EXPERIENCIA ADQUIRIDA ANTES DEL GRADO",J48/VLOOKUP(YEAR(I48),$Q$1:$R$64,2,0)))</f>
        <v>0</v>
      </c>
      <c r="L48" s="308">
        <f>IF(K48&gt;=K$7,"cumple",0)</f>
        <v>0</v>
      </c>
      <c r="M48" s="171"/>
      <c r="N48" s="310"/>
      <c r="Q48" s="251">
        <v>2004</v>
      </c>
      <c r="R48" s="246">
        <v>358000</v>
      </c>
    </row>
    <row r="49" spans="1:18">
      <c r="A49" s="639"/>
      <c r="B49" s="642"/>
      <c r="C49" s="645"/>
      <c r="D49" s="648"/>
      <c r="E49" s="651"/>
      <c r="F49" s="654"/>
      <c r="G49" s="654"/>
      <c r="H49" s="255"/>
      <c r="I49" s="256"/>
      <c r="J49" s="257"/>
      <c r="K49" s="169">
        <f>IF(J49=0,0,IF(I49&lt;D$48,"EXPERIENCIA ADQUIRIDA ANTES DEL GRADO",J49/VLOOKUP(YEAR(I49),$Q$1:$R$64,2,0)))</f>
        <v>0</v>
      </c>
      <c r="L49" s="308">
        <f t="shared" ref="L49:L52" si="4">IF(K49&gt;=K$7,"cumple",0)</f>
        <v>0</v>
      </c>
      <c r="M49" s="171"/>
      <c r="N49" s="310"/>
      <c r="Q49" s="251">
        <v>2005</v>
      </c>
      <c r="R49" s="246">
        <v>381500</v>
      </c>
    </row>
    <row r="50" spans="1:18">
      <c r="A50" s="639"/>
      <c r="B50" s="642"/>
      <c r="C50" s="645"/>
      <c r="D50" s="648"/>
      <c r="E50" s="651"/>
      <c r="F50" s="654"/>
      <c r="G50" s="654"/>
      <c r="H50" s="255"/>
      <c r="I50" s="256"/>
      <c r="J50" s="257"/>
      <c r="K50" s="169">
        <f t="shared" ref="K50:K52" si="5">IF(J50=0,0,IF(I50&lt;D$48,"EXPERIENCIA ADQUIRIDA ANTES DEL GRADO",J50/VLOOKUP(YEAR(I50),$Q$1:$R$64,2,0)))</f>
        <v>0</v>
      </c>
      <c r="L50" s="308">
        <f t="shared" si="4"/>
        <v>0</v>
      </c>
      <c r="M50" s="171"/>
      <c r="N50" s="311"/>
      <c r="Q50" s="251">
        <v>2006</v>
      </c>
      <c r="R50" s="246">
        <v>408000</v>
      </c>
    </row>
    <row r="51" spans="1:18">
      <c r="A51" s="639"/>
      <c r="B51" s="642"/>
      <c r="C51" s="645"/>
      <c r="D51" s="648"/>
      <c r="E51" s="651"/>
      <c r="F51" s="654"/>
      <c r="G51" s="654"/>
      <c r="H51" s="255"/>
      <c r="I51" s="256"/>
      <c r="J51" s="257"/>
      <c r="K51" s="169">
        <f t="shared" si="5"/>
        <v>0</v>
      </c>
      <c r="L51" s="308">
        <f t="shared" si="4"/>
        <v>0</v>
      </c>
      <c r="M51" s="171"/>
      <c r="N51" s="311"/>
      <c r="Q51" s="251">
        <v>2007</v>
      </c>
      <c r="R51" s="246">
        <v>433700</v>
      </c>
    </row>
    <row r="52" spans="1:18" ht="13.6" thickBot="1">
      <c r="A52" s="639"/>
      <c r="B52" s="642"/>
      <c r="C52" s="645"/>
      <c r="D52" s="648"/>
      <c r="E52" s="651"/>
      <c r="F52" s="654"/>
      <c r="G52" s="654"/>
      <c r="H52" s="255"/>
      <c r="I52" s="256"/>
      <c r="J52" s="257"/>
      <c r="K52" s="169">
        <f t="shared" si="5"/>
        <v>0</v>
      </c>
      <c r="L52" s="308">
        <f t="shared" si="4"/>
        <v>0</v>
      </c>
      <c r="M52" s="182"/>
      <c r="N52" s="311"/>
      <c r="Q52" s="251">
        <v>2008</v>
      </c>
      <c r="R52" s="246">
        <v>461500</v>
      </c>
    </row>
    <row r="53" spans="1:18" ht="19.55" customHeight="1" thickBot="1">
      <c r="A53" s="640"/>
      <c r="B53" s="643"/>
      <c r="C53" s="646"/>
      <c r="D53" s="649"/>
      <c r="E53" s="652"/>
      <c r="F53" s="655"/>
      <c r="G53" s="655"/>
      <c r="H53" s="656" t="s">
        <v>135</v>
      </c>
      <c r="I53" s="657"/>
      <c r="J53" s="657"/>
      <c r="K53" s="188">
        <f>SUM(K47:K52)</f>
        <v>0</v>
      </c>
      <c r="L53" s="258"/>
      <c r="M53" s="248"/>
      <c r="N53" s="212"/>
      <c r="Q53" s="251">
        <v>2009</v>
      </c>
      <c r="R53" s="246">
        <v>496900</v>
      </c>
    </row>
    <row r="54" spans="1:18" s="199" customFormat="1" ht="13.6" thickBot="1">
      <c r="A54" s="192"/>
      <c r="B54" s="193"/>
      <c r="C54" s="193"/>
      <c r="D54" s="658"/>
      <c r="E54" s="659"/>
      <c r="F54" s="193"/>
      <c r="G54" s="193"/>
      <c r="H54" s="193"/>
      <c r="I54" s="193"/>
      <c r="J54" s="193"/>
      <c r="K54" s="193"/>
      <c r="L54" s="241"/>
      <c r="M54" s="241"/>
      <c r="N54" s="195"/>
      <c r="O54" s="196"/>
      <c r="P54" s="196"/>
      <c r="Q54" s="251">
        <v>2010</v>
      </c>
      <c r="R54" s="246">
        <v>515000</v>
      </c>
    </row>
    <row r="55" spans="1:18" ht="12.75" customHeight="1">
      <c r="A55" s="213"/>
      <c r="B55" s="214"/>
      <c r="C55" s="215"/>
      <c r="D55" s="215"/>
      <c r="E55" s="216"/>
      <c r="F55" s="217"/>
      <c r="G55" s="217"/>
      <c r="H55" s="218"/>
      <c r="I55" s="219"/>
      <c r="J55" s="220"/>
      <c r="K55" s="220"/>
      <c r="L55" s="220"/>
      <c r="M55" s="220"/>
      <c r="N55" s="221"/>
      <c r="Q55" s="251">
        <v>2011</v>
      </c>
      <c r="R55" s="246">
        <v>535600</v>
      </c>
    </row>
    <row r="56" spans="1:18" ht="12.75" customHeight="1">
      <c r="A56" s="155" t="s">
        <v>66</v>
      </c>
      <c r="B56" s="156">
        <v>4</v>
      </c>
      <c r="C56" s="634">
        <f>VLOOKUP(B56,Conformación!$A$5:$S$125,2,FALSE)</f>
        <v>0</v>
      </c>
      <c r="D56" s="634"/>
      <c r="E56" s="634"/>
      <c r="F56" s="634"/>
      <c r="G56" s="634"/>
      <c r="H56" s="634"/>
      <c r="I56" s="634"/>
      <c r="J56" s="634"/>
      <c r="K56" s="237"/>
      <c r="L56" s="237"/>
      <c r="M56" s="237"/>
      <c r="N56" s="223"/>
      <c r="Q56" s="251">
        <v>2012</v>
      </c>
      <c r="R56" s="246">
        <v>566700</v>
      </c>
    </row>
    <row r="57" spans="1:18" ht="12.75" customHeight="1">
      <c r="A57" s="155"/>
      <c r="B57" s="155"/>
      <c r="C57" s="635">
        <f>VLOOKUP(B56,Conformación!$A$5:$S$125,4,FALSE)</f>
        <v>0</v>
      </c>
      <c r="D57" s="635"/>
      <c r="E57" s="635"/>
      <c r="F57" s="635"/>
      <c r="G57" s="635"/>
      <c r="H57" s="635"/>
      <c r="I57" s="635"/>
      <c r="J57" s="635"/>
      <c r="K57" s="238"/>
      <c r="L57" s="238"/>
      <c r="M57" s="238"/>
      <c r="N57" s="223"/>
      <c r="Q57" s="251">
        <v>2013</v>
      </c>
      <c r="R57" s="246">
        <v>581900</v>
      </c>
    </row>
    <row r="58" spans="1:18" ht="13.6" thickBot="1">
      <c r="Q58" s="251">
        <v>2014</v>
      </c>
      <c r="R58" s="246">
        <v>616000</v>
      </c>
    </row>
    <row r="59" spans="1:18" ht="47.55" thickBot="1">
      <c r="A59" s="162" t="s">
        <v>124</v>
      </c>
      <c r="B59" s="163" t="s">
        <v>125</v>
      </c>
      <c r="C59" s="163" t="s">
        <v>126</v>
      </c>
      <c r="D59" s="636" t="s">
        <v>127</v>
      </c>
      <c r="E59" s="637"/>
      <c r="F59" s="163" t="s">
        <v>128</v>
      </c>
      <c r="G59" s="163" t="s">
        <v>167</v>
      </c>
      <c r="H59" s="163" t="s">
        <v>4</v>
      </c>
      <c r="I59" s="163" t="s">
        <v>197</v>
      </c>
      <c r="J59" s="163" t="s">
        <v>26</v>
      </c>
      <c r="K59" s="163" t="s">
        <v>11</v>
      </c>
      <c r="L59" s="163" t="s">
        <v>131</v>
      </c>
      <c r="M59" s="307" t="s">
        <v>199</v>
      </c>
      <c r="N59" s="165" t="s">
        <v>9</v>
      </c>
      <c r="P59" s="227"/>
      <c r="Q59" s="251">
        <v>2015</v>
      </c>
      <c r="R59" s="246">
        <v>644350</v>
      </c>
    </row>
    <row r="60" spans="1:18">
      <c r="A60" s="638" t="str">
        <f>A$7</f>
        <v>Residente de Obra</v>
      </c>
      <c r="B60" s="641"/>
      <c r="C60" s="644"/>
      <c r="D60" s="647"/>
      <c r="E60" s="650">
        <f>IF(D60=0,0,IF(D60&lt;D$7,"CUMPLE EL TIEMPO MÍNIMO REQUERIDO DE HABER TERMINADO Y APROBADO ESTUDIOS","NO CUMPLE EL TIEMPO MÍNIMO REQUERIDO DE HABER TERMINADO Y APROBADO ESTUDIOS"))</f>
        <v>0</v>
      </c>
      <c r="F60" s="660"/>
      <c r="G60" s="660"/>
      <c r="H60" s="166"/>
      <c r="I60" s="167"/>
      <c r="J60" s="168"/>
      <c r="K60" s="169">
        <f>IF(J60=0,0,IF(I60&lt;D$60,"EXPERIENCIA ADQUIRIDA ANTES DEL GRADO",J60/VLOOKUP(YEAR(I60),$Q$1:$R$64,2,0)))</f>
        <v>0</v>
      </c>
      <c r="L60" s="308">
        <f>IF(K60&gt;=K$7,"cumple",0)</f>
        <v>0</v>
      </c>
      <c r="M60" s="171"/>
      <c r="N60" s="310"/>
      <c r="Q60" s="251">
        <v>2016</v>
      </c>
      <c r="R60" s="246">
        <v>689500</v>
      </c>
    </row>
    <row r="61" spans="1:18">
      <c r="A61" s="639"/>
      <c r="B61" s="642"/>
      <c r="C61" s="645"/>
      <c r="D61" s="648"/>
      <c r="E61" s="651"/>
      <c r="F61" s="654"/>
      <c r="G61" s="654"/>
      <c r="H61" s="255"/>
      <c r="I61" s="256"/>
      <c r="J61" s="257"/>
      <c r="K61" s="169">
        <f>IF(J61=0,0,IF(I61&lt;D$60,"EXPERIENCIA ADQUIRIDA ANTES DEL GRADO",J61/VLOOKUP(YEAR(I61),$Q$1:$R$64,2,0)))</f>
        <v>0</v>
      </c>
      <c r="L61" s="308">
        <f t="shared" ref="L61:L64" si="6">IF(K61&gt;=K$7,"cumple",0)</f>
        <v>0</v>
      </c>
      <c r="M61" s="171"/>
      <c r="N61" s="310"/>
      <c r="Q61" s="251">
        <v>2017</v>
      </c>
      <c r="R61" s="246">
        <v>737717</v>
      </c>
    </row>
    <row r="62" spans="1:18">
      <c r="A62" s="639"/>
      <c r="B62" s="642"/>
      <c r="C62" s="645"/>
      <c r="D62" s="648"/>
      <c r="E62" s="651"/>
      <c r="F62" s="654"/>
      <c r="G62" s="654"/>
      <c r="H62" s="255"/>
      <c r="I62" s="256"/>
      <c r="J62" s="257"/>
      <c r="K62" s="169">
        <f t="shared" ref="K62:K64" si="7">IF(J62=0,0,IF(I62&lt;D$60,"EXPERIENCIA ADQUIRIDA ANTES DEL GRADO",J62/VLOOKUP(YEAR(I62),$Q$1:$R$64,2,0)))</f>
        <v>0</v>
      </c>
      <c r="L62" s="308">
        <f t="shared" si="6"/>
        <v>0</v>
      </c>
      <c r="M62" s="171"/>
      <c r="N62" s="311"/>
      <c r="Q62" s="251">
        <v>2018</v>
      </c>
      <c r="R62" s="246">
        <v>781242</v>
      </c>
    </row>
    <row r="63" spans="1:18">
      <c r="A63" s="639"/>
      <c r="B63" s="642"/>
      <c r="C63" s="645"/>
      <c r="D63" s="648"/>
      <c r="E63" s="651"/>
      <c r="F63" s="654"/>
      <c r="G63" s="654"/>
      <c r="H63" s="255"/>
      <c r="I63" s="256"/>
      <c r="J63" s="257"/>
      <c r="K63" s="169">
        <f t="shared" si="7"/>
        <v>0</v>
      </c>
      <c r="L63" s="308">
        <f t="shared" si="6"/>
        <v>0</v>
      </c>
      <c r="M63" s="171"/>
      <c r="N63" s="311"/>
      <c r="Q63" s="251">
        <v>2019</v>
      </c>
      <c r="R63" s="246">
        <v>828116</v>
      </c>
    </row>
    <row r="64" spans="1:18" ht="13.6" thickBot="1">
      <c r="A64" s="639"/>
      <c r="B64" s="642"/>
      <c r="C64" s="645"/>
      <c r="D64" s="648"/>
      <c r="E64" s="651"/>
      <c r="F64" s="654"/>
      <c r="G64" s="654"/>
      <c r="H64" s="255"/>
      <c r="I64" s="256"/>
      <c r="J64" s="257"/>
      <c r="K64" s="169">
        <f t="shared" si="7"/>
        <v>0</v>
      </c>
      <c r="L64" s="308">
        <f t="shared" si="6"/>
        <v>0</v>
      </c>
      <c r="M64" s="171"/>
      <c r="N64" s="311"/>
      <c r="Q64" s="251">
        <v>2020</v>
      </c>
      <c r="R64" s="246">
        <v>877803</v>
      </c>
    </row>
    <row r="65" spans="1:18" ht="16.3" thickBot="1">
      <c r="A65" s="640"/>
      <c r="B65" s="643"/>
      <c r="C65" s="646"/>
      <c r="D65" s="649"/>
      <c r="E65" s="652"/>
      <c r="F65" s="655"/>
      <c r="G65" s="655"/>
      <c r="H65" s="656" t="s">
        <v>135</v>
      </c>
      <c r="I65" s="657"/>
      <c r="J65" s="657"/>
      <c r="K65" s="188">
        <f>SUM(K62:K64)</f>
        <v>0</v>
      </c>
      <c r="L65" s="258"/>
      <c r="M65" s="248"/>
      <c r="N65" s="212"/>
      <c r="Q65" s="252"/>
      <c r="R65" s="253"/>
    </row>
    <row r="66" spans="1:18" s="199" customFormat="1" ht="11.55" thickBot="1">
      <c r="A66" s="192"/>
      <c r="B66" s="193"/>
      <c r="C66" s="193"/>
      <c r="D66" s="658"/>
      <c r="E66" s="659"/>
      <c r="F66" s="193"/>
      <c r="G66" s="193"/>
      <c r="H66" s="193"/>
      <c r="I66" s="193"/>
      <c r="J66" s="193"/>
      <c r="K66" s="193"/>
      <c r="L66" s="241"/>
      <c r="M66" s="241"/>
      <c r="N66" s="195"/>
      <c r="O66" s="196"/>
      <c r="P66" s="196"/>
      <c r="Q66" s="249"/>
      <c r="R66" s="250"/>
    </row>
    <row r="67" spans="1:18" ht="13.6">
      <c r="A67" s="213"/>
      <c r="B67" s="214"/>
      <c r="C67" s="215"/>
      <c r="D67" s="215"/>
      <c r="E67" s="216"/>
      <c r="F67" s="217"/>
      <c r="G67" s="217"/>
      <c r="H67" s="218"/>
      <c r="I67" s="219"/>
      <c r="J67" s="220"/>
      <c r="K67" s="220"/>
      <c r="L67" s="220"/>
      <c r="M67" s="220"/>
      <c r="N67" s="221"/>
    </row>
    <row r="68" spans="1:18" ht="12.75" customHeight="1">
      <c r="A68" s="155" t="s">
        <v>66</v>
      </c>
      <c r="B68" s="156">
        <v>5</v>
      </c>
      <c r="C68" s="634">
        <f>VLOOKUP(B68,Conformación!$A$5:$S$125,2,FALSE)</f>
        <v>0</v>
      </c>
      <c r="D68" s="634"/>
      <c r="E68" s="634"/>
      <c r="F68" s="634"/>
      <c r="G68" s="634"/>
      <c r="H68" s="634"/>
      <c r="I68" s="634"/>
      <c r="J68" s="634"/>
      <c r="K68" s="237"/>
      <c r="L68" s="237"/>
      <c r="M68" s="237"/>
      <c r="N68" s="223"/>
    </row>
    <row r="69" spans="1:18" ht="12.75" customHeight="1">
      <c r="A69" s="155"/>
      <c r="B69" s="155"/>
      <c r="C69" s="635">
        <f>VLOOKUP(B68,Conformación!$A$5:$S$125,4,FALSE)</f>
        <v>0</v>
      </c>
      <c r="D69" s="635"/>
      <c r="E69" s="635"/>
      <c r="F69" s="635"/>
      <c r="G69" s="635"/>
      <c r="H69" s="635"/>
      <c r="I69" s="635"/>
      <c r="J69" s="635"/>
      <c r="K69" s="238"/>
      <c r="L69" s="238"/>
      <c r="M69" s="238"/>
      <c r="N69" s="223"/>
    </row>
    <row r="70" spans="1:18" ht="13.6" thickBot="1"/>
    <row r="71" spans="1:18" ht="47.55" thickBot="1">
      <c r="A71" s="162" t="s">
        <v>124</v>
      </c>
      <c r="B71" s="163" t="s">
        <v>125</v>
      </c>
      <c r="C71" s="163" t="s">
        <v>126</v>
      </c>
      <c r="D71" s="636" t="s">
        <v>127</v>
      </c>
      <c r="E71" s="637"/>
      <c r="F71" s="163" t="s">
        <v>128</v>
      </c>
      <c r="G71" s="163" t="s">
        <v>167</v>
      </c>
      <c r="H71" s="163" t="s">
        <v>4</v>
      </c>
      <c r="I71" s="163" t="s">
        <v>197</v>
      </c>
      <c r="J71" s="163" t="s">
        <v>26</v>
      </c>
      <c r="K71" s="163" t="s">
        <v>11</v>
      </c>
      <c r="L71" s="163" t="s">
        <v>131</v>
      </c>
      <c r="M71" s="307" t="s">
        <v>199</v>
      </c>
      <c r="N71" s="165" t="s">
        <v>9</v>
      </c>
      <c r="P71" s="227"/>
    </row>
    <row r="72" spans="1:18">
      <c r="A72" s="638" t="str">
        <f>A$7</f>
        <v>Residente de Obra</v>
      </c>
      <c r="B72" s="641"/>
      <c r="C72" s="644"/>
      <c r="D72" s="647"/>
      <c r="E72" s="650">
        <f>IF(D72=0,0,IF(D72&lt;D$7,"CUMPLE EL TIEMPO MÍNIMO REQUERIDO DE HABER TERMINADO Y APROBADO ESTUDIOS","NO CUMPLE EL TIEMPO MÍNIMO REQUERIDO DE HABER TERMINADO Y APROBADO ESTUDIOS"))</f>
        <v>0</v>
      </c>
      <c r="F72" s="660"/>
      <c r="G72" s="660"/>
      <c r="H72" s="166"/>
      <c r="I72" s="167"/>
      <c r="J72" s="168"/>
      <c r="K72" s="169">
        <f>IF(J72=0,0,IF(I72&lt;D$72,"EXPERIENCIA ADQUIRIDA ANTES DEL GRADO",J72/VLOOKUP(YEAR(I72),$Q$1:$R$64,2,0)))</f>
        <v>0</v>
      </c>
      <c r="L72" s="308">
        <f>IF(K72&gt;=K$7,"cumple",0)</f>
        <v>0</v>
      </c>
      <c r="M72" s="171"/>
      <c r="N72" s="310"/>
      <c r="Q72"/>
      <c r="R72"/>
    </row>
    <row r="73" spans="1:18">
      <c r="A73" s="639"/>
      <c r="B73" s="642"/>
      <c r="C73" s="645"/>
      <c r="D73" s="648"/>
      <c r="E73" s="651"/>
      <c r="F73" s="654"/>
      <c r="G73" s="654"/>
      <c r="H73" s="255"/>
      <c r="I73" s="256"/>
      <c r="J73" s="257"/>
      <c r="K73" s="169">
        <f>IF(J73=0,0,IF(I73&lt;D$72,"EXPERIENCIA ADQUIRIDA ANTES DEL GRADO",J73/VLOOKUP(YEAR(I73),$Q$1:$R$64,2,0)))</f>
        <v>0</v>
      </c>
      <c r="L73" s="308">
        <f t="shared" ref="L73:L76" si="8">IF(K73&gt;=K$7,"cumple",0)</f>
        <v>0</v>
      </c>
      <c r="M73" s="171"/>
      <c r="N73" s="310"/>
      <c r="Q73"/>
      <c r="R73"/>
    </row>
    <row r="74" spans="1:18">
      <c r="A74" s="639"/>
      <c r="B74" s="642"/>
      <c r="C74" s="645"/>
      <c r="D74" s="648"/>
      <c r="E74" s="651"/>
      <c r="F74" s="654"/>
      <c r="G74" s="654"/>
      <c r="H74" s="255"/>
      <c r="I74" s="256"/>
      <c r="J74" s="257"/>
      <c r="K74" s="169">
        <f t="shared" ref="K74:K76" si="9">IF(J74=0,0,IF(I74&lt;D$72,"EXPERIENCIA ADQUIRIDA ANTES DEL GRADO",J74/VLOOKUP(YEAR(I74),$Q$1:$R$64,2,0)))</f>
        <v>0</v>
      </c>
      <c r="L74" s="308">
        <f t="shared" si="8"/>
        <v>0</v>
      </c>
      <c r="M74" s="171"/>
      <c r="N74" s="311"/>
      <c r="Q74"/>
      <c r="R74"/>
    </row>
    <row r="75" spans="1:18">
      <c r="A75" s="639"/>
      <c r="B75" s="642"/>
      <c r="C75" s="645"/>
      <c r="D75" s="648"/>
      <c r="E75" s="651"/>
      <c r="F75" s="654"/>
      <c r="G75" s="654"/>
      <c r="H75" s="255"/>
      <c r="I75" s="256"/>
      <c r="J75" s="257"/>
      <c r="K75" s="169">
        <f t="shared" si="9"/>
        <v>0</v>
      </c>
      <c r="L75" s="308">
        <f t="shared" si="8"/>
        <v>0</v>
      </c>
      <c r="M75" s="171"/>
      <c r="N75" s="311"/>
      <c r="Q75"/>
      <c r="R75"/>
    </row>
    <row r="76" spans="1:18" ht="13.6" thickBot="1">
      <c r="A76" s="639"/>
      <c r="B76" s="642"/>
      <c r="C76" s="645"/>
      <c r="D76" s="648"/>
      <c r="E76" s="651"/>
      <c r="F76" s="654"/>
      <c r="G76" s="654"/>
      <c r="H76" s="255"/>
      <c r="I76" s="256"/>
      <c r="J76" s="257"/>
      <c r="K76" s="169">
        <f t="shared" si="9"/>
        <v>0</v>
      </c>
      <c r="L76" s="308">
        <f t="shared" si="8"/>
        <v>0</v>
      </c>
      <c r="M76" s="171"/>
      <c r="N76" s="311"/>
      <c r="Q76"/>
      <c r="R76"/>
    </row>
    <row r="77" spans="1:18" ht="16.3" thickBot="1">
      <c r="A77" s="640"/>
      <c r="B77" s="643"/>
      <c r="C77" s="646"/>
      <c r="D77" s="649"/>
      <c r="E77" s="652"/>
      <c r="F77" s="655"/>
      <c r="G77" s="655"/>
      <c r="H77" s="656" t="s">
        <v>135</v>
      </c>
      <c r="I77" s="657"/>
      <c r="J77" s="657"/>
      <c r="K77" s="188">
        <f>SUM(K74:K76)</f>
        <v>0</v>
      </c>
      <c r="L77" s="258"/>
      <c r="M77" s="248"/>
      <c r="N77" s="212"/>
      <c r="Q77"/>
      <c r="R77"/>
    </row>
    <row r="78" spans="1:18" s="199" customFormat="1" ht="13.6" thickBot="1">
      <c r="A78" s="192"/>
      <c r="B78" s="193"/>
      <c r="C78" s="193"/>
      <c r="D78" s="658"/>
      <c r="E78" s="659"/>
      <c r="F78" s="193"/>
      <c r="G78" s="193"/>
      <c r="H78" s="193"/>
      <c r="I78" s="193"/>
      <c r="J78" s="193"/>
      <c r="K78" s="193"/>
      <c r="L78" s="241"/>
      <c r="M78" s="241"/>
      <c r="N78" s="195"/>
      <c r="O78" s="196"/>
      <c r="P78" s="196"/>
      <c r="Q78"/>
      <c r="R78"/>
    </row>
    <row r="79" spans="1:18" ht="13.6">
      <c r="A79" s="213"/>
      <c r="B79" s="214"/>
      <c r="C79" s="215"/>
      <c r="D79" s="215"/>
      <c r="E79" s="216"/>
      <c r="F79" s="217"/>
      <c r="G79" s="217"/>
      <c r="H79" s="218"/>
      <c r="I79" s="219"/>
      <c r="J79" s="220"/>
      <c r="K79" s="220"/>
      <c r="L79" s="220"/>
      <c r="M79" s="220"/>
      <c r="N79" s="221"/>
      <c r="Q79"/>
      <c r="R79"/>
    </row>
  </sheetData>
  <mergeCells count="73">
    <mergeCell ref="D78:E78"/>
    <mergeCell ref="C68:J68"/>
    <mergeCell ref="C69:J69"/>
    <mergeCell ref="D71:E71"/>
    <mergeCell ref="A72:A77"/>
    <mergeCell ref="B72:B77"/>
    <mergeCell ref="C72:C77"/>
    <mergeCell ref="D72:D77"/>
    <mergeCell ref="E72:E77"/>
    <mergeCell ref="G72:G77"/>
    <mergeCell ref="F72:F77"/>
    <mergeCell ref="H77:J77"/>
    <mergeCell ref="A60:A65"/>
    <mergeCell ref="B60:B65"/>
    <mergeCell ref="C60:C65"/>
    <mergeCell ref="D60:D65"/>
    <mergeCell ref="E60:E65"/>
    <mergeCell ref="D54:E54"/>
    <mergeCell ref="D66:E66"/>
    <mergeCell ref="C56:J56"/>
    <mergeCell ref="C57:J57"/>
    <mergeCell ref="D59:E59"/>
    <mergeCell ref="F60:F65"/>
    <mergeCell ref="H65:J65"/>
    <mergeCell ref="G60:G65"/>
    <mergeCell ref="C44:J44"/>
    <mergeCell ref="C45:J45"/>
    <mergeCell ref="D47:E47"/>
    <mergeCell ref="A48:A53"/>
    <mergeCell ref="B48:B53"/>
    <mergeCell ref="C48:C53"/>
    <mergeCell ref="D48:D53"/>
    <mergeCell ref="E48:E53"/>
    <mergeCell ref="G48:G53"/>
    <mergeCell ref="F48:F53"/>
    <mergeCell ref="H53:J53"/>
    <mergeCell ref="A36:A41"/>
    <mergeCell ref="B36:B41"/>
    <mergeCell ref="C36:C41"/>
    <mergeCell ref="D36:D41"/>
    <mergeCell ref="E36:E41"/>
    <mergeCell ref="F24:F29"/>
    <mergeCell ref="G24:G29"/>
    <mergeCell ref="H29:J29"/>
    <mergeCell ref="D30:E30"/>
    <mergeCell ref="D42:E42"/>
    <mergeCell ref="C32:J32"/>
    <mergeCell ref="C33:J33"/>
    <mergeCell ref="D35:E35"/>
    <mergeCell ref="F36:F41"/>
    <mergeCell ref="H41:J41"/>
    <mergeCell ref="G36:G41"/>
    <mergeCell ref="D23:E23"/>
    <mergeCell ref="A24:A29"/>
    <mergeCell ref="B24:B29"/>
    <mergeCell ref="C24:C29"/>
    <mergeCell ref="D24:D29"/>
    <mergeCell ref="E24:E29"/>
    <mergeCell ref="F7:H8"/>
    <mergeCell ref="I7:J8"/>
    <mergeCell ref="K7:K8"/>
    <mergeCell ref="C19:J19"/>
    <mergeCell ref="C20:J21"/>
    <mergeCell ref="A7:A8"/>
    <mergeCell ref="B7:B8"/>
    <mergeCell ref="C7:C8"/>
    <mergeCell ref="D7:D8"/>
    <mergeCell ref="E7:E8"/>
    <mergeCell ref="A1:N2"/>
    <mergeCell ref="A4:N4"/>
    <mergeCell ref="C6:D6"/>
    <mergeCell ref="F6:H6"/>
    <mergeCell ref="I6:J6"/>
  </mergeCells>
  <conditionalFormatting sqref="I10:N17 N22 O23:O29">
    <cfRule type="containsText" dxfId="69" priority="31" operator="containsText" text="TIEMPO">
      <formula>NOT(ISERROR(SEARCH("TIEMPO",I10)))</formula>
    </cfRule>
    <cfRule type="cellIs" dxfId="68" priority="32" operator="equal">
      <formula>30</formula>
    </cfRule>
  </conditionalFormatting>
  <conditionalFormatting sqref="E36:E38 E24:E29 E41 E72:E77 E60:E65 E52:E53">
    <cfRule type="containsText" dxfId="67" priority="30" stopIfTrue="1" operator="containsText" text="NO CUMPLE">
      <formula>NOT(ISERROR(SEARCH("NO CUMPLE",E24)))</formula>
    </cfRule>
  </conditionalFormatting>
  <conditionalFormatting sqref="K24:K28">
    <cfRule type="containsText" dxfId="66" priority="29" stopIfTrue="1" operator="containsText" text="EXPERIENCIA">
      <formula>NOT(ISERROR(SEARCH("EXPERIENCIA",K24)))</formula>
    </cfRule>
  </conditionalFormatting>
  <conditionalFormatting sqref="K36:K40">
    <cfRule type="containsText" dxfId="65" priority="11" stopIfTrue="1" operator="containsText" text="EXPERIENCIA">
      <formula>NOT(ISERROR(SEARCH("EXPERIENCIA",K36)))</formula>
    </cfRule>
  </conditionalFormatting>
  <conditionalFormatting sqref="K60:K64">
    <cfRule type="containsText" dxfId="64" priority="9" stopIfTrue="1" operator="containsText" text="EXPERIENCIA">
      <formula>NOT(ISERROR(SEARCH("EXPERIENCIA",K60)))</formula>
    </cfRule>
  </conditionalFormatting>
  <conditionalFormatting sqref="K72:K76">
    <cfRule type="containsText" dxfId="63" priority="8" stopIfTrue="1" operator="containsText" text="EXPERIENCIA">
      <formula>NOT(ISERROR(SEARCH("EXPERIENCIA",K72)))</formula>
    </cfRule>
  </conditionalFormatting>
  <conditionalFormatting sqref="E48:E49">
    <cfRule type="containsText" dxfId="62" priority="7" stopIfTrue="1" operator="containsText" text="NO CUMPLE">
      <formula>NOT(ISERROR(SEARCH("NO CUMPLE",E48)))</formula>
    </cfRule>
  </conditionalFormatting>
  <conditionalFormatting sqref="K48:K52">
    <cfRule type="containsText" dxfId="61" priority="6" stopIfTrue="1" operator="containsText" text="EXPERIENCIA">
      <formula>NOT(ISERROR(SEARCH("EXPERIENCIA",K48)))</formula>
    </cfRule>
  </conditionalFormatting>
  <conditionalFormatting sqref="E39:E40">
    <cfRule type="containsText" dxfId="60" priority="4" stopIfTrue="1" operator="containsText" text="NO CUMPLE">
      <formula>NOT(ISERROR(SEARCH("NO CUMPLE",E39)))</formula>
    </cfRule>
  </conditionalFormatting>
  <conditionalFormatting sqref="E50:E51">
    <cfRule type="containsText" dxfId="59" priority="2" stopIfTrue="1" operator="containsText" text="NO CUMPLE">
      <formula>NOT(ISERROR(SEARCH("NO CUMPLE",E50)))</formula>
    </cfRule>
  </conditionalFormatting>
  <printOptions horizontalCentered="1"/>
  <pageMargins left="0.59055118110236227" right="0.59055118110236227" top="0.59055118110236227" bottom="0.59055118110236227" header="0.39370078740157483" footer="0.39370078740157483"/>
  <pageSetup scale="37" fitToHeight="2" orientation="landscape" r:id="rId1"/>
  <headerFooter>
    <oddHeader>&amp;C&amp;P de &amp;N</oddHeader>
    <oddFooter>&amp;LIng. Angélica González&amp;C&amp;F &amp;R&amp;A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C110"/>
  <sheetViews>
    <sheetView topLeftCell="A28" zoomScale="70" zoomScaleNormal="70" workbookViewId="0">
      <selection activeCell="J63" sqref="J63"/>
    </sheetView>
  </sheetViews>
  <sheetFormatPr baseColWidth="10" defaultColWidth="11" defaultRowHeight="12.9"/>
  <cols>
    <col min="1" max="1" width="24" style="133" customWidth="1"/>
    <col min="2" max="2" width="22.125" style="133" customWidth="1"/>
    <col min="3" max="4" width="17" style="133" customWidth="1"/>
    <col min="5" max="5" width="25" style="133" customWidth="1"/>
    <col min="6" max="6" width="17.375" style="133" customWidth="1"/>
    <col min="7" max="7" width="51.375" style="133" customWidth="1"/>
    <col min="8" max="8" width="18.375" style="133" customWidth="1"/>
    <col min="9" max="9" width="28.875" style="133" customWidth="1"/>
    <col min="10" max="12" width="25.125" style="133" customWidth="1"/>
    <col min="13" max="13" width="30.875" style="133" customWidth="1"/>
    <col min="14" max="14" width="6" style="130" customWidth="1"/>
    <col min="15" max="15" width="11" style="130" customWidth="1"/>
    <col min="16" max="16" width="5.875" style="227" customWidth="1"/>
    <col min="17" max="17" width="14.75" style="228" customWidth="1"/>
    <col min="18" max="18" width="11" style="133" customWidth="1"/>
    <col min="19" max="23" width="11.375" style="133" customWidth="1"/>
    <col min="24" max="256" width="11" style="133"/>
    <col min="257" max="257" width="24" style="133" customWidth="1"/>
    <col min="258" max="258" width="22.125" style="133" customWidth="1"/>
    <col min="259" max="260" width="17" style="133" customWidth="1"/>
    <col min="261" max="261" width="25" style="133" customWidth="1"/>
    <col min="262" max="262" width="17.375" style="133" customWidth="1"/>
    <col min="263" max="263" width="51.375" style="133" customWidth="1"/>
    <col min="264" max="264" width="18.375" style="133" customWidth="1"/>
    <col min="265" max="265" width="28.875" style="133" customWidth="1"/>
    <col min="266" max="268" width="25.125" style="133" customWidth="1"/>
    <col min="269" max="269" width="30.875" style="133" customWidth="1"/>
    <col min="270" max="270" width="6" style="133" customWidth="1"/>
    <col min="271" max="271" width="11" style="133" customWidth="1"/>
    <col min="272" max="272" width="5.875" style="133" customWidth="1"/>
    <col min="273" max="273" width="14.75" style="133" customWidth="1"/>
    <col min="274" max="274" width="11" style="133" customWidth="1"/>
    <col min="275" max="279" width="11.375" style="133" customWidth="1"/>
    <col min="280" max="512" width="11" style="133"/>
    <col min="513" max="513" width="24" style="133" customWidth="1"/>
    <col min="514" max="514" width="22.125" style="133" customWidth="1"/>
    <col min="515" max="516" width="17" style="133" customWidth="1"/>
    <col min="517" max="517" width="25" style="133" customWidth="1"/>
    <col min="518" max="518" width="17.375" style="133" customWidth="1"/>
    <col min="519" max="519" width="51.375" style="133" customWidth="1"/>
    <col min="520" max="520" width="18.375" style="133" customWidth="1"/>
    <col min="521" max="521" width="28.875" style="133" customWidth="1"/>
    <col min="522" max="524" width="25.125" style="133" customWidth="1"/>
    <col min="525" max="525" width="30.875" style="133" customWidth="1"/>
    <col min="526" max="526" width="6" style="133" customWidth="1"/>
    <col min="527" max="527" width="11" style="133" customWidth="1"/>
    <col min="528" max="528" width="5.875" style="133" customWidth="1"/>
    <col min="529" max="529" width="14.75" style="133" customWidth="1"/>
    <col min="530" max="530" width="11" style="133" customWidth="1"/>
    <col min="531" max="535" width="11.375" style="133" customWidth="1"/>
    <col min="536" max="768" width="11" style="133"/>
    <col min="769" max="769" width="24" style="133" customWidth="1"/>
    <col min="770" max="770" width="22.125" style="133" customWidth="1"/>
    <col min="771" max="772" width="17" style="133" customWidth="1"/>
    <col min="773" max="773" width="25" style="133" customWidth="1"/>
    <col min="774" max="774" width="17.375" style="133" customWidth="1"/>
    <col min="775" max="775" width="51.375" style="133" customWidth="1"/>
    <col min="776" max="776" width="18.375" style="133" customWidth="1"/>
    <col min="777" max="777" width="28.875" style="133" customWidth="1"/>
    <col min="778" max="780" width="25.125" style="133" customWidth="1"/>
    <col min="781" max="781" width="30.875" style="133" customWidth="1"/>
    <col min="782" max="782" width="6" style="133" customWidth="1"/>
    <col min="783" max="783" width="11" style="133" customWidth="1"/>
    <col min="784" max="784" width="5.875" style="133" customWidth="1"/>
    <col min="785" max="785" width="14.75" style="133" customWidth="1"/>
    <col min="786" max="786" width="11" style="133" customWidth="1"/>
    <col min="787" max="791" width="11.375" style="133" customWidth="1"/>
    <col min="792" max="1024" width="11" style="133"/>
    <col min="1025" max="1025" width="24" style="133" customWidth="1"/>
    <col min="1026" max="1026" width="22.125" style="133" customWidth="1"/>
    <col min="1027" max="1028" width="17" style="133" customWidth="1"/>
    <col min="1029" max="1029" width="25" style="133" customWidth="1"/>
    <col min="1030" max="1030" width="17.375" style="133" customWidth="1"/>
    <col min="1031" max="1031" width="51.375" style="133" customWidth="1"/>
    <col min="1032" max="1032" width="18.375" style="133" customWidth="1"/>
    <col min="1033" max="1033" width="28.875" style="133" customWidth="1"/>
    <col min="1034" max="1036" width="25.125" style="133" customWidth="1"/>
    <col min="1037" max="1037" width="30.875" style="133" customWidth="1"/>
    <col min="1038" max="1038" width="6" style="133" customWidth="1"/>
    <col min="1039" max="1039" width="11" style="133" customWidth="1"/>
    <col min="1040" max="1040" width="5.875" style="133" customWidth="1"/>
    <col min="1041" max="1041" width="14.75" style="133" customWidth="1"/>
    <col min="1042" max="1042" width="11" style="133" customWidth="1"/>
    <col min="1043" max="1047" width="11.375" style="133" customWidth="1"/>
    <col min="1048" max="1280" width="11" style="133"/>
    <col min="1281" max="1281" width="24" style="133" customWidth="1"/>
    <col min="1282" max="1282" width="22.125" style="133" customWidth="1"/>
    <col min="1283" max="1284" width="17" style="133" customWidth="1"/>
    <col min="1285" max="1285" width="25" style="133" customWidth="1"/>
    <col min="1286" max="1286" width="17.375" style="133" customWidth="1"/>
    <col min="1287" max="1287" width="51.375" style="133" customWidth="1"/>
    <col min="1288" max="1288" width="18.375" style="133" customWidth="1"/>
    <col min="1289" max="1289" width="28.875" style="133" customWidth="1"/>
    <col min="1290" max="1292" width="25.125" style="133" customWidth="1"/>
    <col min="1293" max="1293" width="30.875" style="133" customWidth="1"/>
    <col min="1294" max="1294" width="6" style="133" customWidth="1"/>
    <col min="1295" max="1295" width="11" style="133" customWidth="1"/>
    <col min="1296" max="1296" width="5.875" style="133" customWidth="1"/>
    <col min="1297" max="1297" width="14.75" style="133" customWidth="1"/>
    <col min="1298" max="1298" width="11" style="133" customWidth="1"/>
    <col min="1299" max="1303" width="11.375" style="133" customWidth="1"/>
    <col min="1304" max="1536" width="11" style="133"/>
    <col min="1537" max="1537" width="24" style="133" customWidth="1"/>
    <col min="1538" max="1538" width="22.125" style="133" customWidth="1"/>
    <col min="1539" max="1540" width="17" style="133" customWidth="1"/>
    <col min="1541" max="1541" width="25" style="133" customWidth="1"/>
    <col min="1542" max="1542" width="17.375" style="133" customWidth="1"/>
    <col min="1543" max="1543" width="51.375" style="133" customWidth="1"/>
    <col min="1544" max="1544" width="18.375" style="133" customWidth="1"/>
    <col min="1545" max="1545" width="28.875" style="133" customWidth="1"/>
    <col min="1546" max="1548" width="25.125" style="133" customWidth="1"/>
    <col min="1549" max="1549" width="30.875" style="133" customWidth="1"/>
    <col min="1550" max="1550" width="6" style="133" customWidth="1"/>
    <col min="1551" max="1551" width="11" style="133" customWidth="1"/>
    <col min="1552" max="1552" width="5.875" style="133" customWidth="1"/>
    <col min="1553" max="1553" width="14.75" style="133" customWidth="1"/>
    <col min="1554" max="1554" width="11" style="133" customWidth="1"/>
    <col min="1555" max="1559" width="11.375" style="133" customWidth="1"/>
    <col min="1560" max="1792" width="11" style="133"/>
    <col min="1793" max="1793" width="24" style="133" customWidth="1"/>
    <col min="1794" max="1794" width="22.125" style="133" customWidth="1"/>
    <col min="1795" max="1796" width="17" style="133" customWidth="1"/>
    <col min="1797" max="1797" width="25" style="133" customWidth="1"/>
    <col min="1798" max="1798" width="17.375" style="133" customWidth="1"/>
    <col min="1799" max="1799" width="51.375" style="133" customWidth="1"/>
    <col min="1800" max="1800" width="18.375" style="133" customWidth="1"/>
    <col min="1801" max="1801" width="28.875" style="133" customWidth="1"/>
    <col min="1802" max="1804" width="25.125" style="133" customWidth="1"/>
    <col min="1805" max="1805" width="30.875" style="133" customWidth="1"/>
    <col min="1806" max="1806" width="6" style="133" customWidth="1"/>
    <col min="1807" max="1807" width="11" style="133" customWidth="1"/>
    <col min="1808" max="1808" width="5.875" style="133" customWidth="1"/>
    <col min="1809" max="1809" width="14.75" style="133" customWidth="1"/>
    <col min="1810" max="1810" width="11" style="133" customWidth="1"/>
    <col min="1811" max="1815" width="11.375" style="133" customWidth="1"/>
    <col min="1816" max="2048" width="11" style="133"/>
    <col min="2049" max="2049" width="24" style="133" customWidth="1"/>
    <col min="2050" max="2050" width="22.125" style="133" customWidth="1"/>
    <col min="2051" max="2052" width="17" style="133" customWidth="1"/>
    <col min="2053" max="2053" width="25" style="133" customWidth="1"/>
    <col min="2054" max="2054" width="17.375" style="133" customWidth="1"/>
    <col min="2055" max="2055" width="51.375" style="133" customWidth="1"/>
    <col min="2056" max="2056" width="18.375" style="133" customWidth="1"/>
    <col min="2057" max="2057" width="28.875" style="133" customWidth="1"/>
    <col min="2058" max="2060" width="25.125" style="133" customWidth="1"/>
    <col min="2061" max="2061" width="30.875" style="133" customWidth="1"/>
    <col min="2062" max="2062" width="6" style="133" customWidth="1"/>
    <col min="2063" max="2063" width="11" style="133" customWidth="1"/>
    <col min="2064" max="2064" width="5.875" style="133" customWidth="1"/>
    <col min="2065" max="2065" width="14.75" style="133" customWidth="1"/>
    <col min="2066" max="2066" width="11" style="133" customWidth="1"/>
    <col min="2067" max="2071" width="11.375" style="133" customWidth="1"/>
    <col min="2072" max="2304" width="11" style="133"/>
    <col min="2305" max="2305" width="24" style="133" customWidth="1"/>
    <col min="2306" max="2306" width="22.125" style="133" customWidth="1"/>
    <col min="2307" max="2308" width="17" style="133" customWidth="1"/>
    <col min="2309" max="2309" width="25" style="133" customWidth="1"/>
    <col min="2310" max="2310" width="17.375" style="133" customWidth="1"/>
    <col min="2311" max="2311" width="51.375" style="133" customWidth="1"/>
    <col min="2312" max="2312" width="18.375" style="133" customWidth="1"/>
    <col min="2313" max="2313" width="28.875" style="133" customWidth="1"/>
    <col min="2314" max="2316" width="25.125" style="133" customWidth="1"/>
    <col min="2317" max="2317" width="30.875" style="133" customWidth="1"/>
    <col min="2318" max="2318" width="6" style="133" customWidth="1"/>
    <col min="2319" max="2319" width="11" style="133" customWidth="1"/>
    <col min="2320" max="2320" width="5.875" style="133" customWidth="1"/>
    <col min="2321" max="2321" width="14.75" style="133" customWidth="1"/>
    <col min="2322" max="2322" width="11" style="133" customWidth="1"/>
    <col min="2323" max="2327" width="11.375" style="133" customWidth="1"/>
    <col min="2328" max="2560" width="11" style="133"/>
    <col min="2561" max="2561" width="24" style="133" customWidth="1"/>
    <col min="2562" max="2562" width="22.125" style="133" customWidth="1"/>
    <col min="2563" max="2564" width="17" style="133" customWidth="1"/>
    <col min="2565" max="2565" width="25" style="133" customWidth="1"/>
    <col min="2566" max="2566" width="17.375" style="133" customWidth="1"/>
    <col min="2567" max="2567" width="51.375" style="133" customWidth="1"/>
    <col min="2568" max="2568" width="18.375" style="133" customWidth="1"/>
    <col min="2569" max="2569" width="28.875" style="133" customWidth="1"/>
    <col min="2570" max="2572" width="25.125" style="133" customWidth="1"/>
    <col min="2573" max="2573" width="30.875" style="133" customWidth="1"/>
    <col min="2574" max="2574" width="6" style="133" customWidth="1"/>
    <col min="2575" max="2575" width="11" style="133" customWidth="1"/>
    <col min="2576" max="2576" width="5.875" style="133" customWidth="1"/>
    <col min="2577" max="2577" width="14.75" style="133" customWidth="1"/>
    <col min="2578" max="2578" width="11" style="133" customWidth="1"/>
    <col min="2579" max="2583" width="11.375" style="133" customWidth="1"/>
    <col min="2584" max="2816" width="11" style="133"/>
    <col min="2817" max="2817" width="24" style="133" customWidth="1"/>
    <col min="2818" max="2818" width="22.125" style="133" customWidth="1"/>
    <col min="2819" max="2820" width="17" style="133" customWidth="1"/>
    <col min="2821" max="2821" width="25" style="133" customWidth="1"/>
    <col min="2822" max="2822" width="17.375" style="133" customWidth="1"/>
    <col min="2823" max="2823" width="51.375" style="133" customWidth="1"/>
    <col min="2824" max="2824" width="18.375" style="133" customWidth="1"/>
    <col min="2825" max="2825" width="28.875" style="133" customWidth="1"/>
    <col min="2826" max="2828" width="25.125" style="133" customWidth="1"/>
    <col min="2829" max="2829" width="30.875" style="133" customWidth="1"/>
    <col min="2830" max="2830" width="6" style="133" customWidth="1"/>
    <col min="2831" max="2831" width="11" style="133" customWidth="1"/>
    <col min="2832" max="2832" width="5.875" style="133" customWidth="1"/>
    <col min="2833" max="2833" width="14.75" style="133" customWidth="1"/>
    <col min="2834" max="2834" width="11" style="133" customWidth="1"/>
    <col min="2835" max="2839" width="11.375" style="133" customWidth="1"/>
    <col min="2840" max="3072" width="11" style="133"/>
    <col min="3073" max="3073" width="24" style="133" customWidth="1"/>
    <col min="3074" max="3074" width="22.125" style="133" customWidth="1"/>
    <col min="3075" max="3076" width="17" style="133" customWidth="1"/>
    <col min="3077" max="3077" width="25" style="133" customWidth="1"/>
    <col min="3078" max="3078" width="17.375" style="133" customWidth="1"/>
    <col min="3079" max="3079" width="51.375" style="133" customWidth="1"/>
    <col min="3080" max="3080" width="18.375" style="133" customWidth="1"/>
    <col min="3081" max="3081" width="28.875" style="133" customWidth="1"/>
    <col min="3082" max="3084" width="25.125" style="133" customWidth="1"/>
    <col min="3085" max="3085" width="30.875" style="133" customWidth="1"/>
    <col min="3086" max="3086" width="6" style="133" customWidth="1"/>
    <col min="3087" max="3087" width="11" style="133" customWidth="1"/>
    <col min="3088" max="3088" width="5.875" style="133" customWidth="1"/>
    <col min="3089" max="3089" width="14.75" style="133" customWidth="1"/>
    <col min="3090" max="3090" width="11" style="133" customWidth="1"/>
    <col min="3091" max="3095" width="11.375" style="133" customWidth="1"/>
    <col min="3096" max="3328" width="11" style="133"/>
    <col min="3329" max="3329" width="24" style="133" customWidth="1"/>
    <col min="3330" max="3330" width="22.125" style="133" customWidth="1"/>
    <col min="3331" max="3332" width="17" style="133" customWidth="1"/>
    <col min="3333" max="3333" width="25" style="133" customWidth="1"/>
    <col min="3334" max="3334" width="17.375" style="133" customWidth="1"/>
    <col min="3335" max="3335" width="51.375" style="133" customWidth="1"/>
    <col min="3336" max="3336" width="18.375" style="133" customWidth="1"/>
    <col min="3337" max="3337" width="28.875" style="133" customWidth="1"/>
    <col min="3338" max="3340" width="25.125" style="133" customWidth="1"/>
    <col min="3341" max="3341" width="30.875" style="133" customWidth="1"/>
    <col min="3342" max="3342" width="6" style="133" customWidth="1"/>
    <col min="3343" max="3343" width="11" style="133" customWidth="1"/>
    <col min="3344" max="3344" width="5.875" style="133" customWidth="1"/>
    <col min="3345" max="3345" width="14.75" style="133" customWidth="1"/>
    <col min="3346" max="3346" width="11" style="133" customWidth="1"/>
    <col min="3347" max="3351" width="11.375" style="133" customWidth="1"/>
    <col min="3352" max="3584" width="11" style="133"/>
    <col min="3585" max="3585" width="24" style="133" customWidth="1"/>
    <col min="3586" max="3586" width="22.125" style="133" customWidth="1"/>
    <col min="3587" max="3588" width="17" style="133" customWidth="1"/>
    <col min="3589" max="3589" width="25" style="133" customWidth="1"/>
    <col min="3590" max="3590" width="17.375" style="133" customWidth="1"/>
    <col min="3591" max="3591" width="51.375" style="133" customWidth="1"/>
    <col min="3592" max="3592" width="18.375" style="133" customWidth="1"/>
    <col min="3593" max="3593" width="28.875" style="133" customWidth="1"/>
    <col min="3594" max="3596" width="25.125" style="133" customWidth="1"/>
    <col min="3597" max="3597" width="30.875" style="133" customWidth="1"/>
    <col min="3598" max="3598" width="6" style="133" customWidth="1"/>
    <col min="3599" max="3599" width="11" style="133" customWidth="1"/>
    <col min="3600" max="3600" width="5.875" style="133" customWidth="1"/>
    <col min="3601" max="3601" width="14.75" style="133" customWidth="1"/>
    <col min="3602" max="3602" width="11" style="133" customWidth="1"/>
    <col min="3603" max="3607" width="11.375" style="133" customWidth="1"/>
    <col min="3608" max="3840" width="11" style="133"/>
    <col min="3841" max="3841" width="24" style="133" customWidth="1"/>
    <col min="3842" max="3842" width="22.125" style="133" customWidth="1"/>
    <col min="3843" max="3844" width="17" style="133" customWidth="1"/>
    <col min="3845" max="3845" width="25" style="133" customWidth="1"/>
    <col min="3846" max="3846" width="17.375" style="133" customWidth="1"/>
    <col min="3847" max="3847" width="51.375" style="133" customWidth="1"/>
    <col min="3848" max="3848" width="18.375" style="133" customWidth="1"/>
    <col min="3849" max="3849" width="28.875" style="133" customWidth="1"/>
    <col min="3850" max="3852" width="25.125" style="133" customWidth="1"/>
    <col min="3853" max="3853" width="30.875" style="133" customWidth="1"/>
    <col min="3854" max="3854" width="6" style="133" customWidth="1"/>
    <col min="3855" max="3855" width="11" style="133" customWidth="1"/>
    <col min="3856" max="3856" width="5.875" style="133" customWidth="1"/>
    <col min="3857" max="3857" width="14.75" style="133" customWidth="1"/>
    <col min="3858" max="3858" width="11" style="133" customWidth="1"/>
    <col min="3859" max="3863" width="11.375" style="133" customWidth="1"/>
    <col min="3864" max="4096" width="11" style="133"/>
    <col min="4097" max="4097" width="24" style="133" customWidth="1"/>
    <col min="4098" max="4098" width="22.125" style="133" customWidth="1"/>
    <col min="4099" max="4100" width="17" style="133" customWidth="1"/>
    <col min="4101" max="4101" width="25" style="133" customWidth="1"/>
    <col min="4102" max="4102" width="17.375" style="133" customWidth="1"/>
    <col min="4103" max="4103" width="51.375" style="133" customWidth="1"/>
    <col min="4104" max="4104" width="18.375" style="133" customWidth="1"/>
    <col min="4105" max="4105" width="28.875" style="133" customWidth="1"/>
    <col min="4106" max="4108" width="25.125" style="133" customWidth="1"/>
    <col min="4109" max="4109" width="30.875" style="133" customWidth="1"/>
    <col min="4110" max="4110" width="6" style="133" customWidth="1"/>
    <col min="4111" max="4111" width="11" style="133" customWidth="1"/>
    <col min="4112" max="4112" width="5.875" style="133" customWidth="1"/>
    <col min="4113" max="4113" width="14.75" style="133" customWidth="1"/>
    <col min="4114" max="4114" width="11" style="133" customWidth="1"/>
    <col min="4115" max="4119" width="11.375" style="133" customWidth="1"/>
    <col min="4120" max="4352" width="11" style="133"/>
    <col min="4353" max="4353" width="24" style="133" customWidth="1"/>
    <col min="4354" max="4354" width="22.125" style="133" customWidth="1"/>
    <col min="4355" max="4356" width="17" style="133" customWidth="1"/>
    <col min="4357" max="4357" width="25" style="133" customWidth="1"/>
    <col min="4358" max="4358" width="17.375" style="133" customWidth="1"/>
    <col min="4359" max="4359" width="51.375" style="133" customWidth="1"/>
    <col min="4360" max="4360" width="18.375" style="133" customWidth="1"/>
    <col min="4361" max="4361" width="28.875" style="133" customWidth="1"/>
    <col min="4362" max="4364" width="25.125" style="133" customWidth="1"/>
    <col min="4365" max="4365" width="30.875" style="133" customWidth="1"/>
    <col min="4366" max="4366" width="6" style="133" customWidth="1"/>
    <col min="4367" max="4367" width="11" style="133" customWidth="1"/>
    <col min="4368" max="4368" width="5.875" style="133" customWidth="1"/>
    <col min="4369" max="4369" width="14.75" style="133" customWidth="1"/>
    <col min="4370" max="4370" width="11" style="133" customWidth="1"/>
    <col min="4371" max="4375" width="11.375" style="133" customWidth="1"/>
    <col min="4376" max="4608" width="11" style="133"/>
    <col min="4609" max="4609" width="24" style="133" customWidth="1"/>
    <col min="4610" max="4610" width="22.125" style="133" customWidth="1"/>
    <col min="4611" max="4612" width="17" style="133" customWidth="1"/>
    <col min="4613" max="4613" width="25" style="133" customWidth="1"/>
    <col min="4614" max="4614" width="17.375" style="133" customWidth="1"/>
    <col min="4615" max="4615" width="51.375" style="133" customWidth="1"/>
    <col min="4616" max="4616" width="18.375" style="133" customWidth="1"/>
    <col min="4617" max="4617" width="28.875" style="133" customWidth="1"/>
    <col min="4618" max="4620" width="25.125" style="133" customWidth="1"/>
    <col min="4621" max="4621" width="30.875" style="133" customWidth="1"/>
    <col min="4622" max="4622" width="6" style="133" customWidth="1"/>
    <col min="4623" max="4623" width="11" style="133" customWidth="1"/>
    <col min="4624" max="4624" width="5.875" style="133" customWidth="1"/>
    <col min="4625" max="4625" width="14.75" style="133" customWidth="1"/>
    <col min="4626" max="4626" width="11" style="133" customWidth="1"/>
    <col min="4627" max="4631" width="11.375" style="133" customWidth="1"/>
    <col min="4632" max="4864" width="11" style="133"/>
    <col min="4865" max="4865" width="24" style="133" customWidth="1"/>
    <col min="4866" max="4866" width="22.125" style="133" customWidth="1"/>
    <col min="4867" max="4868" width="17" style="133" customWidth="1"/>
    <col min="4869" max="4869" width="25" style="133" customWidth="1"/>
    <col min="4870" max="4870" width="17.375" style="133" customWidth="1"/>
    <col min="4871" max="4871" width="51.375" style="133" customWidth="1"/>
    <col min="4872" max="4872" width="18.375" style="133" customWidth="1"/>
    <col min="4873" max="4873" width="28.875" style="133" customWidth="1"/>
    <col min="4874" max="4876" width="25.125" style="133" customWidth="1"/>
    <col min="4877" max="4877" width="30.875" style="133" customWidth="1"/>
    <col min="4878" max="4878" width="6" style="133" customWidth="1"/>
    <col min="4879" max="4879" width="11" style="133" customWidth="1"/>
    <col min="4880" max="4880" width="5.875" style="133" customWidth="1"/>
    <col min="4881" max="4881" width="14.75" style="133" customWidth="1"/>
    <col min="4882" max="4882" width="11" style="133" customWidth="1"/>
    <col min="4883" max="4887" width="11.375" style="133" customWidth="1"/>
    <col min="4888" max="5120" width="11" style="133"/>
    <col min="5121" max="5121" width="24" style="133" customWidth="1"/>
    <col min="5122" max="5122" width="22.125" style="133" customWidth="1"/>
    <col min="5123" max="5124" width="17" style="133" customWidth="1"/>
    <col min="5125" max="5125" width="25" style="133" customWidth="1"/>
    <col min="5126" max="5126" width="17.375" style="133" customWidth="1"/>
    <col min="5127" max="5127" width="51.375" style="133" customWidth="1"/>
    <col min="5128" max="5128" width="18.375" style="133" customWidth="1"/>
    <col min="5129" max="5129" width="28.875" style="133" customWidth="1"/>
    <col min="5130" max="5132" width="25.125" style="133" customWidth="1"/>
    <col min="5133" max="5133" width="30.875" style="133" customWidth="1"/>
    <col min="5134" max="5134" width="6" style="133" customWidth="1"/>
    <col min="5135" max="5135" width="11" style="133" customWidth="1"/>
    <col min="5136" max="5136" width="5.875" style="133" customWidth="1"/>
    <col min="5137" max="5137" width="14.75" style="133" customWidth="1"/>
    <col min="5138" max="5138" width="11" style="133" customWidth="1"/>
    <col min="5139" max="5143" width="11.375" style="133" customWidth="1"/>
    <col min="5144" max="5376" width="11" style="133"/>
    <col min="5377" max="5377" width="24" style="133" customWidth="1"/>
    <col min="5378" max="5378" width="22.125" style="133" customWidth="1"/>
    <col min="5379" max="5380" width="17" style="133" customWidth="1"/>
    <col min="5381" max="5381" width="25" style="133" customWidth="1"/>
    <col min="5382" max="5382" width="17.375" style="133" customWidth="1"/>
    <col min="5383" max="5383" width="51.375" style="133" customWidth="1"/>
    <col min="5384" max="5384" width="18.375" style="133" customWidth="1"/>
    <col min="5385" max="5385" width="28.875" style="133" customWidth="1"/>
    <col min="5386" max="5388" width="25.125" style="133" customWidth="1"/>
    <col min="5389" max="5389" width="30.875" style="133" customWidth="1"/>
    <col min="5390" max="5390" width="6" style="133" customWidth="1"/>
    <col min="5391" max="5391" width="11" style="133" customWidth="1"/>
    <col min="5392" max="5392" width="5.875" style="133" customWidth="1"/>
    <col min="5393" max="5393" width="14.75" style="133" customWidth="1"/>
    <col min="5394" max="5394" width="11" style="133" customWidth="1"/>
    <col min="5395" max="5399" width="11.375" style="133" customWidth="1"/>
    <col min="5400" max="5632" width="11" style="133"/>
    <col min="5633" max="5633" width="24" style="133" customWidth="1"/>
    <col min="5634" max="5634" width="22.125" style="133" customWidth="1"/>
    <col min="5635" max="5636" width="17" style="133" customWidth="1"/>
    <col min="5637" max="5637" width="25" style="133" customWidth="1"/>
    <col min="5638" max="5638" width="17.375" style="133" customWidth="1"/>
    <col min="5639" max="5639" width="51.375" style="133" customWidth="1"/>
    <col min="5640" max="5640" width="18.375" style="133" customWidth="1"/>
    <col min="5641" max="5641" width="28.875" style="133" customWidth="1"/>
    <col min="5642" max="5644" width="25.125" style="133" customWidth="1"/>
    <col min="5645" max="5645" width="30.875" style="133" customWidth="1"/>
    <col min="5646" max="5646" width="6" style="133" customWidth="1"/>
    <col min="5647" max="5647" width="11" style="133" customWidth="1"/>
    <col min="5648" max="5648" width="5.875" style="133" customWidth="1"/>
    <col min="5649" max="5649" width="14.75" style="133" customWidth="1"/>
    <col min="5650" max="5650" width="11" style="133" customWidth="1"/>
    <col min="5651" max="5655" width="11.375" style="133" customWidth="1"/>
    <col min="5656" max="5888" width="11" style="133"/>
    <col min="5889" max="5889" width="24" style="133" customWidth="1"/>
    <col min="5890" max="5890" width="22.125" style="133" customWidth="1"/>
    <col min="5891" max="5892" width="17" style="133" customWidth="1"/>
    <col min="5893" max="5893" width="25" style="133" customWidth="1"/>
    <col min="5894" max="5894" width="17.375" style="133" customWidth="1"/>
    <col min="5895" max="5895" width="51.375" style="133" customWidth="1"/>
    <col min="5896" max="5896" width="18.375" style="133" customWidth="1"/>
    <col min="5897" max="5897" width="28.875" style="133" customWidth="1"/>
    <col min="5898" max="5900" width="25.125" style="133" customWidth="1"/>
    <col min="5901" max="5901" width="30.875" style="133" customWidth="1"/>
    <col min="5902" max="5902" width="6" style="133" customWidth="1"/>
    <col min="5903" max="5903" width="11" style="133" customWidth="1"/>
    <col min="5904" max="5904" width="5.875" style="133" customWidth="1"/>
    <col min="5905" max="5905" width="14.75" style="133" customWidth="1"/>
    <col min="5906" max="5906" width="11" style="133" customWidth="1"/>
    <col min="5907" max="5911" width="11.375" style="133" customWidth="1"/>
    <col min="5912" max="6144" width="11" style="133"/>
    <col min="6145" max="6145" width="24" style="133" customWidth="1"/>
    <col min="6146" max="6146" width="22.125" style="133" customWidth="1"/>
    <col min="6147" max="6148" width="17" style="133" customWidth="1"/>
    <col min="6149" max="6149" width="25" style="133" customWidth="1"/>
    <col min="6150" max="6150" width="17.375" style="133" customWidth="1"/>
    <col min="6151" max="6151" width="51.375" style="133" customWidth="1"/>
    <col min="6152" max="6152" width="18.375" style="133" customWidth="1"/>
    <col min="6153" max="6153" width="28.875" style="133" customWidth="1"/>
    <col min="6154" max="6156" width="25.125" style="133" customWidth="1"/>
    <col min="6157" max="6157" width="30.875" style="133" customWidth="1"/>
    <col min="6158" max="6158" width="6" style="133" customWidth="1"/>
    <col min="6159" max="6159" width="11" style="133" customWidth="1"/>
    <col min="6160" max="6160" width="5.875" style="133" customWidth="1"/>
    <col min="6161" max="6161" width="14.75" style="133" customWidth="1"/>
    <col min="6162" max="6162" width="11" style="133" customWidth="1"/>
    <col min="6163" max="6167" width="11.375" style="133" customWidth="1"/>
    <col min="6168" max="6400" width="11" style="133"/>
    <col min="6401" max="6401" width="24" style="133" customWidth="1"/>
    <col min="6402" max="6402" width="22.125" style="133" customWidth="1"/>
    <col min="6403" max="6404" width="17" style="133" customWidth="1"/>
    <col min="6405" max="6405" width="25" style="133" customWidth="1"/>
    <col min="6406" max="6406" width="17.375" style="133" customWidth="1"/>
    <col min="6407" max="6407" width="51.375" style="133" customWidth="1"/>
    <col min="6408" max="6408" width="18.375" style="133" customWidth="1"/>
    <col min="6409" max="6409" width="28.875" style="133" customWidth="1"/>
    <col min="6410" max="6412" width="25.125" style="133" customWidth="1"/>
    <col min="6413" max="6413" width="30.875" style="133" customWidth="1"/>
    <col min="6414" max="6414" width="6" style="133" customWidth="1"/>
    <col min="6415" max="6415" width="11" style="133" customWidth="1"/>
    <col min="6416" max="6416" width="5.875" style="133" customWidth="1"/>
    <col min="6417" max="6417" width="14.75" style="133" customWidth="1"/>
    <col min="6418" max="6418" width="11" style="133" customWidth="1"/>
    <col min="6419" max="6423" width="11.375" style="133" customWidth="1"/>
    <col min="6424" max="6656" width="11" style="133"/>
    <col min="6657" max="6657" width="24" style="133" customWidth="1"/>
    <col min="6658" max="6658" width="22.125" style="133" customWidth="1"/>
    <col min="6659" max="6660" width="17" style="133" customWidth="1"/>
    <col min="6661" max="6661" width="25" style="133" customWidth="1"/>
    <col min="6662" max="6662" width="17.375" style="133" customWidth="1"/>
    <col min="6663" max="6663" width="51.375" style="133" customWidth="1"/>
    <col min="6664" max="6664" width="18.375" style="133" customWidth="1"/>
    <col min="6665" max="6665" width="28.875" style="133" customWidth="1"/>
    <col min="6666" max="6668" width="25.125" style="133" customWidth="1"/>
    <col min="6669" max="6669" width="30.875" style="133" customWidth="1"/>
    <col min="6670" max="6670" width="6" style="133" customWidth="1"/>
    <col min="6671" max="6671" width="11" style="133" customWidth="1"/>
    <col min="6672" max="6672" width="5.875" style="133" customWidth="1"/>
    <col min="6673" max="6673" width="14.75" style="133" customWidth="1"/>
    <col min="6674" max="6674" width="11" style="133" customWidth="1"/>
    <col min="6675" max="6679" width="11.375" style="133" customWidth="1"/>
    <col min="6680" max="6912" width="11" style="133"/>
    <col min="6913" max="6913" width="24" style="133" customWidth="1"/>
    <col min="6914" max="6914" width="22.125" style="133" customWidth="1"/>
    <col min="6915" max="6916" width="17" style="133" customWidth="1"/>
    <col min="6917" max="6917" width="25" style="133" customWidth="1"/>
    <col min="6918" max="6918" width="17.375" style="133" customWidth="1"/>
    <col min="6919" max="6919" width="51.375" style="133" customWidth="1"/>
    <col min="6920" max="6920" width="18.375" style="133" customWidth="1"/>
    <col min="6921" max="6921" width="28.875" style="133" customWidth="1"/>
    <col min="6922" max="6924" width="25.125" style="133" customWidth="1"/>
    <col min="6925" max="6925" width="30.875" style="133" customWidth="1"/>
    <col min="6926" max="6926" width="6" style="133" customWidth="1"/>
    <col min="6927" max="6927" width="11" style="133" customWidth="1"/>
    <col min="6928" max="6928" width="5.875" style="133" customWidth="1"/>
    <col min="6929" max="6929" width="14.75" style="133" customWidth="1"/>
    <col min="6930" max="6930" width="11" style="133" customWidth="1"/>
    <col min="6931" max="6935" width="11.375" style="133" customWidth="1"/>
    <col min="6936" max="7168" width="11" style="133"/>
    <col min="7169" max="7169" width="24" style="133" customWidth="1"/>
    <col min="7170" max="7170" width="22.125" style="133" customWidth="1"/>
    <col min="7171" max="7172" width="17" style="133" customWidth="1"/>
    <col min="7173" max="7173" width="25" style="133" customWidth="1"/>
    <col min="7174" max="7174" width="17.375" style="133" customWidth="1"/>
    <col min="7175" max="7175" width="51.375" style="133" customWidth="1"/>
    <col min="7176" max="7176" width="18.375" style="133" customWidth="1"/>
    <col min="7177" max="7177" width="28.875" style="133" customWidth="1"/>
    <col min="7178" max="7180" width="25.125" style="133" customWidth="1"/>
    <col min="7181" max="7181" width="30.875" style="133" customWidth="1"/>
    <col min="7182" max="7182" width="6" style="133" customWidth="1"/>
    <col min="7183" max="7183" width="11" style="133" customWidth="1"/>
    <col min="7184" max="7184" width="5.875" style="133" customWidth="1"/>
    <col min="7185" max="7185" width="14.75" style="133" customWidth="1"/>
    <col min="7186" max="7186" width="11" style="133" customWidth="1"/>
    <col min="7187" max="7191" width="11.375" style="133" customWidth="1"/>
    <col min="7192" max="7424" width="11" style="133"/>
    <col min="7425" max="7425" width="24" style="133" customWidth="1"/>
    <col min="7426" max="7426" width="22.125" style="133" customWidth="1"/>
    <col min="7427" max="7428" width="17" style="133" customWidth="1"/>
    <col min="7429" max="7429" width="25" style="133" customWidth="1"/>
    <col min="7430" max="7430" width="17.375" style="133" customWidth="1"/>
    <col min="7431" max="7431" width="51.375" style="133" customWidth="1"/>
    <col min="7432" max="7432" width="18.375" style="133" customWidth="1"/>
    <col min="7433" max="7433" width="28.875" style="133" customWidth="1"/>
    <col min="7434" max="7436" width="25.125" style="133" customWidth="1"/>
    <col min="7437" max="7437" width="30.875" style="133" customWidth="1"/>
    <col min="7438" max="7438" width="6" style="133" customWidth="1"/>
    <col min="7439" max="7439" width="11" style="133" customWidth="1"/>
    <col min="7440" max="7440" width="5.875" style="133" customWidth="1"/>
    <col min="7441" max="7441" width="14.75" style="133" customWidth="1"/>
    <col min="7442" max="7442" width="11" style="133" customWidth="1"/>
    <col min="7443" max="7447" width="11.375" style="133" customWidth="1"/>
    <col min="7448" max="7680" width="11" style="133"/>
    <col min="7681" max="7681" width="24" style="133" customWidth="1"/>
    <col min="7682" max="7682" width="22.125" style="133" customWidth="1"/>
    <col min="7683" max="7684" width="17" style="133" customWidth="1"/>
    <col min="7685" max="7685" width="25" style="133" customWidth="1"/>
    <col min="7686" max="7686" width="17.375" style="133" customWidth="1"/>
    <col min="7687" max="7687" width="51.375" style="133" customWidth="1"/>
    <col min="7688" max="7688" width="18.375" style="133" customWidth="1"/>
    <col min="7689" max="7689" width="28.875" style="133" customWidth="1"/>
    <col min="7690" max="7692" width="25.125" style="133" customWidth="1"/>
    <col min="7693" max="7693" width="30.875" style="133" customWidth="1"/>
    <col min="7694" max="7694" width="6" style="133" customWidth="1"/>
    <col min="7695" max="7695" width="11" style="133" customWidth="1"/>
    <col min="7696" max="7696" width="5.875" style="133" customWidth="1"/>
    <col min="7697" max="7697" width="14.75" style="133" customWidth="1"/>
    <col min="7698" max="7698" width="11" style="133" customWidth="1"/>
    <col min="7699" max="7703" width="11.375" style="133" customWidth="1"/>
    <col min="7704" max="7936" width="11" style="133"/>
    <col min="7937" max="7937" width="24" style="133" customWidth="1"/>
    <col min="7938" max="7938" width="22.125" style="133" customWidth="1"/>
    <col min="7939" max="7940" width="17" style="133" customWidth="1"/>
    <col min="7941" max="7941" width="25" style="133" customWidth="1"/>
    <col min="7942" max="7942" width="17.375" style="133" customWidth="1"/>
    <col min="7943" max="7943" width="51.375" style="133" customWidth="1"/>
    <col min="7944" max="7944" width="18.375" style="133" customWidth="1"/>
    <col min="7945" max="7945" width="28.875" style="133" customWidth="1"/>
    <col min="7946" max="7948" width="25.125" style="133" customWidth="1"/>
    <col min="7949" max="7949" width="30.875" style="133" customWidth="1"/>
    <col min="7950" max="7950" width="6" style="133" customWidth="1"/>
    <col min="7951" max="7951" width="11" style="133" customWidth="1"/>
    <col min="7952" max="7952" width="5.875" style="133" customWidth="1"/>
    <col min="7953" max="7953" width="14.75" style="133" customWidth="1"/>
    <col min="7954" max="7954" width="11" style="133" customWidth="1"/>
    <col min="7955" max="7959" width="11.375" style="133" customWidth="1"/>
    <col min="7960" max="8192" width="11" style="133"/>
    <col min="8193" max="8193" width="24" style="133" customWidth="1"/>
    <col min="8194" max="8194" width="22.125" style="133" customWidth="1"/>
    <col min="8195" max="8196" width="17" style="133" customWidth="1"/>
    <col min="8197" max="8197" width="25" style="133" customWidth="1"/>
    <col min="8198" max="8198" width="17.375" style="133" customWidth="1"/>
    <col min="8199" max="8199" width="51.375" style="133" customWidth="1"/>
    <col min="8200" max="8200" width="18.375" style="133" customWidth="1"/>
    <col min="8201" max="8201" width="28.875" style="133" customWidth="1"/>
    <col min="8202" max="8204" width="25.125" style="133" customWidth="1"/>
    <col min="8205" max="8205" width="30.875" style="133" customWidth="1"/>
    <col min="8206" max="8206" width="6" style="133" customWidth="1"/>
    <col min="8207" max="8207" width="11" style="133" customWidth="1"/>
    <col min="8208" max="8208" width="5.875" style="133" customWidth="1"/>
    <col min="8209" max="8209" width="14.75" style="133" customWidth="1"/>
    <col min="8210" max="8210" width="11" style="133" customWidth="1"/>
    <col min="8211" max="8215" width="11.375" style="133" customWidth="1"/>
    <col min="8216" max="8448" width="11" style="133"/>
    <col min="8449" max="8449" width="24" style="133" customWidth="1"/>
    <col min="8450" max="8450" width="22.125" style="133" customWidth="1"/>
    <col min="8451" max="8452" width="17" style="133" customWidth="1"/>
    <col min="8453" max="8453" width="25" style="133" customWidth="1"/>
    <col min="8454" max="8454" width="17.375" style="133" customWidth="1"/>
    <col min="8455" max="8455" width="51.375" style="133" customWidth="1"/>
    <col min="8456" max="8456" width="18.375" style="133" customWidth="1"/>
    <col min="8457" max="8457" width="28.875" style="133" customWidth="1"/>
    <col min="8458" max="8460" width="25.125" style="133" customWidth="1"/>
    <col min="8461" max="8461" width="30.875" style="133" customWidth="1"/>
    <col min="8462" max="8462" width="6" style="133" customWidth="1"/>
    <col min="8463" max="8463" width="11" style="133" customWidth="1"/>
    <col min="8464" max="8464" width="5.875" style="133" customWidth="1"/>
    <col min="8465" max="8465" width="14.75" style="133" customWidth="1"/>
    <col min="8466" max="8466" width="11" style="133" customWidth="1"/>
    <col min="8467" max="8471" width="11.375" style="133" customWidth="1"/>
    <col min="8472" max="8704" width="11" style="133"/>
    <col min="8705" max="8705" width="24" style="133" customWidth="1"/>
    <col min="8706" max="8706" width="22.125" style="133" customWidth="1"/>
    <col min="8707" max="8708" width="17" style="133" customWidth="1"/>
    <col min="8709" max="8709" width="25" style="133" customWidth="1"/>
    <col min="8710" max="8710" width="17.375" style="133" customWidth="1"/>
    <col min="8711" max="8711" width="51.375" style="133" customWidth="1"/>
    <col min="8712" max="8712" width="18.375" style="133" customWidth="1"/>
    <col min="8713" max="8713" width="28.875" style="133" customWidth="1"/>
    <col min="8714" max="8716" width="25.125" style="133" customWidth="1"/>
    <col min="8717" max="8717" width="30.875" style="133" customWidth="1"/>
    <col min="8718" max="8718" width="6" style="133" customWidth="1"/>
    <col min="8719" max="8719" width="11" style="133" customWidth="1"/>
    <col min="8720" max="8720" width="5.875" style="133" customWidth="1"/>
    <col min="8721" max="8721" width="14.75" style="133" customWidth="1"/>
    <col min="8722" max="8722" width="11" style="133" customWidth="1"/>
    <col min="8723" max="8727" width="11.375" style="133" customWidth="1"/>
    <col min="8728" max="8960" width="11" style="133"/>
    <col min="8961" max="8961" width="24" style="133" customWidth="1"/>
    <col min="8962" max="8962" width="22.125" style="133" customWidth="1"/>
    <col min="8963" max="8964" width="17" style="133" customWidth="1"/>
    <col min="8965" max="8965" width="25" style="133" customWidth="1"/>
    <col min="8966" max="8966" width="17.375" style="133" customWidth="1"/>
    <col min="8967" max="8967" width="51.375" style="133" customWidth="1"/>
    <col min="8968" max="8968" width="18.375" style="133" customWidth="1"/>
    <col min="8969" max="8969" width="28.875" style="133" customWidth="1"/>
    <col min="8970" max="8972" width="25.125" style="133" customWidth="1"/>
    <col min="8973" max="8973" width="30.875" style="133" customWidth="1"/>
    <col min="8974" max="8974" width="6" style="133" customWidth="1"/>
    <col min="8975" max="8975" width="11" style="133" customWidth="1"/>
    <col min="8976" max="8976" width="5.875" style="133" customWidth="1"/>
    <col min="8977" max="8977" width="14.75" style="133" customWidth="1"/>
    <col min="8978" max="8978" width="11" style="133" customWidth="1"/>
    <col min="8979" max="8983" width="11.375" style="133" customWidth="1"/>
    <col min="8984" max="9216" width="11" style="133"/>
    <col min="9217" max="9217" width="24" style="133" customWidth="1"/>
    <col min="9218" max="9218" width="22.125" style="133" customWidth="1"/>
    <col min="9219" max="9220" width="17" style="133" customWidth="1"/>
    <col min="9221" max="9221" width="25" style="133" customWidth="1"/>
    <col min="9222" max="9222" width="17.375" style="133" customWidth="1"/>
    <col min="9223" max="9223" width="51.375" style="133" customWidth="1"/>
    <col min="9224" max="9224" width="18.375" style="133" customWidth="1"/>
    <col min="9225" max="9225" width="28.875" style="133" customWidth="1"/>
    <col min="9226" max="9228" width="25.125" style="133" customWidth="1"/>
    <col min="9229" max="9229" width="30.875" style="133" customWidth="1"/>
    <col min="9230" max="9230" width="6" style="133" customWidth="1"/>
    <col min="9231" max="9231" width="11" style="133" customWidth="1"/>
    <col min="9232" max="9232" width="5.875" style="133" customWidth="1"/>
    <col min="9233" max="9233" width="14.75" style="133" customWidth="1"/>
    <col min="9234" max="9234" width="11" style="133" customWidth="1"/>
    <col min="9235" max="9239" width="11.375" style="133" customWidth="1"/>
    <col min="9240" max="9472" width="11" style="133"/>
    <col min="9473" max="9473" width="24" style="133" customWidth="1"/>
    <col min="9474" max="9474" width="22.125" style="133" customWidth="1"/>
    <col min="9475" max="9476" width="17" style="133" customWidth="1"/>
    <col min="9477" max="9477" width="25" style="133" customWidth="1"/>
    <col min="9478" max="9478" width="17.375" style="133" customWidth="1"/>
    <col min="9479" max="9479" width="51.375" style="133" customWidth="1"/>
    <col min="9480" max="9480" width="18.375" style="133" customWidth="1"/>
    <col min="9481" max="9481" width="28.875" style="133" customWidth="1"/>
    <col min="9482" max="9484" width="25.125" style="133" customWidth="1"/>
    <col min="9485" max="9485" width="30.875" style="133" customWidth="1"/>
    <col min="9486" max="9486" width="6" style="133" customWidth="1"/>
    <col min="9487" max="9487" width="11" style="133" customWidth="1"/>
    <col min="9488" max="9488" width="5.875" style="133" customWidth="1"/>
    <col min="9489" max="9489" width="14.75" style="133" customWidth="1"/>
    <col min="9490" max="9490" width="11" style="133" customWidth="1"/>
    <col min="9491" max="9495" width="11.375" style="133" customWidth="1"/>
    <col min="9496" max="9728" width="11" style="133"/>
    <col min="9729" max="9729" width="24" style="133" customWidth="1"/>
    <col min="9730" max="9730" width="22.125" style="133" customWidth="1"/>
    <col min="9731" max="9732" width="17" style="133" customWidth="1"/>
    <col min="9733" max="9733" width="25" style="133" customWidth="1"/>
    <col min="9734" max="9734" width="17.375" style="133" customWidth="1"/>
    <col min="9735" max="9735" width="51.375" style="133" customWidth="1"/>
    <col min="9736" max="9736" width="18.375" style="133" customWidth="1"/>
    <col min="9737" max="9737" width="28.875" style="133" customWidth="1"/>
    <col min="9738" max="9740" width="25.125" style="133" customWidth="1"/>
    <col min="9741" max="9741" width="30.875" style="133" customWidth="1"/>
    <col min="9742" max="9742" width="6" style="133" customWidth="1"/>
    <col min="9743" max="9743" width="11" style="133" customWidth="1"/>
    <col min="9744" max="9744" width="5.875" style="133" customWidth="1"/>
    <col min="9745" max="9745" width="14.75" style="133" customWidth="1"/>
    <col min="9746" max="9746" width="11" style="133" customWidth="1"/>
    <col min="9747" max="9751" width="11.375" style="133" customWidth="1"/>
    <col min="9752" max="9984" width="11" style="133"/>
    <col min="9985" max="9985" width="24" style="133" customWidth="1"/>
    <col min="9986" max="9986" width="22.125" style="133" customWidth="1"/>
    <col min="9987" max="9988" width="17" style="133" customWidth="1"/>
    <col min="9989" max="9989" width="25" style="133" customWidth="1"/>
    <col min="9990" max="9990" width="17.375" style="133" customWidth="1"/>
    <col min="9991" max="9991" width="51.375" style="133" customWidth="1"/>
    <col min="9992" max="9992" width="18.375" style="133" customWidth="1"/>
    <col min="9993" max="9993" width="28.875" style="133" customWidth="1"/>
    <col min="9994" max="9996" width="25.125" style="133" customWidth="1"/>
    <col min="9997" max="9997" width="30.875" style="133" customWidth="1"/>
    <col min="9998" max="9998" width="6" style="133" customWidth="1"/>
    <col min="9999" max="9999" width="11" style="133" customWidth="1"/>
    <col min="10000" max="10000" width="5.875" style="133" customWidth="1"/>
    <col min="10001" max="10001" width="14.75" style="133" customWidth="1"/>
    <col min="10002" max="10002" width="11" style="133" customWidth="1"/>
    <col min="10003" max="10007" width="11.375" style="133" customWidth="1"/>
    <col min="10008" max="10240" width="11" style="133"/>
    <col min="10241" max="10241" width="24" style="133" customWidth="1"/>
    <col min="10242" max="10242" width="22.125" style="133" customWidth="1"/>
    <col min="10243" max="10244" width="17" style="133" customWidth="1"/>
    <col min="10245" max="10245" width="25" style="133" customWidth="1"/>
    <col min="10246" max="10246" width="17.375" style="133" customWidth="1"/>
    <col min="10247" max="10247" width="51.375" style="133" customWidth="1"/>
    <col min="10248" max="10248" width="18.375" style="133" customWidth="1"/>
    <col min="10249" max="10249" width="28.875" style="133" customWidth="1"/>
    <col min="10250" max="10252" width="25.125" style="133" customWidth="1"/>
    <col min="10253" max="10253" width="30.875" style="133" customWidth="1"/>
    <col min="10254" max="10254" width="6" style="133" customWidth="1"/>
    <col min="10255" max="10255" width="11" style="133" customWidth="1"/>
    <col min="10256" max="10256" width="5.875" style="133" customWidth="1"/>
    <col min="10257" max="10257" width="14.75" style="133" customWidth="1"/>
    <col min="10258" max="10258" width="11" style="133" customWidth="1"/>
    <col min="10259" max="10263" width="11.375" style="133" customWidth="1"/>
    <col min="10264" max="10496" width="11" style="133"/>
    <col min="10497" max="10497" width="24" style="133" customWidth="1"/>
    <col min="10498" max="10498" width="22.125" style="133" customWidth="1"/>
    <col min="10499" max="10500" width="17" style="133" customWidth="1"/>
    <col min="10501" max="10501" width="25" style="133" customWidth="1"/>
    <col min="10502" max="10502" width="17.375" style="133" customWidth="1"/>
    <col min="10503" max="10503" width="51.375" style="133" customWidth="1"/>
    <col min="10504" max="10504" width="18.375" style="133" customWidth="1"/>
    <col min="10505" max="10505" width="28.875" style="133" customWidth="1"/>
    <col min="10506" max="10508" width="25.125" style="133" customWidth="1"/>
    <col min="10509" max="10509" width="30.875" style="133" customWidth="1"/>
    <col min="10510" max="10510" width="6" style="133" customWidth="1"/>
    <col min="10511" max="10511" width="11" style="133" customWidth="1"/>
    <col min="10512" max="10512" width="5.875" style="133" customWidth="1"/>
    <col min="10513" max="10513" width="14.75" style="133" customWidth="1"/>
    <col min="10514" max="10514" width="11" style="133" customWidth="1"/>
    <col min="10515" max="10519" width="11.375" style="133" customWidth="1"/>
    <col min="10520" max="10752" width="11" style="133"/>
    <col min="10753" max="10753" width="24" style="133" customWidth="1"/>
    <col min="10754" max="10754" width="22.125" style="133" customWidth="1"/>
    <col min="10755" max="10756" width="17" style="133" customWidth="1"/>
    <col min="10757" max="10757" width="25" style="133" customWidth="1"/>
    <col min="10758" max="10758" width="17.375" style="133" customWidth="1"/>
    <col min="10759" max="10759" width="51.375" style="133" customWidth="1"/>
    <col min="10760" max="10760" width="18.375" style="133" customWidth="1"/>
    <col min="10761" max="10761" width="28.875" style="133" customWidth="1"/>
    <col min="10762" max="10764" width="25.125" style="133" customWidth="1"/>
    <col min="10765" max="10765" width="30.875" style="133" customWidth="1"/>
    <col min="10766" max="10766" width="6" style="133" customWidth="1"/>
    <col min="10767" max="10767" width="11" style="133" customWidth="1"/>
    <col min="10768" max="10768" width="5.875" style="133" customWidth="1"/>
    <col min="10769" max="10769" width="14.75" style="133" customWidth="1"/>
    <col min="10770" max="10770" width="11" style="133" customWidth="1"/>
    <col min="10771" max="10775" width="11.375" style="133" customWidth="1"/>
    <col min="10776" max="11008" width="11" style="133"/>
    <col min="11009" max="11009" width="24" style="133" customWidth="1"/>
    <col min="11010" max="11010" width="22.125" style="133" customWidth="1"/>
    <col min="11011" max="11012" width="17" style="133" customWidth="1"/>
    <col min="11013" max="11013" width="25" style="133" customWidth="1"/>
    <col min="11014" max="11014" width="17.375" style="133" customWidth="1"/>
    <col min="11015" max="11015" width="51.375" style="133" customWidth="1"/>
    <col min="11016" max="11016" width="18.375" style="133" customWidth="1"/>
    <col min="11017" max="11017" width="28.875" style="133" customWidth="1"/>
    <col min="11018" max="11020" width="25.125" style="133" customWidth="1"/>
    <col min="11021" max="11021" width="30.875" style="133" customWidth="1"/>
    <col min="11022" max="11022" width="6" style="133" customWidth="1"/>
    <col min="11023" max="11023" width="11" style="133" customWidth="1"/>
    <col min="11024" max="11024" width="5.875" style="133" customWidth="1"/>
    <col min="11025" max="11025" width="14.75" style="133" customWidth="1"/>
    <col min="11026" max="11026" width="11" style="133" customWidth="1"/>
    <col min="11027" max="11031" width="11.375" style="133" customWidth="1"/>
    <col min="11032" max="11264" width="11" style="133"/>
    <col min="11265" max="11265" width="24" style="133" customWidth="1"/>
    <col min="11266" max="11266" width="22.125" style="133" customWidth="1"/>
    <col min="11267" max="11268" width="17" style="133" customWidth="1"/>
    <col min="11269" max="11269" width="25" style="133" customWidth="1"/>
    <col min="11270" max="11270" width="17.375" style="133" customWidth="1"/>
    <col min="11271" max="11271" width="51.375" style="133" customWidth="1"/>
    <col min="11272" max="11272" width="18.375" style="133" customWidth="1"/>
    <col min="11273" max="11273" width="28.875" style="133" customWidth="1"/>
    <col min="11274" max="11276" width="25.125" style="133" customWidth="1"/>
    <col min="11277" max="11277" width="30.875" style="133" customWidth="1"/>
    <col min="11278" max="11278" width="6" style="133" customWidth="1"/>
    <col min="11279" max="11279" width="11" style="133" customWidth="1"/>
    <col min="11280" max="11280" width="5.875" style="133" customWidth="1"/>
    <col min="11281" max="11281" width="14.75" style="133" customWidth="1"/>
    <col min="11282" max="11282" width="11" style="133" customWidth="1"/>
    <col min="11283" max="11287" width="11.375" style="133" customWidth="1"/>
    <col min="11288" max="11520" width="11" style="133"/>
    <col min="11521" max="11521" width="24" style="133" customWidth="1"/>
    <col min="11522" max="11522" width="22.125" style="133" customWidth="1"/>
    <col min="11523" max="11524" width="17" style="133" customWidth="1"/>
    <col min="11525" max="11525" width="25" style="133" customWidth="1"/>
    <col min="11526" max="11526" width="17.375" style="133" customWidth="1"/>
    <col min="11527" max="11527" width="51.375" style="133" customWidth="1"/>
    <col min="11528" max="11528" width="18.375" style="133" customWidth="1"/>
    <col min="11529" max="11529" width="28.875" style="133" customWidth="1"/>
    <col min="11530" max="11532" width="25.125" style="133" customWidth="1"/>
    <col min="11533" max="11533" width="30.875" style="133" customWidth="1"/>
    <col min="11534" max="11534" width="6" style="133" customWidth="1"/>
    <col min="11535" max="11535" width="11" style="133" customWidth="1"/>
    <col min="11536" max="11536" width="5.875" style="133" customWidth="1"/>
    <col min="11537" max="11537" width="14.75" style="133" customWidth="1"/>
    <col min="11538" max="11538" width="11" style="133" customWidth="1"/>
    <col min="11539" max="11543" width="11.375" style="133" customWidth="1"/>
    <col min="11544" max="11776" width="11" style="133"/>
    <col min="11777" max="11777" width="24" style="133" customWidth="1"/>
    <col min="11778" max="11778" width="22.125" style="133" customWidth="1"/>
    <col min="11779" max="11780" width="17" style="133" customWidth="1"/>
    <col min="11781" max="11781" width="25" style="133" customWidth="1"/>
    <col min="11782" max="11782" width="17.375" style="133" customWidth="1"/>
    <col min="11783" max="11783" width="51.375" style="133" customWidth="1"/>
    <col min="11784" max="11784" width="18.375" style="133" customWidth="1"/>
    <col min="11785" max="11785" width="28.875" style="133" customWidth="1"/>
    <col min="11786" max="11788" width="25.125" style="133" customWidth="1"/>
    <col min="11789" max="11789" width="30.875" style="133" customWidth="1"/>
    <col min="11790" max="11790" width="6" style="133" customWidth="1"/>
    <col min="11791" max="11791" width="11" style="133" customWidth="1"/>
    <col min="11792" max="11792" width="5.875" style="133" customWidth="1"/>
    <col min="11793" max="11793" width="14.75" style="133" customWidth="1"/>
    <col min="11794" max="11794" width="11" style="133" customWidth="1"/>
    <col min="11795" max="11799" width="11.375" style="133" customWidth="1"/>
    <col min="11800" max="12032" width="11" style="133"/>
    <col min="12033" max="12033" width="24" style="133" customWidth="1"/>
    <col min="12034" max="12034" width="22.125" style="133" customWidth="1"/>
    <col min="12035" max="12036" width="17" style="133" customWidth="1"/>
    <col min="12037" max="12037" width="25" style="133" customWidth="1"/>
    <col min="12038" max="12038" width="17.375" style="133" customWidth="1"/>
    <col min="12039" max="12039" width="51.375" style="133" customWidth="1"/>
    <col min="12040" max="12040" width="18.375" style="133" customWidth="1"/>
    <col min="12041" max="12041" width="28.875" style="133" customWidth="1"/>
    <col min="12042" max="12044" width="25.125" style="133" customWidth="1"/>
    <col min="12045" max="12045" width="30.875" style="133" customWidth="1"/>
    <col min="12046" max="12046" width="6" style="133" customWidth="1"/>
    <col min="12047" max="12047" width="11" style="133" customWidth="1"/>
    <col min="12048" max="12048" width="5.875" style="133" customWidth="1"/>
    <col min="12049" max="12049" width="14.75" style="133" customWidth="1"/>
    <col min="12050" max="12050" width="11" style="133" customWidth="1"/>
    <col min="12051" max="12055" width="11.375" style="133" customWidth="1"/>
    <col min="12056" max="12288" width="11" style="133"/>
    <col min="12289" max="12289" width="24" style="133" customWidth="1"/>
    <col min="12290" max="12290" width="22.125" style="133" customWidth="1"/>
    <col min="12291" max="12292" width="17" style="133" customWidth="1"/>
    <col min="12293" max="12293" width="25" style="133" customWidth="1"/>
    <col min="12294" max="12294" width="17.375" style="133" customWidth="1"/>
    <col min="12295" max="12295" width="51.375" style="133" customWidth="1"/>
    <col min="12296" max="12296" width="18.375" style="133" customWidth="1"/>
    <col min="12297" max="12297" width="28.875" style="133" customWidth="1"/>
    <col min="12298" max="12300" width="25.125" style="133" customWidth="1"/>
    <col min="12301" max="12301" width="30.875" style="133" customWidth="1"/>
    <col min="12302" max="12302" width="6" style="133" customWidth="1"/>
    <col min="12303" max="12303" width="11" style="133" customWidth="1"/>
    <col min="12304" max="12304" width="5.875" style="133" customWidth="1"/>
    <col min="12305" max="12305" width="14.75" style="133" customWidth="1"/>
    <col min="12306" max="12306" width="11" style="133" customWidth="1"/>
    <col min="12307" max="12311" width="11.375" style="133" customWidth="1"/>
    <col min="12312" max="12544" width="11" style="133"/>
    <col min="12545" max="12545" width="24" style="133" customWidth="1"/>
    <col min="12546" max="12546" width="22.125" style="133" customWidth="1"/>
    <col min="12547" max="12548" width="17" style="133" customWidth="1"/>
    <col min="12549" max="12549" width="25" style="133" customWidth="1"/>
    <col min="12550" max="12550" width="17.375" style="133" customWidth="1"/>
    <col min="12551" max="12551" width="51.375" style="133" customWidth="1"/>
    <col min="12552" max="12552" width="18.375" style="133" customWidth="1"/>
    <col min="12553" max="12553" width="28.875" style="133" customWidth="1"/>
    <col min="12554" max="12556" width="25.125" style="133" customWidth="1"/>
    <col min="12557" max="12557" width="30.875" style="133" customWidth="1"/>
    <col min="12558" max="12558" width="6" style="133" customWidth="1"/>
    <col min="12559" max="12559" width="11" style="133" customWidth="1"/>
    <col min="12560" max="12560" width="5.875" style="133" customWidth="1"/>
    <col min="12561" max="12561" width="14.75" style="133" customWidth="1"/>
    <col min="12562" max="12562" width="11" style="133" customWidth="1"/>
    <col min="12563" max="12567" width="11.375" style="133" customWidth="1"/>
    <col min="12568" max="12800" width="11" style="133"/>
    <col min="12801" max="12801" width="24" style="133" customWidth="1"/>
    <col min="12802" max="12802" width="22.125" style="133" customWidth="1"/>
    <col min="12803" max="12804" width="17" style="133" customWidth="1"/>
    <col min="12805" max="12805" width="25" style="133" customWidth="1"/>
    <col min="12806" max="12806" width="17.375" style="133" customWidth="1"/>
    <col min="12807" max="12807" width="51.375" style="133" customWidth="1"/>
    <col min="12808" max="12808" width="18.375" style="133" customWidth="1"/>
    <col min="12809" max="12809" width="28.875" style="133" customWidth="1"/>
    <col min="12810" max="12812" width="25.125" style="133" customWidth="1"/>
    <col min="12813" max="12813" width="30.875" style="133" customWidth="1"/>
    <col min="12814" max="12814" width="6" style="133" customWidth="1"/>
    <col min="12815" max="12815" width="11" style="133" customWidth="1"/>
    <col min="12816" max="12816" width="5.875" style="133" customWidth="1"/>
    <col min="12817" max="12817" width="14.75" style="133" customWidth="1"/>
    <col min="12818" max="12818" width="11" style="133" customWidth="1"/>
    <col min="12819" max="12823" width="11.375" style="133" customWidth="1"/>
    <col min="12824" max="13056" width="11" style="133"/>
    <col min="13057" max="13057" width="24" style="133" customWidth="1"/>
    <col min="13058" max="13058" width="22.125" style="133" customWidth="1"/>
    <col min="13059" max="13060" width="17" style="133" customWidth="1"/>
    <col min="13061" max="13061" width="25" style="133" customWidth="1"/>
    <col min="13062" max="13062" width="17.375" style="133" customWidth="1"/>
    <col min="13063" max="13063" width="51.375" style="133" customWidth="1"/>
    <col min="13064" max="13064" width="18.375" style="133" customWidth="1"/>
    <col min="13065" max="13065" width="28.875" style="133" customWidth="1"/>
    <col min="13066" max="13068" width="25.125" style="133" customWidth="1"/>
    <col min="13069" max="13069" width="30.875" style="133" customWidth="1"/>
    <col min="13070" max="13070" width="6" style="133" customWidth="1"/>
    <col min="13071" max="13071" width="11" style="133" customWidth="1"/>
    <col min="13072" max="13072" width="5.875" style="133" customWidth="1"/>
    <col min="13073" max="13073" width="14.75" style="133" customWidth="1"/>
    <col min="13074" max="13074" width="11" style="133" customWidth="1"/>
    <col min="13075" max="13079" width="11.375" style="133" customWidth="1"/>
    <col min="13080" max="13312" width="11" style="133"/>
    <col min="13313" max="13313" width="24" style="133" customWidth="1"/>
    <col min="13314" max="13314" width="22.125" style="133" customWidth="1"/>
    <col min="13315" max="13316" width="17" style="133" customWidth="1"/>
    <col min="13317" max="13317" width="25" style="133" customWidth="1"/>
    <col min="13318" max="13318" width="17.375" style="133" customWidth="1"/>
    <col min="13319" max="13319" width="51.375" style="133" customWidth="1"/>
    <col min="13320" max="13320" width="18.375" style="133" customWidth="1"/>
    <col min="13321" max="13321" width="28.875" style="133" customWidth="1"/>
    <col min="13322" max="13324" width="25.125" style="133" customWidth="1"/>
    <col min="13325" max="13325" width="30.875" style="133" customWidth="1"/>
    <col min="13326" max="13326" width="6" style="133" customWidth="1"/>
    <col min="13327" max="13327" width="11" style="133" customWidth="1"/>
    <col min="13328" max="13328" width="5.875" style="133" customWidth="1"/>
    <col min="13329" max="13329" width="14.75" style="133" customWidth="1"/>
    <col min="13330" max="13330" width="11" style="133" customWidth="1"/>
    <col min="13331" max="13335" width="11.375" style="133" customWidth="1"/>
    <col min="13336" max="13568" width="11" style="133"/>
    <col min="13569" max="13569" width="24" style="133" customWidth="1"/>
    <col min="13570" max="13570" width="22.125" style="133" customWidth="1"/>
    <col min="13571" max="13572" width="17" style="133" customWidth="1"/>
    <col min="13573" max="13573" width="25" style="133" customWidth="1"/>
    <col min="13574" max="13574" width="17.375" style="133" customWidth="1"/>
    <col min="13575" max="13575" width="51.375" style="133" customWidth="1"/>
    <col min="13576" max="13576" width="18.375" style="133" customWidth="1"/>
    <col min="13577" max="13577" width="28.875" style="133" customWidth="1"/>
    <col min="13578" max="13580" width="25.125" style="133" customWidth="1"/>
    <col min="13581" max="13581" width="30.875" style="133" customWidth="1"/>
    <col min="13582" max="13582" width="6" style="133" customWidth="1"/>
    <col min="13583" max="13583" width="11" style="133" customWidth="1"/>
    <col min="13584" max="13584" width="5.875" style="133" customWidth="1"/>
    <col min="13585" max="13585" width="14.75" style="133" customWidth="1"/>
    <col min="13586" max="13586" width="11" style="133" customWidth="1"/>
    <col min="13587" max="13591" width="11.375" style="133" customWidth="1"/>
    <col min="13592" max="13824" width="11" style="133"/>
    <col min="13825" max="13825" width="24" style="133" customWidth="1"/>
    <col min="13826" max="13826" width="22.125" style="133" customWidth="1"/>
    <col min="13827" max="13828" width="17" style="133" customWidth="1"/>
    <col min="13829" max="13829" width="25" style="133" customWidth="1"/>
    <col min="13830" max="13830" width="17.375" style="133" customWidth="1"/>
    <col min="13831" max="13831" width="51.375" style="133" customWidth="1"/>
    <col min="13832" max="13832" width="18.375" style="133" customWidth="1"/>
    <col min="13833" max="13833" width="28.875" style="133" customWidth="1"/>
    <col min="13834" max="13836" width="25.125" style="133" customWidth="1"/>
    <col min="13837" max="13837" width="30.875" style="133" customWidth="1"/>
    <col min="13838" max="13838" width="6" style="133" customWidth="1"/>
    <col min="13839" max="13839" width="11" style="133" customWidth="1"/>
    <col min="13840" max="13840" width="5.875" style="133" customWidth="1"/>
    <col min="13841" max="13841" width="14.75" style="133" customWidth="1"/>
    <col min="13842" max="13842" width="11" style="133" customWidth="1"/>
    <col min="13843" max="13847" width="11.375" style="133" customWidth="1"/>
    <col min="13848" max="14080" width="11" style="133"/>
    <col min="14081" max="14081" width="24" style="133" customWidth="1"/>
    <col min="14082" max="14082" width="22.125" style="133" customWidth="1"/>
    <col min="14083" max="14084" width="17" style="133" customWidth="1"/>
    <col min="14085" max="14085" width="25" style="133" customWidth="1"/>
    <col min="14086" max="14086" width="17.375" style="133" customWidth="1"/>
    <col min="14087" max="14087" width="51.375" style="133" customWidth="1"/>
    <col min="14088" max="14088" width="18.375" style="133" customWidth="1"/>
    <col min="14089" max="14089" width="28.875" style="133" customWidth="1"/>
    <col min="14090" max="14092" width="25.125" style="133" customWidth="1"/>
    <col min="14093" max="14093" width="30.875" style="133" customWidth="1"/>
    <col min="14094" max="14094" width="6" style="133" customWidth="1"/>
    <col min="14095" max="14095" width="11" style="133" customWidth="1"/>
    <col min="14096" max="14096" width="5.875" style="133" customWidth="1"/>
    <col min="14097" max="14097" width="14.75" style="133" customWidth="1"/>
    <col min="14098" max="14098" width="11" style="133" customWidth="1"/>
    <col min="14099" max="14103" width="11.375" style="133" customWidth="1"/>
    <col min="14104" max="14336" width="11" style="133"/>
    <col min="14337" max="14337" width="24" style="133" customWidth="1"/>
    <col min="14338" max="14338" width="22.125" style="133" customWidth="1"/>
    <col min="14339" max="14340" width="17" style="133" customWidth="1"/>
    <col min="14341" max="14341" width="25" style="133" customWidth="1"/>
    <col min="14342" max="14342" width="17.375" style="133" customWidth="1"/>
    <col min="14343" max="14343" width="51.375" style="133" customWidth="1"/>
    <col min="14344" max="14344" width="18.375" style="133" customWidth="1"/>
    <col min="14345" max="14345" width="28.875" style="133" customWidth="1"/>
    <col min="14346" max="14348" width="25.125" style="133" customWidth="1"/>
    <col min="14349" max="14349" width="30.875" style="133" customWidth="1"/>
    <col min="14350" max="14350" width="6" style="133" customWidth="1"/>
    <col min="14351" max="14351" width="11" style="133" customWidth="1"/>
    <col min="14352" max="14352" width="5.875" style="133" customWidth="1"/>
    <col min="14353" max="14353" width="14.75" style="133" customWidth="1"/>
    <col min="14354" max="14354" width="11" style="133" customWidth="1"/>
    <col min="14355" max="14359" width="11.375" style="133" customWidth="1"/>
    <col min="14360" max="14592" width="11" style="133"/>
    <col min="14593" max="14593" width="24" style="133" customWidth="1"/>
    <col min="14594" max="14594" width="22.125" style="133" customWidth="1"/>
    <col min="14595" max="14596" width="17" style="133" customWidth="1"/>
    <col min="14597" max="14597" width="25" style="133" customWidth="1"/>
    <col min="14598" max="14598" width="17.375" style="133" customWidth="1"/>
    <col min="14599" max="14599" width="51.375" style="133" customWidth="1"/>
    <col min="14600" max="14600" width="18.375" style="133" customWidth="1"/>
    <col min="14601" max="14601" width="28.875" style="133" customWidth="1"/>
    <col min="14602" max="14604" width="25.125" style="133" customWidth="1"/>
    <col min="14605" max="14605" width="30.875" style="133" customWidth="1"/>
    <col min="14606" max="14606" width="6" style="133" customWidth="1"/>
    <col min="14607" max="14607" width="11" style="133" customWidth="1"/>
    <col min="14608" max="14608" width="5.875" style="133" customWidth="1"/>
    <col min="14609" max="14609" width="14.75" style="133" customWidth="1"/>
    <col min="14610" max="14610" width="11" style="133" customWidth="1"/>
    <col min="14611" max="14615" width="11.375" style="133" customWidth="1"/>
    <col min="14616" max="14848" width="11" style="133"/>
    <col min="14849" max="14849" width="24" style="133" customWidth="1"/>
    <col min="14850" max="14850" width="22.125" style="133" customWidth="1"/>
    <col min="14851" max="14852" width="17" style="133" customWidth="1"/>
    <col min="14853" max="14853" width="25" style="133" customWidth="1"/>
    <col min="14854" max="14854" width="17.375" style="133" customWidth="1"/>
    <col min="14855" max="14855" width="51.375" style="133" customWidth="1"/>
    <col min="14856" max="14856" width="18.375" style="133" customWidth="1"/>
    <col min="14857" max="14857" width="28.875" style="133" customWidth="1"/>
    <col min="14858" max="14860" width="25.125" style="133" customWidth="1"/>
    <col min="14861" max="14861" width="30.875" style="133" customWidth="1"/>
    <col min="14862" max="14862" width="6" style="133" customWidth="1"/>
    <col min="14863" max="14863" width="11" style="133" customWidth="1"/>
    <col min="14864" max="14864" width="5.875" style="133" customWidth="1"/>
    <col min="14865" max="14865" width="14.75" style="133" customWidth="1"/>
    <col min="14866" max="14866" width="11" style="133" customWidth="1"/>
    <col min="14867" max="14871" width="11.375" style="133" customWidth="1"/>
    <col min="14872" max="15104" width="11" style="133"/>
    <col min="15105" max="15105" width="24" style="133" customWidth="1"/>
    <col min="15106" max="15106" width="22.125" style="133" customWidth="1"/>
    <col min="15107" max="15108" width="17" style="133" customWidth="1"/>
    <col min="15109" max="15109" width="25" style="133" customWidth="1"/>
    <col min="15110" max="15110" width="17.375" style="133" customWidth="1"/>
    <col min="15111" max="15111" width="51.375" style="133" customWidth="1"/>
    <col min="15112" max="15112" width="18.375" style="133" customWidth="1"/>
    <col min="15113" max="15113" width="28.875" style="133" customWidth="1"/>
    <col min="15114" max="15116" width="25.125" style="133" customWidth="1"/>
    <col min="15117" max="15117" width="30.875" style="133" customWidth="1"/>
    <col min="15118" max="15118" width="6" style="133" customWidth="1"/>
    <col min="15119" max="15119" width="11" style="133" customWidth="1"/>
    <col min="15120" max="15120" width="5.875" style="133" customWidth="1"/>
    <col min="15121" max="15121" width="14.75" style="133" customWidth="1"/>
    <col min="15122" max="15122" width="11" style="133" customWidth="1"/>
    <col min="15123" max="15127" width="11.375" style="133" customWidth="1"/>
    <col min="15128" max="15360" width="11" style="133"/>
    <col min="15361" max="15361" width="24" style="133" customWidth="1"/>
    <col min="15362" max="15362" width="22.125" style="133" customWidth="1"/>
    <col min="15363" max="15364" width="17" style="133" customWidth="1"/>
    <col min="15365" max="15365" width="25" style="133" customWidth="1"/>
    <col min="15366" max="15366" width="17.375" style="133" customWidth="1"/>
    <col min="15367" max="15367" width="51.375" style="133" customWidth="1"/>
    <col min="15368" max="15368" width="18.375" style="133" customWidth="1"/>
    <col min="15369" max="15369" width="28.875" style="133" customWidth="1"/>
    <col min="15370" max="15372" width="25.125" style="133" customWidth="1"/>
    <col min="15373" max="15373" width="30.875" style="133" customWidth="1"/>
    <col min="15374" max="15374" width="6" style="133" customWidth="1"/>
    <col min="15375" max="15375" width="11" style="133" customWidth="1"/>
    <col min="15376" max="15376" width="5.875" style="133" customWidth="1"/>
    <col min="15377" max="15377" width="14.75" style="133" customWidth="1"/>
    <col min="15378" max="15378" width="11" style="133" customWidth="1"/>
    <col min="15379" max="15383" width="11.375" style="133" customWidth="1"/>
    <col min="15384" max="15616" width="11" style="133"/>
    <col min="15617" max="15617" width="24" style="133" customWidth="1"/>
    <col min="15618" max="15618" width="22.125" style="133" customWidth="1"/>
    <col min="15619" max="15620" width="17" style="133" customWidth="1"/>
    <col min="15621" max="15621" width="25" style="133" customWidth="1"/>
    <col min="15622" max="15622" width="17.375" style="133" customWidth="1"/>
    <col min="15623" max="15623" width="51.375" style="133" customWidth="1"/>
    <col min="15624" max="15624" width="18.375" style="133" customWidth="1"/>
    <col min="15625" max="15625" width="28.875" style="133" customWidth="1"/>
    <col min="15626" max="15628" width="25.125" style="133" customWidth="1"/>
    <col min="15629" max="15629" width="30.875" style="133" customWidth="1"/>
    <col min="15630" max="15630" width="6" style="133" customWidth="1"/>
    <col min="15631" max="15631" width="11" style="133" customWidth="1"/>
    <col min="15632" max="15632" width="5.875" style="133" customWidth="1"/>
    <col min="15633" max="15633" width="14.75" style="133" customWidth="1"/>
    <col min="15634" max="15634" width="11" style="133" customWidth="1"/>
    <col min="15635" max="15639" width="11.375" style="133" customWidth="1"/>
    <col min="15640" max="15872" width="11" style="133"/>
    <col min="15873" max="15873" width="24" style="133" customWidth="1"/>
    <col min="15874" max="15874" width="22.125" style="133" customWidth="1"/>
    <col min="15875" max="15876" width="17" style="133" customWidth="1"/>
    <col min="15877" max="15877" width="25" style="133" customWidth="1"/>
    <col min="15878" max="15878" width="17.375" style="133" customWidth="1"/>
    <col min="15879" max="15879" width="51.375" style="133" customWidth="1"/>
    <col min="15880" max="15880" width="18.375" style="133" customWidth="1"/>
    <col min="15881" max="15881" width="28.875" style="133" customWidth="1"/>
    <col min="15882" max="15884" width="25.125" style="133" customWidth="1"/>
    <col min="15885" max="15885" width="30.875" style="133" customWidth="1"/>
    <col min="15886" max="15886" width="6" style="133" customWidth="1"/>
    <col min="15887" max="15887" width="11" style="133" customWidth="1"/>
    <col min="15888" max="15888" width="5.875" style="133" customWidth="1"/>
    <col min="15889" max="15889" width="14.75" style="133" customWidth="1"/>
    <col min="15890" max="15890" width="11" style="133" customWidth="1"/>
    <col min="15891" max="15895" width="11.375" style="133" customWidth="1"/>
    <col min="15896" max="16128" width="11" style="133"/>
    <col min="16129" max="16129" width="24" style="133" customWidth="1"/>
    <col min="16130" max="16130" width="22.125" style="133" customWidth="1"/>
    <col min="16131" max="16132" width="17" style="133" customWidth="1"/>
    <col min="16133" max="16133" width="25" style="133" customWidth="1"/>
    <col min="16134" max="16134" width="17.375" style="133" customWidth="1"/>
    <col min="16135" max="16135" width="51.375" style="133" customWidth="1"/>
    <col min="16136" max="16136" width="18.375" style="133" customWidth="1"/>
    <col min="16137" max="16137" width="28.875" style="133" customWidth="1"/>
    <col min="16138" max="16140" width="25.125" style="133" customWidth="1"/>
    <col min="16141" max="16141" width="30.875" style="133" customWidth="1"/>
    <col min="16142" max="16142" width="6" style="133" customWidth="1"/>
    <col min="16143" max="16143" width="11" style="133" customWidth="1"/>
    <col min="16144" max="16144" width="5.875" style="133" customWidth="1"/>
    <col min="16145" max="16145" width="14.75" style="133" customWidth="1"/>
    <col min="16146" max="16146" width="11" style="133" customWidth="1"/>
    <col min="16147" max="16151" width="11.375" style="133" customWidth="1"/>
    <col min="16152" max="16384" width="11" style="133"/>
  </cols>
  <sheetData>
    <row r="1" spans="1:28" ht="62.35" customHeight="1">
      <c r="A1" s="608" t="e">
        <f>+#REF!</f>
        <v>#REF!</v>
      </c>
      <c r="B1" s="608"/>
      <c r="C1" s="608"/>
      <c r="D1" s="608"/>
      <c r="E1" s="608"/>
      <c r="F1" s="608"/>
      <c r="G1" s="608"/>
      <c r="H1" s="608"/>
      <c r="I1" s="608"/>
      <c r="J1" s="608"/>
      <c r="K1" s="608"/>
      <c r="L1" s="608"/>
      <c r="M1" s="608"/>
      <c r="P1" s="131">
        <v>1957</v>
      </c>
      <c r="Q1" s="132">
        <v>155.4</v>
      </c>
    </row>
    <row r="2" spans="1:28" ht="131.94999999999999" customHeight="1">
      <c r="A2" s="608"/>
      <c r="B2" s="608"/>
      <c r="C2" s="608"/>
      <c r="D2" s="608"/>
      <c r="E2" s="608"/>
      <c r="F2" s="608"/>
      <c r="G2" s="608"/>
      <c r="H2" s="608"/>
      <c r="I2" s="608"/>
      <c r="J2" s="608"/>
      <c r="K2" s="608"/>
      <c r="L2" s="608"/>
      <c r="M2" s="608"/>
      <c r="P2" s="131">
        <v>1958</v>
      </c>
      <c r="Q2" s="132">
        <v>155.4</v>
      </c>
    </row>
    <row r="3" spans="1:28" ht="13.6">
      <c r="A3" s="134"/>
      <c r="B3" s="134"/>
      <c r="C3" s="134"/>
      <c r="D3" s="134"/>
      <c r="E3" s="134"/>
      <c r="F3" s="134"/>
      <c r="G3" s="134"/>
      <c r="H3" s="134"/>
      <c r="I3" s="134"/>
      <c r="J3" s="134"/>
      <c r="K3" s="134"/>
      <c r="L3" s="134"/>
      <c r="M3" s="134"/>
      <c r="P3" s="131">
        <v>1959</v>
      </c>
      <c r="Q3" s="132">
        <v>155.4</v>
      </c>
    </row>
    <row r="4" spans="1:28" ht="38.25" customHeight="1">
      <c r="A4" s="609" t="s">
        <v>118</v>
      </c>
      <c r="B4" s="609"/>
      <c r="C4" s="609"/>
      <c r="D4" s="609"/>
      <c r="E4" s="609"/>
      <c r="F4" s="609"/>
      <c r="G4" s="609"/>
      <c r="H4" s="609"/>
      <c r="I4" s="609"/>
      <c r="J4" s="609"/>
      <c r="K4" s="609"/>
      <c r="L4" s="609"/>
      <c r="M4" s="609"/>
      <c r="P4" s="131">
        <v>1960</v>
      </c>
      <c r="Q4" s="132">
        <v>198</v>
      </c>
    </row>
    <row r="5" spans="1:28" ht="13.6" thickBot="1">
      <c r="P5" s="131">
        <v>1961</v>
      </c>
      <c r="Q5" s="132"/>
    </row>
    <row r="6" spans="1:28" ht="73.55" customHeight="1" thickBot="1">
      <c r="A6" s="135" t="s">
        <v>119</v>
      </c>
      <c r="B6" s="135" t="s">
        <v>120</v>
      </c>
      <c r="C6" s="610" t="s">
        <v>121</v>
      </c>
      <c r="D6" s="611"/>
      <c r="E6" s="136" t="s">
        <v>122</v>
      </c>
      <c r="F6" s="610" t="s">
        <v>30</v>
      </c>
      <c r="G6" s="611"/>
      <c r="H6" s="610" t="s">
        <v>123</v>
      </c>
      <c r="I6" s="613"/>
      <c r="J6" s="137" t="s">
        <v>190</v>
      </c>
      <c r="K6" s="137" t="s">
        <v>191</v>
      </c>
      <c r="P6" s="131">
        <v>1962</v>
      </c>
      <c r="Q6" s="132">
        <v>300</v>
      </c>
    </row>
    <row r="7" spans="1:28" ht="39.9" customHeight="1">
      <c r="A7" s="614" t="s">
        <v>136</v>
      </c>
      <c r="B7" s="616" t="s">
        <v>138</v>
      </c>
      <c r="C7" s="618">
        <v>3</v>
      </c>
      <c r="D7" s="620">
        <v>41805</v>
      </c>
      <c r="E7" s="622">
        <v>2</v>
      </c>
      <c r="F7" s="624" t="s">
        <v>137</v>
      </c>
      <c r="G7" s="626"/>
      <c r="H7" s="624" t="s">
        <v>139</v>
      </c>
      <c r="I7" s="630"/>
      <c r="J7" s="689">
        <v>1252.8900000000001</v>
      </c>
      <c r="K7" s="689">
        <v>10</v>
      </c>
      <c r="P7" s="131">
        <v>1963</v>
      </c>
      <c r="Q7" s="138">
        <v>420</v>
      </c>
    </row>
    <row r="8" spans="1:28" ht="39.9" customHeight="1" thickBot="1">
      <c r="A8" s="686"/>
      <c r="B8" s="687"/>
      <c r="C8" s="688"/>
      <c r="D8" s="621"/>
      <c r="E8" s="623"/>
      <c r="F8" s="627"/>
      <c r="G8" s="629"/>
      <c r="H8" s="627"/>
      <c r="I8" s="631"/>
      <c r="J8" s="690"/>
      <c r="K8" s="690"/>
      <c r="L8" s="231"/>
      <c r="M8" s="139"/>
      <c r="P8" s="131">
        <v>1964</v>
      </c>
      <c r="Q8" s="138">
        <v>420</v>
      </c>
    </row>
    <row r="9" spans="1:28" ht="54.7" customHeight="1">
      <c r="A9" s="614"/>
      <c r="B9" s="616"/>
      <c r="C9" s="618"/>
      <c r="D9" s="620"/>
      <c r="E9" s="622"/>
      <c r="F9" s="624"/>
      <c r="G9" s="626"/>
      <c r="H9" s="624"/>
      <c r="I9" s="630"/>
      <c r="J9" s="689"/>
      <c r="K9" s="689"/>
      <c r="P9" s="131">
        <v>1965</v>
      </c>
      <c r="Q9" s="138">
        <v>420</v>
      </c>
    </row>
    <row r="10" spans="1:28" ht="13.6" thickBot="1">
      <c r="A10" s="686"/>
      <c r="B10" s="687"/>
      <c r="C10" s="688"/>
      <c r="D10" s="621"/>
      <c r="E10" s="623"/>
      <c r="F10" s="627"/>
      <c r="G10" s="629"/>
      <c r="H10" s="627"/>
      <c r="I10" s="631"/>
      <c r="J10" s="690"/>
      <c r="K10" s="690"/>
      <c r="P10" s="131">
        <v>1966</v>
      </c>
      <c r="Q10" s="138">
        <v>420</v>
      </c>
    </row>
    <row r="11" spans="1:28" ht="23.95" customHeight="1">
      <c r="A11" s="140"/>
      <c r="B11" s="140"/>
      <c r="C11" s="140"/>
      <c r="D11" s="140"/>
      <c r="E11" s="140"/>
      <c r="F11" s="140"/>
      <c r="G11" s="140"/>
      <c r="H11" s="140"/>
      <c r="I11" s="140"/>
      <c r="J11" s="140"/>
      <c r="K11" s="140"/>
      <c r="L11" s="140"/>
      <c r="P11" s="131">
        <v>1967</v>
      </c>
      <c r="Q11" s="138">
        <v>420</v>
      </c>
      <c r="R11" s="141"/>
      <c r="X11" s="141"/>
      <c r="Y11" s="141"/>
      <c r="Z11" s="141"/>
      <c r="AA11" s="141"/>
      <c r="AB11" s="141"/>
    </row>
    <row r="12" spans="1:28" ht="12.75" customHeight="1">
      <c r="A12" s="142"/>
      <c r="B12" s="142"/>
      <c r="E12" s="140"/>
      <c r="F12" s="143"/>
      <c r="G12" s="143"/>
      <c r="P12" s="131">
        <v>1968</v>
      </c>
      <c r="Q12" s="138">
        <v>420</v>
      </c>
      <c r="R12" s="141"/>
      <c r="X12" s="141"/>
      <c r="Y12" s="141"/>
      <c r="Z12" s="141"/>
      <c r="AA12" s="141"/>
    </row>
    <row r="13" spans="1:28" ht="12.75" customHeight="1">
      <c r="A13" s="142"/>
      <c r="B13" s="142"/>
      <c r="C13" s="144"/>
      <c r="D13" s="144"/>
      <c r="E13" s="140"/>
      <c r="F13" s="145"/>
      <c r="G13" s="145"/>
      <c r="P13" s="131">
        <v>1969</v>
      </c>
      <c r="Q13" s="138">
        <v>519</v>
      </c>
      <c r="R13" s="141"/>
      <c r="X13" s="141"/>
      <c r="Y13" s="141"/>
      <c r="Z13" s="141"/>
      <c r="AA13" s="141"/>
    </row>
    <row r="14" spans="1:28" ht="13.6">
      <c r="A14" s="142"/>
      <c r="B14" s="142"/>
      <c r="C14" s="144"/>
      <c r="D14" s="144"/>
      <c r="E14" s="140"/>
      <c r="F14" s="146"/>
      <c r="G14" s="146"/>
      <c r="P14" s="131">
        <v>1970</v>
      </c>
      <c r="Q14" s="138">
        <v>519</v>
      </c>
      <c r="R14" s="141"/>
      <c r="X14" s="141"/>
      <c r="Y14" s="141"/>
      <c r="Z14" s="141"/>
      <c r="AA14" s="141"/>
      <c r="AB14" s="141"/>
    </row>
    <row r="15" spans="1:28" ht="13.6">
      <c r="A15" s="142"/>
      <c r="B15" s="142"/>
      <c r="C15" s="142"/>
      <c r="D15" s="142"/>
      <c r="E15" s="147"/>
      <c r="F15" s="148"/>
      <c r="G15" s="148"/>
      <c r="P15" s="131">
        <v>1971</v>
      </c>
      <c r="Q15" s="138">
        <v>519</v>
      </c>
      <c r="R15" s="141"/>
      <c r="X15" s="141"/>
      <c r="Y15" s="141"/>
      <c r="Z15" s="141"/>
      <c r="AA15" s="141"/>
      <c r="AB15" s="141"/>
    </row>
    <row r="16" spans="1:28" ht="13.6">
      <c r="A16" s="142"/>
      <c r="B16" s="142"/>
      <c r="C16" s="142"/>
      <c r="D16" s="142"/>
      <c r="E16" s="149"/>
      <c r="F16" s="146"/>
      <c r="G16" s="146"/>
      <c r="M16" s="150"/>
      <c r="P16" s="131">
        <v>1972</v>
      </c>
      <c r="Q16" s="132">
        <v>660</v>
      </c>
      <c r="R16" s="141"/>
      <c r="X16" s="141"/>
      <c r="Y16" s="141"/>
      <c r="Z16" s="141"/>
      <c r="AA16" s="141"/>
      <c r="AB16" s="141"/>
    </row>
    <row r="17" spans="1:29" ht="42.8" customHeight="1">
      <c r="A17" s="142"/>
      <c r="B17" s="142"/>
      <c r="C17" s="142"/>
      <c r="D17" s="142"/>
      <c r="E17" s="151"/>
      <c r="F17" s="146"/>
      <c r="G17" s="146"/>
      <c r="P17" s="131">
        <v>1973</v>
      </c>
      <c r="Q17" s="132">
        <v>660</v>
      </c>
      <c r="R17" s="141"/>
      <c r="X17" s="141"/>
      <c r="Y17" s="141"/>
      <c r="Z17" s="141"/>
      <c r="AA17" s="141"/>
      <c r="AB17" s="141"/>
    </row>
    <row r="18" spans="1:29" ht="29.25" customHeight="1">
      <c r="A18" s="142"/>
      <c r="B18" s="142"/>
      <c r="C18" s="152"/>
      <c r="D18" s="152"/>
      <c r="E18" s="152"/>
      <c r="F18" s="148"/>
      <c r="G18" s="148"/>
      <c r="P18" s="131">
        <v>1974</v>
      </c>
      <c r="Q18" s="132">
        <v>900</v>
      </c>
      <c r="R18" s="141"/>
      <c r="X18" s="141"/>
      <c r="Y18" s="141"/>
      <c r="Z18" s="141"/>
      <c r="AA18" s="141"/>
      <c r="AB18" s="141"/>
    </row>
    <row r="19" spans="1:29" ht="86.95" customHeight="1">
      <c r="A19" s="142"/>
      <c r="B19" s="142"/>
      <c r="C19" s="149"/>
      <c r="D19" s="149"/>
      <c r="E19" s="149"/>
      <c r="F19" s="153"/>
      <c r="G19" s="153"/>
      <c r="P19" s="131">
        <v>1975</v>
      </c>
      <c r="Q19" s="132">
        <v>1200</v>
      </c>
      <c r="R19" s="141"/>
      <c r="X19" s="141"/>
      <c r="Y19" s="141"/>
      <c r="Z19" s="141"/>
      <c r="AA19" s="141"/>
      <c r="AB19" s="141"/>
    </row>
    <row r="20" spans="1:29" ht="13.6">
      <c r="A20" s="149"/>
      <c r="B20" s="149"/>
      <c r="C20" s="149"/>
      <c r="D20" s="149"/>
      <c r="E20" s="154"/>
      <c r="F20" s="153"/>
      <c r="G20" s="153"/>
      <c r="H20" s="149"/>
      <c r="I20" s="149"/>
      <c r="J20" s="149"/>
      <c r="K20" s="149"/>
      <c r="L20" s="149"/>
      <c r="M20" s="149"/>
      <c r="P20" s="131">
        <v>1976</v>
      </c>
      <c r="Q20" s="132">
        <v>1560</v>
      </c>
      <c r="R20" s="141"/>
      <c r="X20" s="141"/>
      <c r="Y20" s="141"/>
      <c r="Z20" s="141"/>
      <c r="AA20" s="141"/>
      <c r="AB20" s="141"/>
    </row>
    <row r="21" spans="1:29" ht="12.75" customHeight="1">
      <c r="A21" s="155" t="s">
        <v>66</v>
      </c>
      <c r="B21" s="156">
        <v>1</v>
      </c>
      <c r="C21" s="634" t="str">
        <f>VLOOKUP(B21,Conformación!$A$5:$S$125,2,FALSE)</f>
        <v>BPENNOVA CONSULTORÍA S.A.S.</v>
      </c>
      <c r="D21" s="634"/>
      <c r="E21" s="634"/>
      <c r="F21" s="634"/>
      <c r="G21" s="634"/>
      <c r="H21" s="634"/>
      <c r="I21" s="634"/>
      <c r="J21" s="157"/>
      <c r="K21" s="157"/>
      <c r="L21" s="157"/>
      <c r="P21" s="131">
        <v>1977</v>
      </c>
      <c r="Q21" s="132">
        <v>1770</v>
      </c>
      <c r="R21" s="141"/>
      <c r="X21" s="141"/>
      <c r="Y21" s="141"/>
      <c r="Z21" s="141"/>
      <c r="AA21" s="141"/>
      <c r="AB21" s="141"/>
    </row>
    <row r="22" spans="1:29" s="160" customFormat="1" ht="12.75" customHeight="1">
      <c r="A22" s="155"/>
      <c r="B22" s="155"/>
      <c r="C22" s="635" t="str">
        <f>VLOOKUP(B21,Conformación!$A$5:$S$125,4,FALSE)</f>
        <v xml:space="preserve">(BPENNOVA CONSULTORÍA S.A.S. 100% -  0% -  0%- 0%- 0%) </v>
      </c>
      <c r="D22" s="635"/>
      <c r="E22" s="635"/>
      <c r="F22" s="635"/>
      <c r="G22" s="635"/>
      <c r="H22" s="635"/>
      <c r="I22" s="635"/>
      <c r="J22" s="158"/>
      <c r="K22" s="158"/>
      <c r="L22" s="158"/>
      <c r="M22" s="133"/>
      <c r="N22" s="130"/>
      <c r="O22" s="130"/>
      <c r="P22" s="131">
        <v>1978</v>
      </c>
      <c r="Q22" s="132">
        <v>2580</v>
      </c>
      <c r="R22" s="159"/>
      <c r="X22" s="159"/>
      <c r="Y22" s="159"/>
      <c r="Z22" s="159"/>
      <c r="AA22" s="159"/>
      <c r="AB22" s="159"/>
    </row>
    <row r="23" spans="1:29" ht="13.6">
      <c r="A23" s="155"/>
      <c r="B23" s="155"/>
      <c r="C23" s="635"/>
      <c r="D23" s="635"/>
      <c r="E23" s="635"/>
      <c r="F23" s="635"/>
      <c r="G23" s="635"/>
      <c r="H23" s="635"/>
      <c r="I23" s="635"/>
      <c r="J23" s="158"/>
      <c r="K23" s="158"/>
      <c r="L23" s="158"/>
      <c r="O23" s="160"/>
      <c r="P23" s="131">
        <v>1979</v>
      </c>
      <c r="Q23" s="132">
        <v>3450</v>
      </c>
      <c r="R23" s="141"/>
      <c r="X23" s="141"/>
      <c r="Y23" s="141"/>
      <c r="Z23" s="141"/>
      <c r="AA23" s="141"/>
      <c r="AB23" s="141"/>
    </row>
    <row r="24" spans="1:29" ht="13.6" thickBot="1">
      <c r="A24" s="141"/>
      <c r="B24" s="141"/>
      <c r="C24" s="141"/>
      <c r="D24" s="141"/>
      <c r="E24" s="141"/>
      <c r="F24" s="161"/>
      <c r="G24" s="161"/>
      <c r="H24" s="152"/>
      <c r="I24" s="147"/>
      <c r="J24" s="147"/>
      <c r="K24" s="147"/>
      <c r="L24" s="147"/>
      <c r="P24" s="131">
        <v>1980</v>
      </c>
      <c r="Q24" s="132">
        <v>4500</v>
      </c>
      <c r="R24" s="141"/>
      <c r="X24" s="141"/>
      <c r="Y24" s="141"/>
      <c r="Z24" s="141"/>
      <c r="AA24" s="141"/>
      <c r="AB24" s="141"/>
    </row>
    <row r="25" spans="1:29" ht="47.55" thickBot="1">
      <c r="A25" s="162" t="s">
        <v>124</v>
      </c>
      <c r="B25" s="163" t="s">
        <v>125</v>
      </c>
      <c r="C25" s="163" t="s">
        <v>126</v>
      </c>
      <c r="D25" s="636" t="s">
        <v>127</v>
      </c>
      <c r="E25" s="637"/>
      <c r="F25" s="163" t="s">
        <v>128</v>
      </c>
      <c r="G25" s="163" t="s">
        <v>4</v>
      </c>
      <c r="H25" s="163" t="s">
        <v>129</v>
      </c>
      <c r="I25" s="163" t="s">
        <v>26</v>
      </c>
      <c r="J25" s="163"/>
      <c r="K25" s="163" t="s">
        <v>131</v>
      </c>
      <c r="L25" s="164" t="s">
        <v>132</v>
      </c>
      <c r="M25" s="165" t="s">
        <v>9</v>
      </c>
      <c r="N25" s="133"/>
      <c r="O25" s="160"/>
      <c r="P25" s="131">
        <v>1981</v>
      </c>
      <c r="Q25" s="132">
        <v>5700</v>
      </c>
      <c r="S25" s="141"/>
      <c r="Y25" s="141"/>
      <c r="Z25" s="141"/>
      <c r="AA25" s="141"/>
      <c r="AB25" s="141"/>
      <c r="AC25" s="141"/>
    </row>
    <row r="26" spans="1:29" ht="99" customHeight="1">
      <c r="A26" s="638" t="str">
        <f>+A7</f>
        <v>Residente de Obra</v>
      </c>
      <c r="B26" s="641" t="s">
        <v>140</v>
      </c>
      <c r="C26" s="644" t="s">
        <v>141</v>
      </c>
      <c r="D26" s="647">
        <v>36315</v>
      </c>
      <c r="E26" s="650" t="str">
        <f>IF(D26=0,0,IF(D26&lt;D$7,"CUMPLE EL TIEMPO MÍNIMO REQUERIDO DE HABER TERMINADO Y APROBADO ESTUDIOS","NO CUMPLE EL TIEMPO MÍNIMO REQUERIDO DE HABER TERMINADO Y APROBADO ESTUDIOS"))</f>
        <v>CUMPLE EL TIEMPO MÍNIMO REQUERIDO DE HABER TERMINADO Y APROBADO ESTUDIOS</v>
      </c>
      <c r="F26" s="653" t="s">
        <v>143</v>
      </c>
      <c r="G26" s="166" t="s">
        <v>144</v>
      </c>
      <c r="H26" s="167">
        <v>38533</v>
      </c>
      <c r="I26" s="168">
        <v>530000000</v>
      </c>
      <c r="J26" s="169">
        <f>IF(I26=0,0,IF(H26&lt;D$26,"EXPERIENCIA ADQUIRIDA ANTES DEL GRADO",I26/VLOOKUP(YEAR(H26),$P$24:$Q$59,2,0)))</f>
        <v>1389.2529488859764</v>
      </c>
      <c r="K26" s="170" t="str">
        <f>IF(I26&gt;=J$7,"cumple",0)</f>
        <v>cumple</v>
      </c>
      <c r="L26" s="171">
        <v>136</v>
      </c>
      <c r="M26" s="232" t="s">
        <v>145</v>
      </c>
      <c r="N26" s="133"/>
      <c r="P26" s="131">
        <v>1982</v>
      </c>
      <c r="Q26" s="132">
        <v>7410</v>
      </c>
      <c r="S26" s="141"/>
      <c r="Y26" s="141"/>
      <c r="Z26" s="141"/>
      <c r="AA26" s="141"/>
      <c r="AB26" s="141"/>
      <c r="AC26" s="141"/>
    </row>
    <row r="27" spans="1:29" ht="25.85">
      <c r="A27" s="664"/>
      <c r="B27" s="666"/>
      <c r="C27" s="645"/>
      <c r="D27" s="668"/>
      <c r="E27" s="670"/>
      <c r="F27" s="672"/>
      <c r="G27" s="173" t="s">
        <v>146</v>
      </c>
      <c r="H27" s="174">
        <v>38441</v>
      </c>
      <c r="I27" s="175">
        <v>400000000</v>
      </c>
      <c r="J27" s="169">
        <f t="shared" ref="J27:J28" si="0">IF(I27=0,0,IF(H27&lt;D$26,"EXPERIENCIA ADQUIRIDA ANTES DEL GRADO",I27/VLOOKUP(YEAR(H27),$P$24:$Q$59,2,0)))</f>
        <v>1048.4927916120578</v>
      </c>
      <c r="K27" s="170" t="str">
        <f t="shared" ref="K27:K31" si="1">IF(I27&gt;=J$7,"cumple",0)</f>
        <v>cumple</v>
      </c>
      <c r="L27" s="171">
        <v>137</v>
      </c>
      <c r="M27" s="232" t="s">
        <v>147</v>
      </c>
      <c r="N27" s="133"/>
      <c r="P27" s="131">
        <v>1983</v>
      </c>
      <c r="Q27" s="132">
        <v>9261</v>
      </c>
      <c r="S27" s="141"/>
      <c r="Y27" s="141"/>
      <c r="Z27" s="141"/>
      <c r="AA27" s="141"/>
      <c r="AB27" s="141"/>
      <c r="AC27" s="141"/>
    </row>
    <row r="28" spans="1:29" ht="13.6">
      <c r="A28" s="664"/>
      <c r="B28" s="666"/>
      <c r="C28" s="645"/>
      <c r="D28" s="668"/>
      <c r="E28" s="670"/>
      <c r="F28" s="672"/>
      <c r="G28" s="173"/>
      <c r="H28" s="174"/>
      <c r="I28" s="175"/>
      <c r="J28" s="169">
        <f t="shared" si="0"/>
        <v>0</v>
      </c>
      <c r="K28" s="170">
        <f t="shared" si="1"/>
        <v>0</v>
      </c>
      <c r="L28" s="171"/>
      <c r="M28" s="176"/>
      <c r="N28" s="133"/>
      <c r="P28" s="131">
        <v>1984</v>
      </c>
      <c r="Q28" s="132">
        <v>11298</v>
      </c>
      <c r="S28" s="141"/>
      <c r="Y28" s="141"/>
      <c r="Z28" s="141"/>
      <c r="AA28" s="141"/>
      <c r="AB28" s="141"/>
      <c r="AC28" s="141"/>
    </row>
    <row r="29" spans="1:29" ht="13.6">
      <c r="A29" s="664"/>
      <c r="B29" s="666"/>
      <c r="C29" s="645"/>
      <c r="D29" s="668"/>
      <c r="E29" s="670"/>
      <c r="F29" s="672"/>
      <c r="G29" s="173"/>
      <c r="H29" s="174"/>
      <c r="I29" s="175"/>
      <c r="J29" s="169">
        <f>IF(I29=0,0,IF(H29&lt;D$26,"EXPERIENCIA ADQUIRIDA ANTES DEL GRADO",I29/VLOOKUP(YEAR(H29),$P$24:$Q$59,2,0)))</f>
        <v>0</v>
      </c>
      <c r="K29" s="170">
        <f t="shared" si="1"/>
        <v>0</v>
      </c>
      <c r="L29" s="171"/>
      <c r="M29" s="176"/>
      <c r="N29" s="133"/>
      <c r="P29" s="131">
        <v>1980</v>
      </c>
      <c r="Q29" s="132">
        <v>4500</v>
      </c>
      <c r="S29" s="141"/>
      <c r="Y29" s="141"/>
      <c r="Z29" s="141"/>
      <c r="AA29" s="141"/>
      <c r="AB29" s="141"/>
      <c r="AC29" s="141"/>
    </row>
    <row r="30" spans="1:29" ht="13.6">
      <c r="A30" s="664"/>
      <c r="B30" s="666"/>
      <c r="C30" s="645"/>
      <c r="D30" s="668"/>
      <c r="E30" s="670"/>
      <c r="F30" s="672"/>
      <c r="G30" s="173"/>
      <c r="H30" s="174"/>
      <c r="I30" s="175"/>
      <c r="J30" s="169">
        <f>IF(I30=0,0,IF(H30&lt;D$26,"EXPERIENCIA ADQUIRIDA ANTES DEL GRADO",I30/VLOOKUP(YEAR(H30),$P$24:$Q$59,2,0)))</f>
        <v>0</v>
      </c>
      <c r="K30" s="170">
        <f t="shared" si="1"/>
        <v>0</v>
      </c>
      <c r="L30" s="171"/>
      <c r="M30" s="176"/>
      <c r="N30" s="133"/>
      <c r="P30" s="131">
        <v>1981</v>
      </c>
      <c r="Q30" s="132">
        <v>5700</v>
      </c>
      <c r="S30" s="141"/>
      <c r="Y30" s="141"/>
      <c r="Z30" s="141"/>
      <c r="AA30" s="141"/>
      <c r="AB30" s="141"/>
      <c r="AC30" s="141"/>
    </row>
    <row r="31" spans="1:29" ht="13.6">
      <c r="A31" s="664"/>
      <c r="B31" s="666"/>
      <c r="C31" s="645"/>
      <c r="D31" s="668"/>
      <c r="E31" s="670"/>
      <c r="F31" s="672"/>
      <c r="G31" s="177"/>
      <c r="H31" s="178"/>
      <c r="I31" s="179"/>
      <c r="J31" s="180"/>
      <c r="K31" s="170">
        <f t="shared" si="1"/>
        <v>0</v>
      </c>
      <c r="L31" s="182"/>
      <c r="M31" s="172"/>
      <c r="N31" s="133"/>
      <c r="P31" s="131">
        <v>1985</v>
      </c>
      <c r="Q31" s="132">
        <v>13557</v>
      </c>
      <c r="S31" s="141"/>
      <c r="Y31" s="141"/>
      <c r="Z31" s="141"/>
      <c r="AA31" s="141"/>
      <c r="AB31" s="141"/>
      <c r="AC31" s="141"/>
    </row>
    <row r="32" spans="1:29" ht="14.3" thickBot="1">
      <c r="A32" s="664"/>
      <c r="B32" s="666"/>
      <c r="C32" s="645"/>
      <c r="D32" s="668"/>
      <c r="E32" s="670"/>
      <c r="F32" s="672"/>
      <c r="G32" s="183"/>
      <c r="H32" s="184"/>
      <c r="I32" s="185"/>
      <c r="J32" s="180"/>
      <c r="K32" s="181"/>
      <c r="L32" s="186"/>
      <c r="M32" s="187"/>
      <c r="N32" s="133"/>
      <c r="P32" s="131">
        <v>1986</v>
      </c>
      <c r="Q32" s="132">
        <v>16811.400000000001</v>
      </c>
      <c r="S32" s="141"/>
      <c r="Y32" s="141"/>
      <c r="Z32" s="141"/>
      <c r="AA32" s="141"/>
      <c r="AB32" s="141"/>
      <c r="AC32" s="141"/>
    </row>
    <row r="33" spans="1:29" ht="16.3" thickBot="1">
      <c r="A33" s="665"/>
      <c r="B33" s="667"/>
      <c r="C33" s="646"/>
      <c r="D33" s="669"/>
      <c r="E33" s="671"/>
      <c r="F33" s="673"/>
      <c r="G33" s="656" t="s">
        <v>134</v>
      </c>
      <c r="H33" s="657"/>
      <c r="I33" s="657"/>
      <c r="J33" s="188">
        <f>SUM(J26:J32)</f>
        <v>2437.7457404980341</v>
      </c>
      <c r="K33" s="189"/>
      <c r="L33" s="190"/>
      <c r="M33" s="191"/>
      <c r="N33" s="133"/>
      <c r="P33" s="131">
        <v>1987</v>
      </c>
      <c r="Q33" s="132">
        <v>20510</v>
      </c>
      <c r="S33" s="141"/>
      <c r="Y33" s="141"/>
      <c r="Z33" s="141"/>
      <c r="AA33" s="141"/>
      <c r="AB33" s="141"/>
      <c r="AC33" s="141"/>
    </row>
    <row r="34" spans="1:29" s="199" customFormat="1" ht="11.55" thickBot="1">
      <c r="A34" s="192"/>
      <c r="B34" s="193"/>
      <c r="C34" s="193"/>
      <c r="D34" s="658"/>
      <c r="E34" s="659"/>
      <c r="F34" s="193"/>
      <c r="G34" s="193"/>
      <c r="H34" s="193"/>
      <c r="I34" s="193"/>
      <c r="J34" s="193"/>
      <c r="K34" s="193"/>
      <c r="L34" s="194"/>
      <c r="M34" s="195"/>
      <c r="N34" s="196"/>
      <c r="O34" s="196"/>
      <c r="P34" s="197">
        <v>1981</v>
      </c>
      <c r="Q34" s="198">
        <v>5700</v>
      </c>
    </row>
    <row r="35" spans="1:29" ht="13.6">
      <c r="A35" s="661"/>
      <c r="B35" s="674"/>
      <c r="C35" s="644"/>
      <c r="D35" s="677"/>
      <c r="E35" s="680"/>
      <c r="F35" s="683"/>
      <c r="G35" s="200"/>
      <c r="H35" s="167"/>
      <c r="I35" s="201"/>
      <c r="J35" s="169"/>
      <c r="K35" s="170"/>
      <c r="L35" s="171"/>
      <c r="M35" s="202"/>
      <c r="P35" s="203">
        <v>1988</v>
      </c>
      <c r="Q35" s="204">
        <v>25637.4</v>
      </c>
    </row>
    <row r="36" spans="1:29" ht="13.6">
      <c r="A36" s="662"/>
      <c r="B36" s="675"/>
      <c r="C36" s="645"/>
      <c r="D36" s="678"/>
      <c r="E36" s="681"/>
      <c r="F36" s="684"/>
      <c r="G36" s="173"/>
      <c r="H36" s="174"/>
      <c r="I36" s="205"/>
      <c r="J36" s="169"/>
      <c r="K36" s="170"/>
      <c r="L36" s="206"/>
      <c r="M36" s="176"/>
      <c r="P36" s="207">
        <v>1989</v>
      </c>
      <c r="Q36" s="208">
        <v>32559.599999999999</v>
      </c>
    </row>
    <row r="37" spans="1:29" ht="13.6">
      <c r="A37" s="662"/>
      <c r="B37" s="675"/>
      <c r="C37" s="645"/>
      <c r="D37" s="678"/>
      <c r="E37" s="681"/>
      <c r="F37" s="684"/>
      <c r="G37" s="173"/>
      <c r="H37" s="174"/>
      <c r="I37" s="205"/>
      <c r="J37" s="169"/>
      <c r="K37" s="170"/>
      <c r="L37" s="171"/>
      <c r="M37" s="176"/>
      <c r="P37" s="209">
        <v>1990</v>
      </c>
      <c r="Q37" s="210">
        <v>41025.1</v>
      </c>
    </row>
    <row r="38" spans="1:29" ht="14.3" thickBot="1">
      <c r="A38" s="662"/>
      <c r="B38" s="675"/>
      <c r="C38" s="645"/>
      <c r="D38" s="678"/>
      <c r="E38" s="681"/>
      <c r="F38" s="684"/>
      <c r="G38" s="173"/>
      <c r="H38" s="211"/>
      <c r="I38" s="205"/>
      <c r="J38" s="169"/>
      <c r="K38" s="170"/>
      <c r="L38" s="171"/>
      <c r="M38" s="176"/>
      <c r="P38" s="209">
        <v>1991</v>
      </c>
      <c r="Q38" s="210">
        <v>51720</v>
      </c>
      <c r="R38" s="141"/>
      <c r="X38" s="141"/>
      <c r="Y38" s="141"/>
      <c r="Z38" s="141"/>
      <c r="AA38" s="141"/>
      <c r="AB38" s="141"/>
    </row>
    <row r="39" spans="1:29" ht="12.75" customHeight="1" thickBot="1">
      <c r="A39" s="663"/>
      <c r="B39" s="676"/>
      <c r="C39" s="646"/>
      <c r="D39" s="679"/>
      <c r="E39" s="682"/>
      <c r="F39" s="685"/>
      <c r="G39" s="656"/>
      <c r="H39" s="657"/>
      <c r="I39" s="657"/>
      <c r="J39" s="188"/>
      <c r="K39" s="189"/>
      <c r="L39" s="190"/>
      <c r="M39" s="212"/>
      <c r="P39" s="209">
        <v>1992</v>
      </c>
      <c r="Q39" s="210">
        <v>65190</v>
      </c>
      <c r="R39" s="141"/>
      <c r="X39" s="141"/>
      <c r="Y39" s="141"/>
      <c r="Z39" s="141"/>
      <c r="AA39" s="141"/>
      <c r="AB39" s="141"/>
    </row>
    <row r="40" spans="1:29" ht="13.6">
      <c r="A40" s="213"/>
      <c r="B40" s="214"/>
      <c r="C40" s="215"/>
      <c r="D40" s="215"/>
      <c r="E40" s="216"/>
      <c r="F40" s="217"/>
      <c r="G40" s="218"/>
      <c r="H40" s="219"/>
      <c r="I40" s="220"/>
      <c r="J40" s="220"/>
      <c r="K40" s="220"/>
      <c r="L40" s="220"/>
      <c r="M40" s="221"/>
      <c r="P40" s="222">
        <v>1993</v>
      </c>
      <c r="Q40" s="132">
        <v>81510</v>
      </c>
      <c r="R40" s="141"/>
      <c r="X40" s="141"/>
      <c r="Y40" s="141"/>
      <c r="Z40" s="141"/>
      <c r="AA40" s="141"/>
      <c r="AB40" s="141"/>
    </row>
    <row r="41" spans="1:29" ht="12.75" customHeight="1">
      <c r="A41" s="155" t="s">
        <v>66</v>
      </c>
      <c r="B41" s="156">
        <v>2</v>
      </c>
      <c r="C41" s="634">
        <f>VLOOKUP(B41,Conformación!$A$5:$S$125,2,FALSE)</f>
        <v>0</v>
      </c>
      <c r="D41" s="634"/>
      <c r="E41" s="634"/>
      <c r="F41" s="634"/>
      <c r="G41" s="634"/>
      <c r="H41" s="634"/>
      <c r="I41" s="634"/>
      <c r="J41" s="157"/>
      <c r="K41" s="157"/>
      <c r="L41" s="157"/>
      <c r="M41" s="223"/>
      <c r="P41" s="222">
        <v>1994</v>
      </c>
      <c r="Q41" s="132">
        <v>98700</v>
      </c>
      <c r="R41" s="141"/>
      <c r="X41" s="141"/>
      <c r="Y41" s="141"/>
      <c r="Z41" s="141"/>
      <c r="AA41" s="141"/>
      <c r="AB41" s="141"/>
    </row>
    <row r="42" spans="1:29" ht="12.75" customHeight="1">
      <c r="A42" s="155"/>
      <c r="B42" s="155"/>
      <c r="C42" s="635">
        <f>VLOOKUP(B41,Conformación!$A$5:$S$125,4,FALSE)</f>
        <v>0</v>
      </c>
      <c r="D42" s="635"/>
      <c r="E42" s="635"/>
      <c r="F42" s="635"/>
      <c r="G42" s="635"/>
      <c r="H42" s="635"/>
      <c r="I42" s="635"/>
      <c r="J42" s="158"/>
      <c r="K42" s="158"/>
      <c r="L42" s="158"/>
      <c r="M42" s="223"/>
      <c r="P42" s="222">
        <v>1995</v>
      </c>
      <c r="Q42" s="132">
        <v>118933.5</v>
      </c>
      <c r="R42" s="141"/>
      <c r="X42" s="141"/>
      <c r="Y42" s="141"/>
      <c r="Z42" s="141"/>
      <c r="AA42" s="141"/>
      <c r="AB42" s="141"/>
    </row>
    <row r="43" spans="1:29" ht="13.6" thickBot="1">
      <c r="P43" s="222">
        <v>1996</v>
      </c>
      <c r="Q43" s="132">
        <v>142125</v>
      </c>
    </row>
    <row r="44" spans="1:29" ht="52.5" customHeight="1" thickBot="1">
      <c r="A44" s="162" t="s">
        <v>124</v>
      </c>
      <c r="B44" s="163" t="s">
        <v>125</v>
      </c>
      <c r="C44" s="163" t="s">
        <v>126</v>
      </c>
      <c r="D44" s="636" t="s">
        <v>127</v>
      </c>
      <c r="E44" s="637"/>
      <c r="F44" s="163" t="s">
        <v>128</v>
      </c>
      <c r="G44" s="163" t="s">
        <v>4</v>
      </c>
      <c r="H44" s="163" t="s">
        <v>129</v>
      </c>
      <c r="I44" s="163" t="s">
        <v>26</v>
      </c>
      <c r="J44" s="163" t="s">
        <v>130</v>
      </c>
      <c r="K44" s="163" t="s">
        <v>131</v>
      </c>
      <c r="L44" s="164" t="s">
        <v>132</v>
      </c>
      <c r="M44" s="165" t="s">
        <v>9</v>
      </c>
      <c r="P44" s="222">
        <v>1997</v>
      </c>
      <c r="Q44" s="132">
        <v>172005</v>
      </c>
    </row>
    <row r="45" spans="1:29" ht="13.6">
      <c r="A45" s="638" t="str">
        <f>A$7</f>
        <v>Residente de Obra</v>
      </c>
      <c r="B45" s="641"/>
      <c r="C45" s="644"/>
      <c r="D45" s="647"/>
      <c r="E45" s="650">
        <f>IF(D45=0,0,IF(D45&lt;D$7,"CUMPLE EL TIEMPO MÍNIMO REQUERIDO DE HABER TERMINADO Y APROBADO ESTUDIOS","NO CUMPLE EL TIEMPO MÍNIMO REQUERIDO DE HABER TERMINADO Y APROBADO ESTUDIOS"))</f>
        <v>0</v>
      </c>
      <c r="F45" s="660"/>
      <c r="G45" s="166"/>
      <c r="H45" s="167"/>
      <c r="I45" s="168"/>
      <c r="J45" s="169">
        <f>IF(I45=0,0,IF(H45&lt;D$26,"EXPERIENCIA ADQUIRIDA ANTES DEL GRADO",I45/VLOOKUP(YEAR(H45),$P$24:$Q$59,2,0)))</f>
        <v>0</v>
      </c>
      <c r="K45" s="170">
        <f>IF(I45&gt;=J$7,"cumple",0)</f>
        <v>0</v>
      </c>
      <c r="L45" s="171"/>
      <c r="M45" s="224"/>
      <c r="P45" s="222">
        <v>1998</v>
      </c>
      <c r="Q45" s="132">
        <v>203826</v>
      </c>
    </row>
    <row r="46" spans="1:29" ht="13.6">
      <c r="A46" s="664"/>
      <c r="B46" s="666"/>
      <c r="C46" s="645"/>
      <c r="D46" s="668"/>
      <c r="E46" s="670"/>
      <c r="F46" s="672"/>
      <c r="G46" s="173"/>
      <c r="H46" s="174"/>
      <c r="I46" s="175"/>
      <c r="J46" s="169">
        <f t="shared" ref="J46:J47" si="2">IF(I46=0,0,IF(H46&lt;D$26,"EXPERIENCIA ADQUIRIDA ANTES DEL GRADO",I46/VLOOKUP(YEAR(H46),$P$24:$Q$59,2,0)))</f>
        <v>0</v>
      </c>
      <c r="K46" s="170">
        <f t="shared" ref="K46:K50" si="3">IF(I46&gt;=J$7,"cumple",0)</f>
        <v>0</v>
      </c>
      <c r="L46" s="171"/>
      <c r="M46" s="172"/>
      <c r="P46" s="203">
        <v>2002</v>
      </c>
      <c r="Q46" s="204">
        <v>309000</v>
      </c>
    </row>
    <row r="47" spans="1:29" ht="101.25" customHeight="1">
      <c r="A47" s="664"/>
      <c r="B47" s="666"/>
      <c r="C47" s="645"/>
      <c r="D47" s="668"/>
      <c r="E47" s="670"/>
      <c r="F47" s="672"/>
      <c r="G47" s="173"/>
      <c r="H47" s="174"/>
      <c r="I47" s="175"/>
      <c r="J47" s="169">
        <f t="shared" si="2"/>
        <v>0</v>
      </c>
      <c r="K47" s="170">
        <f t="shared" si="3"/>
        <v>0</v>
      </c>
      <c r="L47" s="182"/>
      <c r="M47" s="224"/>
      <c r="P47" s="203">
        <v>2003</v>
      </c>
      <c r="Q47" s="204">
        <v>332000</v>
      </c>
    </row>
    <row r="48" spans="1:29" ht="14.3" thickBot="1">
      <c r="A48" s="664"/>
      <c r="B48" s="666"/>
      <c r="C48" s="645"/>
      <c r="D48" s="668"/>
      <c r="E48" s="670"/>
      <c r="F48" s="672"/>
      <c r="G48" s="183"/>
      <c r="H48" s="184"/>
      <c r="I48" s="185"/>
      <c r="J48" s="169">
        <f>IF(I48=0,0,IF(H48&lt;D$26,"EXPERIENCIA ADQUIRIDA ANTES DEL GRADO",I48/VLOOKUP(YEAR(H48),$P$24:$Q$59,2,0)))</f>
        <v>0</v>
      </c>
      <c r="K48" s="170">
        <f t="shared" si="3"/>
        <v>0</v>
      </c>
      <c r="L48" s="186"/>
      <c r="M48" s="187"/>
      <c r="P48" s="203">
        <v>2004</v>
      </c>
      <c r="Q48" s="204">
        <v>358000</v>
      </c>
      <c r="R48" s="141"/>
      <c r="X48" s="141"/>
      <c r="Y48" s="141"/>
      <c r="Z48" s="141"/>
      <c r="AA48" s="141"/>
      <c r="AB48" s="141"/>
    </row>
    <row r="49" spans="1:28" ht="16.3" thickBot="1">
      <c r="A49" s="665"/>
      <c r="B49" s="667"/>
      <c r="C49" s="646"/>
      <c r="D49" s="669"/>
      <c r="E49" s="671"/>
      <c r="F49" s="673"/>
      <c r="G49" s="656"/>
      <c r="H49" s="657"/>
      <c r="I49" s="657"/>
      <c r="J49" s="169">
        <f>IF(I49=0,0,IF(H49&lt;D$26,"EXPERIENCIA ADQUIRIDA ANTES DEL GRADO",I49/VLOOKUP(YEAR(H49),$P$24:$Q$59,2,0)))</f>
        <v>0</v>
      </c>
      <c r="K49" s="170">
        <f t="shared" si="3"/>
        <v>0</v>
      </c>
      <c r="L49" s="190"/>
      <c r="M49" s="212"/>
      <c r="P49" s="203">
        <v>2005</v>
      </c>
      <c r="Q49" s="204">
        <v>381500</v>
      </c>
    </row>
    <row r="50" spans="1:28" s="199" customFormat="1" ht="13.6" thickBot="1">
      <c r="A50" s="192"/>
      <c r="B50" s="193"/>
      <c r="C50" s="193"/>
      <c r="D50" s="658"/>
      <c r="E50" s="659"/>
      <c r="F50" s="193"/>
      <c r="G50" s="193"/>
      <c r="H50" s="193"/>
      <c r="I50" s="193"/>
      <c r="J50" s="180"/>
      <c r="K50" s="170">
        <f t="shared" si="3"/>
        <v>0</v>
      </c>
      <c r="L50" s="194"/>
      <c r="M50" s="195"/>
      <c r="N50" s="196"/>
      <c r="O50" s="196"/>
      <c r="P50" s="197">
        <v>2006</v>
      </c>
      <c r="Q50" s="198">
        <v>408000</v>
      </c>
    </row>
    <row r="51" spans="1:28" ht="13.6">
      <c r="A51" s="661"/>
      <c r="B51" s="674"/>
      <c r="C51" s="644"/>
      <c r="D51" s="677"/>
      <c r="E51" s="680"/>
      <c r="F51" s="683"/>
      <c r="G51" s="200"/>
      <c r="H51" s="167"/>
      <c r="I51" s="201"/>
      <c r="J51" s="169"/>
      <c r="K51" s="170"/>
      <c r="L51" s="171"/>
      <c r="M51" s="202"/>
      <c r="P51" s="203">
        <v>2007</v>
      </c>
      <c r="Q51" s="204">
        <v>433700</v>
      </c>
    </row>
    <row r="52" spans="1:28" ht="13.6">
      <c r="A52" s="662"/>
      <c r="B52" s="675"/>
      <c r="C52" s="645"/>
      <c r="D52" s="678"/>
      <c r="E52" s="681"/>
      <c r="F52" s="684"/>
      <c r="G52" s="173"/>
      <c r="H52" s="174"/>
      <c r="I52" s="205"/>
      <c r="J52" s="169"/>
      <c r="K52" s="170"/>
      <c r="L52" s="206"/>
      <c r="M52" s="176"/>
      <c r="P52" s="207">
        <v>2008</v>
      </c>
      <c r="Q52" s="208">
        <v>461500</v>
      </c>
    </row>
    <row r="53" spans="1:28" ht="13.6">
      <c r="A53" s="662"/>
      <c r="B53" s="675"/>
      <c r="C53" s="645"/>
      <c r="D53" s="678"/>
      <c r="E53" s="681"/>
      <c r="F53" s="684"/>
      <c r="G53" s="173"/>
      <c r="H53" s="174"/>
      <c r="I53" s="205"/>
      <c r="J53" s="169"/>
      <c r="K53" s="170"/>
      <c r="L53" s="171"/>
      <c r="M53" s="176"/>
      <c r="P53" s="209">
        <v>2009</v>
      </c>
      <c r="Q53" s="210">
        <v>496900</v>
      </c>
    </row>
    <row r="54" spans="1:28" ht="14.3" thickBot="1">
      <c r="A54" s="662"/>
      <c r="B54" s="675"/>
      <c r="C54" s="645"/>
      <c r="D54" s="678"/>
      <c r="E54" s="681"/>
      <c r="F54" s="684"/>
      <c r="G54" s="173"/>
      <c r="H54" s="211"/>
      <c r="I54" s="205"/>
      <c r="J54" s="169"/>
      <c r="K54" s="170"/>
      <c r="L54" s="171"/>
      <c r="M54" s="176"/>
      <c r="P54" s="209">
        <v>2010</v>
      </c>
      <c r="Q54" s="210">
        <v>515000</v>
      </c>
      <c r="R54" s="141"/>
      <c r="X54" s="141"/>
      <c r="Y54" s="141"/>
      <c r="Z54" s="141"/>
      <c r="AA54" s="141"/>
      <c r="AB54" s="141"/>
    </row>
    <row r="55" spans="1:28" ht="12.75" customHeight="1" thickBot="1">
      <c r="A55" s="663"/>
      <c r="B55" s="676"/>
      <c r="C55" s="646"/>
      <c r="D55" s="679"/>
      <c r="E55" s="682"/>
      <c r="F55" s="685"/>
      <c r="G55" s="656"/>
      <c r="H55" s="657"/>
      <c r="I55" s="657"/>
      <c r="J55" s="188"/>
      <c r="K55" s="189"/>
      <c r="L55" s="190"/>
      <c r="M55" s="212"/>
      <c r="P55" s="209">
        <v>2011</v>
      </c>
      <c r="Q55" s="210">
        <v>535600</v>
      </c>
      <c r="R55" s="141"/>
      <c r="X55" s="141"/>
      <c r="Y55" s="141"/>
      <c r="Z55" s="141"/>
      <c r="AA55" s="141"/>
      <c r="AB55" s="141"/>
    </row>
    <row r="56" spans="1:28" ht="13.6">
      <c r="A56" s="213"/>
      <c r="B56" s="214"/>
      <c r="C56" s="215"/>
      <c r="D56" s="215"/>
      <c r="E56" s="216"/>
      <c r="F56" s="217"/>
      <c r="G56" s="218"/>
      <c r="H56" s="219"/>
      <c r="I56" s="220"/>
      <c r="J56" s="220"/>
      <c r="K56" s="220"/>
      <c r="L56" s="220"/>
      <c r="M56" s="221"/>
      <c r="P56" s="209">
        <v>2012</v>
      </c>
      <c r="Q56" s="210">
        <v>566700</v>
      </c>
      <c r="R56" s="141"/>
      <c r="X56" s="141"/>
      <c r="Y56" s="141"/>
      <c r="Z56" s="141"/>
      <c r="AA56" s="141"/>
      <c r="AB56" s="141"/>
    </row>
    <row r="57" spans="1:28" ht="12.75" customHeight="1">
      <c r="A57" s="155" t="s">
        <v>66</v>
      </c>
      <c r="B57" s="156">
        <v>3</v>
      </c>
      <c r="C57" s="634">
        <f>VLOOKUP(B57,Conformación!$A$5:$S$125,2,FALSE)</f>
        <v>0</v>
      </c>
      <c r="D57" s="634"/>
      <c r="E57" s="634"/>
      <c r="F57" s="634"/>
      <c r="G57" s="634"/>
      <c r="H57" s="634"/>
      <c r="I57" s="634"/>
      <c r="J57" s="157"/>
      <c r="K57" s="157"/>
      <c r="L57" s="157"/>
      <c r="M57" s="223"/>
      <c r="P57" s="209">
        <v>2013</v>
      </c>
      <c r="Q57" s="225">
        <v>581900</v>
      </c>
    </row>
    <row r="58" spans="1:28" ht="12.75" customHeight="1">
      <c r="A58" s="155"/>
      <c r="B58" s="155"/>
      <c r="C58" s="635">
        <f>VLOOKUP(B57,Conformación!$A$5:$S$125,4,FALSE)</f>
        <v>0</v>
      </c>
      <c r="D58" s="635"/>
      <c r="E58" s="635"/>
      <c r="F58" s="635"/>
      <c r="G58" s="635"/>
      <c r="H58" s="635"/>
      <c r="I58" s="635"/>
      <c r="J58" s="158"/>
      <c r="K58" s="158"/>
      <c r="L58" s="158"/>
      <c r="M58" s="223"/>
      <c r="P58" s="209">
        <v>2014</v>
      </c>
      <c r="Q58" s="226">
        <v>616000</v>
      </c>
    </row>
    <row r="59" spans="1:28" ht="13.6" thickBot="1">
      <c r="P59" s="209">
        <v>2015</v>
      </c>
      <c r="Q59" s="226">
        <v>644350</v>
      </c>
    </row>
    <row r="60" spans="1:28" ht="50.3" customHeight="1" thickBot="1">
      <c r="A60" s="162" t="s">
        <v>124</v>
      </c>
      <c r="B60" s="163" t="s">
        <v>125</v>
      </c>
      <c r="C60" s="163" t="s">
        <v>126</v>
      </c>
      <c r="D60" s="636" t="s">
        <v>127</v>
      </c>
      <c r="E60" s="637"/>
      <c r="F60" s="163" t="s">
        <v>128</v>
      </c>
      <c r="G60" s="163" t="s">
        <v>4</v>
      </c>
      <c r="H60" s="163" t="s">
        <v>129</v>
      </c>
      <c r="I60" s="163" t="s">
        <v>26</v>
      </c>
      <c r="J60" s="163" t="s">
        <v>130</v>
      </c>
      <c r="K60" s="163" t="s">
        <v>131</v>
      </c>
      <c r="L60" s="164" t="s">
        <v>132</v>
      </c>
      <c r="M60" s="165" t="s">
        <v>9</v>
      </c>
      <c r="O60" s="227"/>
      <c r="P60" s="227">
        <v>2016</v>
      </c>
      <c r="Q60" s="228">
        <v>689500</v>
      </c>
    </row>
    <row r="61" spans="1:28" ht="38.75">
      <c r="A61" s="638" t="str">
        <f>A$7</f>
        <v>Residente de Obra</v>
      </c>
      <c r="B61" s="641" t="s">
        <v>151</v>
      </c>
      <c r="C61" s="644" t="s">
        <v>152</v>
      </c>
      <c r="D61" s="647">
        <v>34382</v>
      </c>
      <c r="E61" s="650" t="str">
        <f>IF(D61=0,0,IF(D61&lt;D$7,"CUMPLE EL TIEMPO MÍNIMO REQUERIDO DE HABER TERMINADO Y APROBADO ESTUDIOS","NO CUMPLE EL TIEMPO MÍNIMO REQUERIDO DE HABER TERMINADO Y APROBADO ESTUDIOS"))</f>
        <v>CUMPLE EL TIEMPO MÍNIMO REQUERIDO DE HABER TERMINADO Y APROBADO ESTUDIOS</v>
      </c>
      <c r="F61" s="660" t="s">
        <v>153</v>
      </c>
      <c r="G61" s="166" t="s">
        <v>150</v>
      </c>
      <c r="H61" s="167">
        <v>42390</v>
      </c>
      <c r="I61" s="168">
        <v>1173126960</v>
      </c>
      <c r="J61" s="169">
        <f>IF(I61=0,0,IF(H61&lt;D$26,"EXPERIENCIA ADQUIRIDA ANTES DEL GRADO",I61/VLOOKUP(YEAR(H61),$P$24:$Q$62,2,0)))</f>
        <v>1701.4169108049311</v>
      </c>
      <c r="K61" s="170" t="str">
        <f>IF(I61&gt;=J$7,"cumple",0)</f>
        <v>cumple</v>
      </c>
      <c r="L61" s="171">
        <v>156</v>
      </c>
      <c r="M61" s="224" t="s">
        <v>142</v>
      </c>
      <c r="P61" s="222">
        <v>2017</v>
      </c>
      <c r="Q61" s="132">
        <v>717737</v>
      </c>
    </row>
    <row r="62" spans="1:28" ht="86.95" customHeight="1">
      <c r="A62" s="664"/>
      <c r="B62" s="666"/>
      <c r="C62" s="645"/>
      <c r="D62" s="668"/>
      <c r="E62" s="670"/>
      <c r="F62" s="672"/>
      <c r="G62" s="173" t="s">
        <v>154</v>
      </c>
      <c r="H62" s="174">
        <v>41642</v>
      </c>
      <c r="I62" s="175">
        <v>190008570</v>
      </c>
      <c r="J62" s="169">
        <f>IF(I62=0,0,IF(H62&lt;D$26,"EXPERIENCIA ADQUIRIDA ANTES DEL GRADO",I62/VLOOKUP(YEAR(H62),$P$24:$Q$62,2,0)))</f>
        <v>308.45547077922078</v>
      </c>
      <c r="K62" s="170" t="str">
        <f t="shared" ref="K62:K65" si="4">IF(I62&gt;=J$7,"cumple",0)</f>
        <v>cumple</v>
      </c>
      <c r="L62" s="171"/>
      <c r="M62" s="172"/>
      <c r="P62" s="203">
        <v>2001</v>
      </c>
      <c r="Q62" s="204">
        <v>286000</v>
      </c>
    </row>
    <row r="63" spans="1:28" ht="13.6">
      <c r="A63" s="664"/>
      <c r="B63" s="666"/>
      <c r="C63" s="645"/>
      <c r="D63" s="668"/>
      <c r="E63" s="670"/>
      <c r="F63" s="672"/>
      <c r="G63" s="173"/>
      <c r="H63" s="174"/>
      <c r="I63" s="175"/>
      <c r="J63" s="169">
        <f t="shared" ref="J63" si="5">IF(I63=0,0,IF(H63&lt;D$26,"EXPERIENCIA ADQUIRIDA ANTES DEL GRADO",I63/VLOOKUP(YEAR(H63),$P$24:$Q$59,2,0)))</f>
        <v>0</v>
      </c>
      <c r="K63" s="170">
        <f t="shared" si="4"/>
        <v>0</v>
      </c>
      <c r="L63" s="182"/>
      <c r="M63" s="224"/>
      <c r="P63" s="203"/>
      <c r="Q63" s="204"/>
    </row>
    <row r="64" spans="1:28" ht="14.3" thickBot="1">
      <c r="A64" s="664"/>
      <c r="B64" s="666"/>
      <c r="C64" s="645"/>
      <c r="D64" s="668"/>
      <c r="E64" s="670"/>
      <c r="F64" s="672"/>
      <c r="G64" s="183"/>
      <c r="H64" s="184"/>
      <c r="I64" s="185"/>
      <c r="J64" s="169">
        <f>IF(I64=0,0,IF(H64&lt;D$26,"EXPERIENCIA ADQUIRIDA ANTES DEL GRADO",I64/VLOOKUP(YEAR(H64),$P$24:$Q$59,2,0)))</f>
        <v>0</v>
      </c>
      <c r="K64" s="170">
        <f t="shared" si="4"/>
        <v>0</v>
      </c>
      <c r="L64" s="186"/>
      <c r="M64" s="187"/>
      <c r="P64" s="203"/>
      <c r="Q64" s="204"/>
      <c r="R64" s="141"/>
      <c r="X64" s="141"/>
      <c r="Y64" s="141"/>
      <c r="Z64" s="141"/>
      <c r="AA64" s="141"/>
      <c r="AB64" s="141"/>
    </row>
    <row r="65" spans="1:28" ht="19.55" customHeight="1" thickBot="1">
      <c r="A65" s="665"/>
      <c r="B65" s="667"/>
      <c r="C65" s="646"/>
      <c r="D65" s="669"/>
      <c r="E65" s="671"/>
      <c r="F65" s="673"/>
      <c r="G65" s="656" t="s">
        <v>135</v>
      </c>
      <c r="H65" s="657"/>
      <c r="I65" s="657"/>
      <c r="J65" s="169">
        <f>IF(I65=0,0,IF(H65&lt;D$26,"EXPERIENCIA ADQUIRIDA ANTES DEL GRADO",I65/VLOOKUP(YEAR(H65),$P$24:$Q$59,2,0)))</f>
        <v>0</v>
      </c>
      <c r="K65" s="170">
        <f t="shared" si="4"/>
        <v>0</v>
      </c>
      <c r="L65" s="190"/>
      <c r="M65" s="212"/>
      <c r="P65" s="203"/>
      <c r="Q65" s="204"/>
    </row>
    <row r="66" spans="1:28" s="199" customFormat="1" ht="11.55" thickBot="1">
      <c r="A66" s="192"/>
      <c r="B66" s="193"/>
      <c r="C66" s="193"/>
      <c r="D66" s="658"/>
      <c r="E66" s="659"/>
      <c r="F66" s="193"/>
      <c r="G66" s="193"/>
      <c r="H66" s="193"/>
      <c r="I66" s="193"/>
      <c r="J66" s="193"/>
      <c r="K66" s="193"/>
      <c r="L66" s="194"/>
      <c r="M66" s="195"/>
      <c r="N66" s="196"/>
      <c r="O66" s="196"/>
      <c r="P66" s="197"/>
      <c r="Q66" s="198"/>
    </row>
    <row r="67" spans="1:28" ht="13.6">
      <c r="A67" s="661"/>
      <c r="B67" s="674"/>
      <c r="C67" s="644"/>
      <c r="D67" s="677"/>
      <c r="E67" s="680"/>
      <c r="F67" s="683"/>
      <c r="G67" s="200"/>
      <c r="H67" s="167"/>
      <c r="I67" s="201"/>
      <c r="J67" s="169"/>
      <c r="K67" s="170"/>
      <c r="L67" s="171"/>
      <c r="M67" s="202"/>
      <c r="P67" s="203"/>
      <c r="Q67" s="204"/>
    </row>
    <row r="68" spans="1:28" ht="13.6">
      <c r="A68" s="662"/>
      <c r="B68" s="675"/>
      <c r="C68" s="645"/>
      <c r="D68" s="678"/>
      <c r="E68" s="681"/>
      <c r="F68" s="684"/>
      <c r="G68" s="173"/>
      <c r="H68" s="174"/>
      <c r="I68" s="205"/>
      <c r="J68" s="169"/>
      <c r="K68" s="170"/>
      <c r="L68" s="206"/>
      <c r="M68" s="176"/>
      <c r="P68" s="207"/>
      <c r="Q68" s="208"/>
    </row>
    <row r="69" spans="1:28" ht="13.6">
      <c r="A69" s="662"/>
      <c r="B69" s="675"/>
      <c r="C69" s="645"/>
      <c r="D69" s="678"/>
      <c r="E69" s="681"/>
      <c r="F69" s="684"/>
      <c r="G69" s="173"/>
      <c r="H69" s="174"/>
      <c r="I69" s="205"/>
      <c r="J69" s="169"/>
      <c r="K69" s="170"/>
      <c r="L69" s="171"/>
      <c r="M69" s="176"/>
      <c r="P69" s="209"/>
      <c r="Q69" s="210"/>
    </row>
    <row r="70" spans="1:28" ht="14.3" thickBot="1">
      <c r="A70" s="662"/>
      <c r="B70" s="675"/>
      <c r="C70" s="645"/>
      <c r="D70" s="678"/>
      <c r="E70" s="681"/>
      <c r="F70" s="684"/>
      <c r="G70" s="173"/>
      <c r="H70" s="211"/>
      <c r="I70" s="205"/>
      <c r="J70" s="169"/>
      <c r="K70" s="170"/>
      <c r="L70" s="171"/>
      <c r="M70" s="176"/>
      <c r="P70" s="209"/>
      <c r="Q70" s="210"/>
      <c r="R70" s="141"/>
      <c r="X70" s="141"/>
      <c r="Y70" s="141"/>
      <c r="Z70" s="141"/>
      <c r="AA70" s="141"/>
      <c r="AB70" s="141"/>
    </row>
    <row r="71" spans="1:28" ht="12.75" customHeight="1" thickBot="1">
      <c r="A71" s="663"/>
      <c r="B71" s="676"/>
      <c r="C71" s="646"/>
      <c r="D71" s="679"/>
      <c r="E71" s="682"/>
      <c r="F71" s="685"/>
      <c r="G71" s="656"/>
      <c r="H71" s="657"/>
      <c r="I71" s="657"/>
      <c r="J71" s="188"/>
      <c r="K71" s="189"/>
      <c r="L71" s="190"/>
      <c r="M71" s="212"/>
      <c r="P71" s="209"/>
      <c r="Q71" s="210"/>
      <c r="R71" s="141"/>
      <c r="X71" s="141"/>
      <c r="Y71" s="141"/>
      <c r="Z71" s="141"/>
      <c r="AA71" s="141"/>
      <c r="AB71" s="141"/>
    </row>
    <row r="72" spans="1:28" ht="12.75" customHeight="1">
      <c r="A72" s="213"/>
      <c r="B72" s="214"/>
      <c r="C72" s="215"/>
      <c r="D72" s="215"/>
      <c r="E72" s="216"/>
      <c r="F72" s="217"/>
      <c r="G72" s="218"/>
      <c r="H72" s="219"/>
      <c r="I72" s="220"/>
      <c r="J72" s="220"/>
      <c r="K72" s="220"/>
      <c r="L72" s="220"/>
      <c r="M72" s="221"/>
    </row>
    <row r="73" spans="1:28" ht="12.75" customHeight="1">
      <c r="A73" s="155" t="s">
        <v>66</v>
      </c>
      <c r="B73" s="156">
        <v>4</v>
      </c>
      <c r="C73" s="634">
        <f>VLOOKUP(B73,Conformación!$A$5:$S$125,2,FALSE)</f>
        <v>0</v>
      </c>
      <c r="D73" s="634"/>
      <c r="E73" s="634"/>
      <c r="F73" s="634"/>
      <c r="G73" s="634"/>
      <c r="H73" s="634"/>
      <c r="I73" s="634"/>
      <c r="J73" s="157"/>
      <c r="K73" s="157"/>
      <c r="L73" s="157"/>
      <c r="M73" s="223"/>
    </row>
    <row r="74" spans="1:28" ht="12.75" customHeight="1">
      <c r="A74" s="155"/>
      <c r="B74" s="155"/>
      <c r="C74" s="635">
        <f>VLOOKUP(B73,Conformación!$A$5:$S$125,4,FALSE)</f>
        <v>0</v>
      </c>
      <c r="D74" s="635"/>
      <c r="E74" s="635"/>
      <c r="F74" s="635"/>
      <c r="G74" s="635"/>
      <c r="H74" s="635"/>
      <c r="I74" s="635"/>
      <c r="J74" s="158"/>
      <c r="K74" s="158"/>
      <c r="L74" s="158"/>
      <c r="M74" s="223"/>
    </row>
    <row r="75" spans="1:28" ht="13.6" thickBot="1"/>
    <row r="76" spans="1:28" ht="12.75" customHeight="1" thickBot="1">
      <c r="A76" s="162" t="s">
        <v>124</v>
      </c>
      <c r="B76" s="163" t="s">
        <v>125</v>
      </c>
      <c r="C76" s="163" t="s">
        <v>126</v>
      </c>
      <c r="D76" s="636" t="s">
        <v>127</v>
      </c>
      <c r="E76" s="637"/>
      <c r="F76" s="163" t="s">
        <v>128</v>
      </c>
      <c r="G76" s="163" t="s">
        <v>4</v>
      </c>
      <c r="H76" s="163" t="s">
        <v>129</v>
      </c>
      <c r="I76" s="163" t="s">
        <v>26</v>
      </c>
      <c r="J76" s="163" t="s">
        <v>11</v>
      </c>
      <c r="K76" s="163" t="s">
        <v>131</v>
      </c>
      <c r="L76" s="164" t="s">
        <v>133</v>
      </c>
      <c r="M76" s="165" t="s">
        <v>9</v>
      </c>
      <c r="O76" s="227"/>
    </row>
    <row r="77" spans="1:28" ht="59.95" customHeight="1">
      <c r="A77" s="638" t="str">
        <f>A$7</f>
        <v>Residente de Obra</v>
      </c>
      <c r="B77" s="641" t="s">
        <v>156</v>
      </c>
      <c r="C77" s="644" t="s">
        <v>157</v>
      </c>
      <c r="D77" s="647">
        <v>36664</v>
      </c>
      <c r="E77" s="650" t="str">
        <f>IF(D77=0,0,IF(D77&lt;D$7,"CUMPLE EL TIEMPO MÍNIMO REQUERIDO DE HABER TERMINADO Y APROBADO ESTUDIOS","NO CUMPLE EL TIEMPO MÍNIMO REQUERIDO DE HABER TERMINADO Y APROBADO ESTUDIOS"))</f>
        <v>CUMPLE EL TIEMPO MÍNIMO REQUERIDO DE HABER TERMINADO Y APROBADO ESTUDIOS</v>
      </c>
      <c r="F77" s="660" t="s">
        <v>153</v>
      </c>
      <c r="G77" s="166" t="s">
        <v>159</v>
      </c>
      <c r="H77" s="167">
        <v>36926</v>
      </c>
      <c r="I77" s="168">
        <v>849310085</v>
      </c>
      <c r="J77" s="169">
        <f>IF(I77=0,0,IF(H77&lt;D$77,"EXPERIENCIA ADQUIRIDA ANTES DEL GRADO",I77/VLOOKUP(YEAR(H77),$P$22:$Q$62,2,0)))</f>
        <v>2969.6156818181817</v>
      </c>
      <c r="K77" s="170" t="str">
        <f>IF(I77&gt;=J$7,"cumple",0)</f>
        <v>cumple</v>
      </c>
      <c r="L77" s="171">
        <v>147</v>
      </c>
      <c r="M77" s="235" t="s">
        <v>158</v>
      </c>
      <c r="P77" s="222"/>
      <c r="Q77" s="132"/>
    </row>
    <row r="78" spans="1:28" ht="38.75">
      <c r="A78" s="664"/>
      <c r="B78" s="666"/>
      <c r="C78" s="645"/>
      <c r="D78" s="668"/>
      <c r="E78" s="670"/>
      <c r="F78" s="672"/>
      <c r="G78" s="173" t="s">
        <v>160</v>
      </c>
      <c r="H78" s="174">
        <v>38025</v>
      </c>
      <c r="I78" s="175">
        <v>553757471</v>
      </c>
      <c r="J78" s="169">
        <f t="shared" ref="J78:J81" si="6">IF(I78=0,0,IF(H78&lt;D$77,"EXPERIENCIA ADQUIRIDA ANTES DEL GRADO",I78/VLOOKUP(YEAR(H78),$P$22:$Q$62,2,0)))</f>
        <v>1546.8085782122905</v>
      </c>
      <c r="K78" s="170" t="str">
        <f t="shared" ref="K78:K79" si="7">IF(I78&gt;=J$7,"cumple",0)</f>
        <v>cumple</v>
      </c>
      <c r="L78" s="171">
        <v>148</v>
      </c>
      <c r="M78" s="202"/>
      <c r="P78" s="222"/>
      <c r="Q78" s="132"/>
    </row>
    <row r="79" spans="1:28" ht="13.6">
      <c r="A79" s="664"/>
      <c r="B79" s="666"/>
      <c r="C79" s="645"/>
      <c r="D79" s="668"/>
      <c r="E79" s="670"/>
      <c r="F79" s="672"/>
      <c r="G79" s="173"/>
      <c r="H79" s="174"/>
      <c r="I79" s="175"/>
      <c r="J79" s="169">
        <f t="shared" si="6"/>
        <v>0</v>
      </c>
      <c r="K79" s="170">
        <f t="shared" si="7"/>
        <v>0</v>
      </c>
      <c r="L79" s="171" t="s">
        <v>133</v>
      </c>
      <c r="M79" s="202"/>
      <c r="P79" s="222"/>
      <c r="Q79" s="132"/>
    </row>
    <row r="80" spans="1:28" ht="13.6">
      <c r="A80" s="664"/>
      <c r="B80" s="666"/>
      <c r="C80" s="645"/>
      <c r="D80" s="668"/>
      <c r="E80" s="670"/>
      <c r="F80" s="672"/>
      <c r="G80" s="173"/>
      <c r="H80" s="174"/>
      <c r="I80" s="175"/>
      <c r="J80" s="169">
        <f t="shared" si="6"/>
        <v>0</v>
      </c>
      <c r="K80" s="170">
        <f t="shared" ref="K80:K81" si="8">IF(I80&gt;=J$7,"cumple",0)</f>
        <v>0</v>
      </c>
      <c r="L80" s="171" t="s">
        <v>133</v>
      </c>
      <c r="M80" s="202"/>
      <c r="P80" s="222"/>
      <c r="Q80" s="132"/>
    </row>
    <row r="81" spans="1:28" ht="13.6">
      <c r="A81" s="664"/>
      <c r="B81" s="666"/>
      <c r="C81" s="645"/>
      <c r="D81" s="668"/>
      <c r="E81" s="670"/>
      <c r="F81" s="672"/>
      <c r="G81" s="173"/>
      <c r="H81" s="174"/>
      <c r="I81" s="175"/>
      <c r="J81" s="169">
        <f t="shared" si="6"/>
        <v>0</v>
      </c>
      <c r="K81" s="170">
        <f t="shared" si="8"/>
        <v>0</v>
      </c>
      <c r="L81" s="171" t="s">
        <v>133</v>
      </c>
      <c r="M81" s="202"/>
      <c r="P81" s="203"/>
      <c r="Q81" s="204"/>
    </row>
    <row r="82" spans="1:28" ht="96.8" customHeight="1">
      <c r="A82" s="664"/>
      <c r="B82" s="666"/>
      <c r="C82" s="645"/>
      <c r="D82" s="668"/>
      <c r="E82" s="670"/>
      <c r="F82" s="672"/>
      <c r="G82" s="177"/>
      <c r="H82" s="178"/>
      <c r="I82" s="179"/>
      <c r="J82" s="180"/>
      <c r="K82" s="181"/>
      <c r="L82" s="182"/>
      <c r="M82" s="176"/>
      <c r="P82" s="203"/>
      <c r="Q82" s="204"/>
    </row>
    <row r="83" spans="1:28" ht="14.3" thickBot="1">
      <c r="A83" s="664"/>
      <c r="B83" s="666"/>
      <c r="C83" s="645"/>
      <c r="D83" s="668"/>
      <c r="E83" s="670"/>
      <c r="F83" s="672"/>
      <c r="G83" s="183"/>
      <c r="H83" s="184"/>
      <c r="I83" s="185"/>
      <c r="J83" s="180"/>
      <c r="K83" s="181"/>
      <c r="L83" s="186"/>
      <c r="M83" s="187"/>
      <c r="P83" s="203"/>
      <c r="Q83" s="204"/>
      <c r="R83" s="141"/>
      <c r="X83" s="141"/>
      <c r="Y83" s="141"/>
      <c r="Z83" s="141"/>
      <c r="AA83" s="141"/>
      <c r="AB83" s="141"/>
    </row>
    <row r="84" spans="1:28" ht="16.3" thickBot="1">
      <c r="A84" s="665"/>
      <c r="B84" s="667"/>
      <c r="C84" s="646"/>
      <c r="D84" s="669"/>
      <c r="E84" s="671"/>
      <c r="F84" s="673"/>
      <c r="G84" s="656" t="s">
        <v>135</v>
      </c>
      <c r="H84" s="657"/>
      <c r="I84" s="657"/>
      <c r="J84" s="188">
        <f>SUM(J77:J83)</f>
        <v>4516.4242600304724</v>
      </c>
      <c r="K84" s="189"/>
      <c r="L84" s="190"/>
      <c r="M84" s="212"/>
      <c r="P84" s="203"/>
      <c r="Q84" s="204"/>
    </row>
    <row r="85" spans="1:28" s="199" customFormat="1" ht="11.55" thickBot="1">
      <c r="A85" s="192"/>
      <c r="B85" s="193"/>
      <c r="C85" s="193"/>
      <c r="D85" s="658"/>
      <c r="E85" s="659"/>
      <c r="F85" s="193"/>
      <c r="G85" s="193"/>
      <c r="H85" s="193"/>
      <c r="I85" s="193"/>
      <c r="J85" s="193"/>
      <c r="K85" s="193"/>
      <c r="L85" s="194"/>
      <c r="M85" s="195"/>
      <c r="N85" s="196"/>
      <c r="O85" s="196"/>
      <c r="P85" s="197"/>
      <c r="Q85" s="198"/>
    </row>
    <row r="86" spans="1:28" ht="13.6">
      <c r="A86" s="661"/>
      <c r="B86" s="674"/>
      <c r="C86" s="644"/>
      <c r="D86" s="677"/>
      <c r="E86" s="680"/>
      <c r="F86" s="683"/>
      <c r="G86" s="200"/>
      <c r="H86" s="167"/>
      <c r="I86" s="201"/>
      <c r="J86" s="169"/>
      <c r="K86" s="170"/>
      <c r="L86" s="171"/>
      <c r="M86" s="202"/>
      <c r="P86" s="203"/>
      <c r="Q86" s="204"/>
    </row>
    <row r="87" spans="1:28" ht="13.6">
      <c r="A87" s="662"/>
      <c r="B87" s="675"/>
      <c r="C87" s="645"/>
      <c r="D87" s="678"/>
      <c r="E87" s="681"/>
      <c r="F87" s="684"/>
      <c r="G87" s="173"/>
      <c r="H87" s="174"/>
      <c r="I87" s="205"/>
      <c r="J87" s="169"/>
      <c r="K87" s="170"/>
      <c r="L87" s="206"/>
      <c r="M87" s="176"/>
      <c r="P87" s="207"/>
      <c r="Q87" s="208"/>
    </row>
    <row r="88" spans="1:28" ht="13.6">
      <c r="A88" s="662"/>
      <c r="B88" s="675"/>
      <c r="C88" s="645"/>
      <c r="D88" s="678"/>
      <c r="E88" s="681"/>
      <c r="F88" s="684"/>
      <c r="G88" s="173"/>
      <c r="H88" s="174"/>
      <c r="I88" s="205"/>
      <c r="J88" s="169"/>
      <c r="K88" s="170"/>
      <c r="L88" s="171"/>
      <c r="M88" s="176"/>
      <c r="P88" s="209"/>
      <c r="Q88" s="210"/>
    </row>
    <row r="89" spans="1:28" ht="14.3" thickBot="1">
      <c r="A89" s="662"/>
      <c r="B89" s="675"/>
      <c r="C89" s="645"/>
      <c r="D89" s="678"/>
      <c r="E89" s="681"/>
      <c r="F89" s="684"/>
      <c r="G89" s="173"/>
      <c r="H89" s="211"/>
      <c r="I89" s="205"/>
      <c r="J89" s="169"/>
      <c r="K89" s="170"/>
      <c r="L89" s="171"/>
      <c r="M89" s="176"/>
      <c r="P89" s="209"/>
      <c r="Q89" s="210"/>
      <c r="R89" s="141"/>
      <c r="X89" s="141"/>
      <c r="Y89" s="141"/>
      <c r="Z89" s="141"/>
      <c r="AA89" s="141"/>
      <c r="AB89" s="141"/>
    </row>
    <row r="90" spans="1:28" ht="12.75" customHeight="1" thickBot="1">
      <c r="A90" s="663"/>
      <c r="B90" s="676"/>
      <c r="C90" s="646"/>
      <c r="D90" s="679"/>
      <c r="E90" s="682"/>
      <c r="F90" s="685"/>
      <c r="G90" s="656"/>
      <c r="H90" s="657"/>
      <c r="I90" s="657"/>
      <c r="J90" s="188"/>
      <c r="K90" s="189"/>
      <c r="L90" s="190"/>
      <c r="M90" s="212"/>
      <c r="P90" s="209"/>
      <c r="Q90" s="210"/>
      <c r="R90" s="141"/>
      <c r="X90" s="141"/>
      <c r="Y90" s="141"/>
      <c r="Z90" s="141"/>
      <c r="AA90" s="141"/>
      <c r="AB90" s="141"/>
    </row>
    <row r="91" spans="1:28" ht="13.6">
      <c r="A91" s="213"/>
      <c r="B91" s="214"/>
      <c r="C91" s="215"/>
      <c r="D91" s="215"/>
      <c r="E91" s="216"/>
      <c r="F91" s="217"/>
      <c r="G91" s="218"/>
      <c r="H91" s="219"/>
      <c r="I91" s="220"/>
      <c r="J91" s="220"/>
      <c r="K91" s="220"/>
      <c r="L91" s="220"/>
      <c r="M91" s="221"/>
    </row>
    <row r="92" spans="1:28" ht="12.75" customHeight="1">
      <c r="A92" s="155" t="s">
        <v>66</v>
      </c>
      <c r="B92" s="156">
        <v>5</v>
      </c>
      <c r="C92" s="634">
        <f>VLOOKUP(B92,Conformación!$A$5:$S$125,2,FALSE)</f>
        <v>0</v>
      </c>
      <c r="D92" s="634"/>
      <c r="E92" s="634"/>
      <c r="F92" s="634"/>
      <c r="G92" s="634"/>
      <c r="H92" s="634"/>
      <c r="I92" s="634"/>
      <c r="J92" s="157"/>
      <c r="K92" s="157"/>
      <c r="L92" s="157"/>
      <c r="M92" s="223"/>
    </row>
    <row r="93" spans="1:28" ht="12.75" customHeight="1">
      <c r="A93" s="155"/>
      <c r="B93" s="155"/>
      <c r="C93" s="635">
        <f>VLOOKUP(B92,Conformación!$A$5:$S$125,4,FALSE)</f>
        <v>0</v>
      </c>
      <c r="D93" s="635"/>
      <c r="E93" s="635"/>
      <c r="F93" s="635"/>
      <c r="G93" s="635"/>
      <c r="H93" s="635"/>
      <c r="I93" s="635"/>
      <c r="J93" s="158"/>
      <c r="K93" s="158"/>
      <c r="L93" s="158"/>
      <c r="M93" s="223"/>
    </row>
    <row r="94" spans="1:28" ht="13.6" thickBot="1"/>
    <row r="95" spans="1:28" ht="12.75" customHeight="1" thickBot="1">
      <c r="A95" s="162" t="s">
        <v>124</v>
      </c>
      <c r="B95" s="163" t="s">
        <v>125</v>
      </c>
      <c r="C95" s="163" t="s">
        <v>126</v>
      </c>
      <c r="D95" s="636" t="s">
        <v>127</v>
      </c>
      <c r="E95" s="637"/>
      <c r="F95" s="163" t="s">
        <v>128</v>
      </c>
      <c r="G95" s="163" t="s">
        <v>4</v>
      </c>
      <c r="H95" s="163" t="s">
        <v>129</v>
      </c>
      <c r="I95" s="163" t="s">
        <v>26</v>
      </c>
      <c r="J95" s="163" t="s">
        <v>11</v>
      </c>
      <c r="K95" s="163" t="s">
        <v>131</v>
      </c>
      <c r="L95" s="164" t="s">
        <v>133</v>
      </c>
      <c r="M95" s="165" t="s">
        <v>9</v>
      </c>
      <c r="O95" s="227"/>
    </row>
    <row r="96" spans="1:28" ht="51.65">
      <c r="A96" s="638" t="str">
        <f>A$7</f>
        <v>Residente de Obra</v>
      </c>
      <c r="B96" s="641" t="s">
        <v>161</v>
      </c>
      <c r="C96" s="644" t="s">
        <v>162</v>
      </c>
      <c r="D96" s="647">
        <v>30215</v>
      </c>
      <c r="E96" s="650" t="str">
        <f>IF(D96=0,0,IF(D96&lt;D$7,"CUMPLE EL TIEMPO MÍNIMO REQUERIDO DE HABER TERMINADO Y APROBADO ESTUDIOS","NO CUMPLE EL TIEMPO MÍNIMO REQUERIDO DE HABER TERMINADO Y APROBADO ESTUDIOS"))</f>
        <v>CUMPLE EL TIEMPO MÍNIMO REQUERIDO DE HABER TERMINADO Y APROBADO ESTUDIOS</v>
      </c>
      <c r="F96" s="660" t="s">
        <v>153</v>
      </c>
      <c r="G96" s="166" t="s">
        <v>163</v>
      </c>
      <c r="H96" s="167"/>
      <c r="I96" s="168">
        <v>1110404303</v>
      </c>
      <c r="J96" s="169" t="str">
        <f>IF(I96=0,0,IF(H96&lt;D$96,"EXPERIENCIA ADQUIRIDA ANTES DEL GRADO",I96/VLOOKUP(YEAR(H96),$P$24:$Q$59,2,0)))</f>
        <v>EXPERIENCIA ADQUIRIDA ANTES DEL GRADO</v>
      </c>
      <c r="K96" s="170" t="str">
        <f>IF(I96&gt;=J$7,"cumple",0)</f>
        <v>cumple</v>
      </c>
      <c r="L96" s="171">
        <v>228</v>
      </c>
      <c r="M96" s="234" t="s">
        <v>164</v>
      </c>
      <c r="P96" s="222"/>
      <c r="Q96" s="132"/>
    </row>
    <row r="97" spans="1:28" ht="25.85">
      <c r="A97" s="664"/>
      <c r="B97" s="666"/>
      <c r="C97" s="645"/>
      <c r="D97" s="668"/>
      <c r="E97" s="670"/>
      <c r="F97" s="672"/>
      <c r="G97" s="173" t="s">
        <v>165</v>
      </c>
      <c r="H97" s="174">
        <v>39447</v>
      </c>
      <c r="I97" s="175">
        <v>491429492</v>
      </c>
      <c r="J97" s="169">
        <f t="shared" ref="J97:J100" si="9">IF(I97=0,0,IF(H97&lt;D$96,"EXPERIENCIA ADQUIRIDA ANTES DEL GRADO",I97/VLOOKUP(YEAR(H97),$P$24:$Q$59,2,0)))</f>
        <v>1133.1092736914918</v>
      </c>
      <c r="K97" s="170" t="str">
        <f t="shared" ref="K97:K98" si="10">IF(I97&gt;=J$7,"cumple",0)</f>
        <v>cumple</v>
      </c>
      <c r="L97" s="171">
        <v>231</v>
      </c>
      <c r="M97" s="232" t="s">
        <v>166</v>
      </c>
      <c r="P97" s="222"/>
      <c r="Q97" s="132"/>
    </row>
    <row r="98" spans="1:28" ht="13.6">
      <c r="A98" s="664"/>
      <c r="B98" s="666"/>
      <c r="C98" s="645"/>
      <c r="D98" s="668"/>
      <c r="E98" s="670"/>
      <c r="F98" s="672"/>
      <c r="G98" s="173"/>
      <c r="H98" s="174"/>
      <c r="I98" s="175"/>
      <c r="J98" s="169">
        <f t="shared" si="9"/>
        <v>0</v>
      </c>
      <c r="K98" s="170">
        <f t="shared" si="10"/>
        <v>0</v>
      </c>
      <c r="L98" s="171" t="s">
        <v>133</v>
      </c>
      <c r="M98" s="176"/>
      <c r="P98" s="222"/>
      <c r="Q98" s="132"/>
    </row>
    <row r="99" spans="1:28" ht="13.6">
      <c r="A99" s="664"/>
      <c r="B99" s="666"/>
      <c r="C99" s="645"/>
      <c r="D99" s="668"/>
      <c r="E99" s="670"/>
      <c r="F99" s="672"/>
      <c r="G99" s="173"/>
      <c r="H99" s="174"/>
      <c r="I99" s="175"/>
      <c r="J99" s="169">
        <f t="shared" si="9"/>
        <v>0</v>
      </c>
      <c r="K99" s="170">
        <f>IF(I99&gt;=J$7,"cumple",0)</f>
        <v>0</v>
      </c>
      <c r="L99" s="171" t="s">
        <v>133</v>
      </c>
      <c r="M99" s="176"/>
      <c r="P99" s="222"/>
      <c r="Q99" s="132"/>
    </row>
    <row r="100" spans="1:28" ht="13.6">
      <c r="A100" s="664"/>
      <c r="B100" s="666"/>
      <c r="C100" s="645"/>
      <c r="D100" s="668"/>
      <c r="E100" s="670"/>
      <c r="F100" s="672"/>
      <c r="G100" s="173"/>
      <c r="H100" s="174"/>
      <c r="I100" s="175"/>
      <c r="J100" s="169">
        <f t="shared" si="9"/>
        <v>0</v>
      </c>
      <c r="K100" s="170">
        <f t="shared" ref="K100" si="11">IF(I100&gt;=J$7,"cumple",0)</f>
        <v>0</v>
      </c>
      <c r="L100" s="171" t="s">
        <v>133</v>
      </c>
      <c r="M100" s="176"/>
      <c r="P100" s="203"/>
      <c r="Q100" s="204"/>
    </row>
    <row r="101" spans="1:28" ht="13.6">
      <c r="A101" s="664"/>
      <c r="B101" s="666"/>
      <c r="C101" s="645"/>
      <c r="D101" s="668"/>
      <c r="E101" s="670"/>
      <c r="F101" s="672"/>
      <c r="G101" s="177"/>
      <c r="H101" s="178"/>
      <c r="I101" s="179"/>
      <c r="J101" s="180"/>
      <c r="K101" s="181"/>
      <c r="L101" s="182"/>
      <c r="M101" s="172"/>
      <c r="P101" s="203"/>
      <c r="Q101" s="204"/>
    </row>
    <row r="102" spans="1:28" ht="14.3" thickBot="1">
      <c r="A102" s="664"/>
      <c r="B102" s="666"/>
      <c r="C102" s="645"/>
      <c r="D102" s="668"/>
      <c r="E102" s="670"/>
      <c r="F102" s="672"/>
      <c r="G102" s="183"/>
      <c r="H102" s="184"/>
      <c r="I102" s="185"/>
      <c r="J102" s="180"/>
      <c r="K102" s="181"/>
      <c r="L102" s="186"/>
      <c r="M102" s="187"/>
      <c r="P102" s="203"/>
      <c r="Q102" s="204"/>
      <c r="R102" s="141"/>
      <c r="X102" s="141"/>
      <c r="Y102" s="141"/>
      <c r="Z102" s="141"/>
      <c r="AA102" s="141"/>
      <c r="AB102" s="141"/>
    </row>
    <row r="103" spans="1:28" ht="16.3" thickBot="1">
      <c r="A103" s="665"/>
      <c r="B103" s="667"/>
      <c r="C103" s="646"/>
      <c r="D103" s="669"/>
      <c r="E103" s="671"/>
      <c r="F103" s="673"/>
      <c r="G103" s="656" t="s">
        <v>135</v>
      </c>
      <c r="H103" s="657"/>
      <c r="I103" s="657"/>
      <c r="J103" s="188">
        <f>SUM(J96:J102)</f>
        <v>1133.1092736914918</v>
      </c>
      <c r="K103" s="189"/>
      <c r="L103" s="190"/>
      <c r="M103" s="212"/>
      <c r="P103" s="203"/>
      <c r="Q103" s="204"/>
    </row>
    <row r="104" spans="1:28" s="199" customFormat="1" ht="11.55" thickBot="1">
      <c r="A104" s="192"/>
      <c r="B104" s="193"/>
      <c r="C104" s="193"/>
      <c r="D104" s="658"/>
      <c r="E104" s="659"/>
      <c r="F104" s="193"/>
      <c r="G104" s="193"/>
      <c r="H104" s="193"/>
      <c r="I104" s="193"/>
      <c r="J104" s="193"/>
      <c r="K104" s="193"/>
      <c r="L104" s="194"/>
      <c r="M104" s="195"/>
      <c r="N104" s="196"/>
      <c r="O104" s="196"/>
      <c r="P104" s="197"/>
      <c r="Q104" s="198"/>
    </row>
    <row r="105" spans="1:28" ht="13.6">
      <c r="A105" s="661"/>
      <c r="B105" s="674"/>
      <c r="C105" s="644"/>
      <c r="D105" s="677"/>
      <c r="E105" s="680"/>
      <c r="F105" s="683"/>
      <c r="G105" s="200"/>
      <c r="H105" s="167"/>
      <c r="I105" s="201"/>
      <c r="J105" s="169"/>
      <c r="K105" s="170"/>
      <c r="L105" s="171"/>
      <c r="M105" s="202"/>
      <c r="P105" s="203"/>
      <c r="Q105" s="204"/>
    </row>
    <row r="106" spans="1:28" ht="13.6">
      <c r="A106" s="662"/>
      <c r="B106" s="675"/>
      <c r="C106" s="645"/>
      <c r="D106" s="678"/>
      <c r="E106" s="681"/>
      <c r="F106" s="684"/>
      <c r="G106" s="173"/>
      <c r="H106" s="174"/>
      <c r="I106" s="205"/>
      <c r="J106" s="169"/>
      <c r="K106" s="170"/>
      <c r="L106" s="206"/>
      <c r="M106" s="176"/>
      <c r="P106" s="207"/>
      <c r="Q106" s="208"/>
    </row>
    <row r="107" spans="1:28" ht="13.6">
      <c r="A107" s="662"/>
      <c r="B107" s="675"/>
      <c r="C107" s="645"/>
      <c r="D107" s="678"/>
      <c r="E107" s="681"/>
      <c r="F107" s="684"/>
      <c r="G107" s="173"/>
      <c r="H107" s="174"/>
      <c r="I107" s="205"/>
      <c r="J107" s="169"/>
      <c r="K107" s="170"/>
      <c r="L107" s="171"/>
      <c r="M107" s="176"/>
      <c r="P107" s="209"/>
      <c r="Q107" s="210"/>
    </row>
    <row r="108" spans="1:28" ht="14.3" thickBot="1">
      <c r="A108" s="662"/>
      <c r="B108" s="675"/>
      <c r="C108" s="645"/>
      <c r="D108" s="678"/>
      <c r="E108" s="681"/>
      <c r="F108" s="684"/>
      <c r="G108" s="173"/>
      <c r="H108" s="211"/>
      <c r="I108" s="205"/>
      <c r="J108" s="169"/>
      <c r="K108" s="170"/>
      <c r="L108" s="171"/>
      <c r="M108" s="176"/>
      <c r="P108" s="209"/>
      <c r="Q108" s="210"/>
      <c r="R108" s="141"/>
      <c r="X108" s="141"/>
      <c r="Y108" s="141"/>
      <c r="Z108" s="141"/>
      <c r="AA108" s="141"/>
      <c r="AB108" s="141"/>
    </row>
    <row r="109" spans="1:28" ht="12.75" customHeight="1" thickBot="1">
      <c r="A109" s="663"/>
      <c r="B109" s="676"/>
      <c r="C109" s="646"/>
      <c r="D109" s="679"/>
      <c r="E109" s="682"/>
      <c r="F109" s="685"/>
      <c r="G109" s="656"/>
      <c r="H109" s="657"/>
      <c r="I109" s="657"/>
      <c r="J109" s="188"/>
      <c r="K109" s="189"/>
      <c r="L109" s="190"/>
      <c r="M109" s="212"/>
      <c r="P109" s="209"/>
      <c r="Q109" s="210"/>
      <c r="R109" s="141"/>
      <c r="X109" s="141"/>
      <c r="Y109" s="141"/>
      <c r="Z109" s="141"/>
      <c r="AA109" s="141"/>
      <c r="AB109" s="141"/>
    </row>
    <row r="110" spans="1:28" ht="13.6">
      <c r="A110" s="213"/>
      <c r="B110" s="214"/>
      <c r="C110" s="215"/>
      <c r="D110" s="215"/>
      <c r="E110" s="216"/>
      <c r="F110" s="217"/>
      <c r="G110" s="218"/>
      <c r="H110" s="219"/>
      <c r="I110" s="220"/>
      <c r="J110" s="220"/>
      <c r="K110" s="220"/>
      <c r="L110" s="220"/>
      <c r="M110" s="221"/>
    </row>
  </sheetData>
  <mergeCells count="113">
    <mergeCell ref="K9:K10"/>
    <mergeCell ref="F7:G8"/>
    <mergeCell ref="H7:I8"/>
    <mergeCell ref="J7:J8"/>
    <mergeCell ref="C21:I21"/>
    <mergeCell ref="C22:I23"/>
    <mergeCell ref="D25:E25"/>
    <mergeCell ref="H9:I10"/>
    <mergeCell ref="J9:J10"/>
    <mergeCell ref="A1:M2"/>
    <mergeCell ref="A4:M4"/>
    <mergeCell ref="C6:D6"/>
    <mergeCell ref="F6:G6"/>
    <mergeCell ref="H6:I6"/>
    <mergeCell ref="A7:A8"/>
    <mergeCell ref="B7:B8"/>
    <mergeCell ref="C7:C8"/>
    <mergeCell ref="D7:D8"/>
    <mergeCell ref="E7:E8"/>
    <mergeCell ref="K7:K8"/>
    <mergeCell ref="A9:A10"/>
    <mergeCell ref="B9:B10"/>
    <mergeCell ref="C9:C10"/>
    <mergeCell ref="D9:D10"/>
    <mergeCell ref="E9:E10"/>
    <mergeCell ref="F9:G10"/>
    <mergeCell ref="G33:I33"/>
    <mergeCell ref="D34:E34"/>
    <mergeCell ref="A35:A39"/>
    <mergeCell ref="B35:B39"/>
    <mergeCell ref="C35:C39"/>
    <mergeCell ref="D35:D39"/>
    <mergeCell ref="E35:E39"/>
    <mergeCell ref="F35:F39"/>
    <mergeCell ref="G39:I39"/>
    <mergeCell ref="A26:A33"/>
    <mergeCell ref="B26:B33"/>
    <mergeCell ref="C26:C33"/>
    <mergeCell ref="D26:D33"/>
    <mergeCell ref="E26:E33"/>
    <mergeCell ref="F26:F33"/>
    <mergeCell ref="D50:E50"/>
    <mergeCell ref="A51:A55"/>
    <mergeCell ref="B51:B55"/>
    <mergeCell ref="C51:C55"/>
    <mergeCell ref="D51:D55"/>
    <mergeCell ref="E51:E55"/>
    <mergeCell ref="C41:I41"/>
    <mergeCell ref="C42:I42"/>
    <mergeCell ref="D44:E44"/>
    <mergeCell ref="A45:A49"/>
    <mergeCell ref="B45:B49"/>
    <mergeCell ref="C45:C49"/>
    <mergeCell ref="D45:D49"/>
    <mergeCell ref="E45:E49"/>
    <mergeCell ref="F45:F49"/>
    <mergeCell ref="G49:I49"/>
    <mergeCell ref="F51:F55"/>
    <mergeCell ref="G55:I55"/>
    <mergeCell ref="C57:I57"/>
    <mergeCell ref="C58:I58"/>
    <mergeCell ref="D60:E60"/>
    <mergeCell ref="F61:F65"/>
    <mergeCell ref="G65:I65"/>
    <mergeCell ref="D66:E66"/>
    <mergeCell ref="A61:A65"/>
    <mergeCell ref="B61:B65"/>
    <mergeCell ref="C61:C65"/>
    <mergeCell ref="D61:D65"/>
    <mergeCell ref="E61:E65"/>
    <mergeCell ref="A105:A109"/>
    <mergeCell ref="B105:B109"/>
    <mergeCell ref="C105:C109"/>
    <mergeCell ref="D105:D109"/>
    <mergeCell ref="E105:E109"/>
    <mergeCell ref="F105:F109"/>
    <mergeCell ref="G109:I109"/>
    <mergeCell ref="F86:F90"/>
    <mergeCell ref="G90:I90"/>
    <mergeCell ref="C92:I92"/>
    <mergeCell ref="C93:I93"/>
    <mergeCell ref="D95:E95"/>
    <mergeCell ref="A96:A103"/>
    <mergeCell ref="B96:B103"/>
    <mergeCell ref="C96:C103"/>
    <mergeCell ref="D96:D103"/>
    <mergeCell ref="E96:E103"/>
    <mergeCell ref="A86:A90"/>
    <mergeCell ref="B86:B90"/>
    <mergeCell ref="C86:C90"/>
    <mergeCell ref="D86:D90"/>
    <mergeCell ref="E86:E90"/>
    <mergeCell ref="F96:F103"/>
    <mergeCell ref="G103:I103"/>
    <mergeCell ref="A67:A71"/>
    <mergeCell ref="D104:E104"/>
    <mergeCell ref="D85:E85"/>
    <mergeCell ref="C73:I73"/>
    <mergeCell ref="C74:I74"/>
    <mergeCell ref="D76:E76"/>
    <mergeCell ref="A77:A84"/>
    <mergeCell ref="B77:B84"/>
    <mergeCell ref="C77:C84"/>
    <mergeCell ref="D77:D84"/>
    <mergeCell ref="E77:E84"/>
    <mergeCell ref="F77:F84"/>
    <mergeCell ref="G84:I84"/>
    <mergeCell ref="B67:B71"/>
    <mergeCell ref="C67:C71"/>
    <mergeCell ref="D67:D71"/>
    <mergeCell ref="E67:E71"/>
    <mergeCell ref="F67:F71"/>
    <mergeCell ref="G71:I71"/>
  </mergeCells>
  <conditionalFormatting sqref="H12:M19 M21:M24 N25:N33">
    <cfRule type="containsText" dxfId="58" priority="32" operator="containsText" text="TIEMPO">
      <formula>NOT(ISERROR(SEARCH("TIEMPO",H12)))</formula>
    </cfRule>
    <cfRule type="cellIs" dxfId="57" priority="33" operator="equal">
      <formula>30</formula>
    </cfRule>
  </conditionalFormatting>
  <conditionalFormatting sqref="E26:E33 E45:E49">
    <cfRule type="containsText" dxfId="56" priority="31" stopIfTrue="1" operator="containsText" text="NO CUMPLE">
      <formula>NOT(ISERROR(SEARCH("NO CUMPLE",E26)))</formula>
    </cfRule>
  </conditionalFormatting>
  <conditionalFormatting sqref="J31:J32 J26:J29">
    <cfRule type="containsText" dxfId="55" priority="30" stopIfTrue="1" operator="containsText" text="EXPERIENCIA">
      <formula>NOT(ISERROR(SEARCH("EXPERIENCIA",J26)))</formula>
    </cfRule>
  </conditionalFormatting>
  <conditionalFormatting sqref="E51:E55">
    <cfRule type="containsText" dxfId="54" priority="29" stopIfTrue="1" operator="containsText" text="NO CUMPLE">
      <formula>NOT(ISERROR(SEARCH("NO CUMPLE",E51)))</formula>
    </cfRule>
  </conditionalFormatting>
  <conditionalFormatting sqref="J51:J54">
    <cfRule type="containsText" dxfId="53" priority="28" stopIfTrue="1" operator="containsText" text="EXPERIENCIA">
      <formula>NOT(ISERROR(SEARCH("EXPERIENCIA",J51)))</formula>
    </cfRule>
  </conditionalFormatting>
  <conditionalFormatting sqref="J82">
    <cfRule type="containsText" dxfId="52" priority="19" stopIfTrue="1" operator="containsText" text="EXPERIENCIA">
      <formula>NOT(ISERROR(SEARCH("EXPERIENCIA",J82)))</formula>
    </cfRule>
  </conditionalFormatting>
  <conditionalFormatting sqref="J30">
    <cfRule type="containsText" dxfId="51" priority="26" stopIfTrue="1" operator="containsText" text="EXPERIENCIA">
      <formula>NOT(ISERROR(SEARCH("EXPERIENCIA",J30)))</formula>
    </cfRule>
  </conditionalFormatting>
  <conditionalFormatting sqref="E35:E39">
    <cfRule type="containsText" dxfId="50" priority="25" stopIfTrue="1" operator="containsText" text="NO CUMPLE">
      <formula>NOT(ISERROR(SEARCH("NO CUMPLE",E35)))</formula>
    </cfRule>
  </conditionalFormatting>
  <conditionalFormatting sqref="J35:J38">
    <cfRule type="containsText" dxfId="49" priority="24" stopIfTrue="1" operator="containsText" text="EXPERIENCIA">
      <formula>NOT(ISERROR(SEARCH("EXPERIENCIA",J35)))</formula>
    </cfRule>
  </conditionalFormatting>
  <conditionalFormatting sqref="E67:E71">
    <cfRule type="containsText" dxfId="48" priority="22" stopIfTrue="1" operator="containsText" text="NO CUMPLE">
      <formula>NOT(ISERROR(SEARCH("NO CUMPLE",E67)))</formula>
    </cfRule>
  </conditionalFormatting>
  <conditionalFormatting sqref="J67:J70">
    <cfRule type="containsText" dxfId="47" priority="21" stopIfTrue="1" operator="containsText" text="EXPERIENCIA">
      <formula>NOT(ISERROR(SEARCH("EXPERIENCIA",J67)))</formula>
    </cfRule>
  </conditionalFormatting>
  <conditionalFormatting sqref="E77:E84">
    <cfRule type="containsText" dxfId="46" priority="20" stopIfTrue="1" operator="containsText" text="NO CUMPLE">
      <formula>NOT(ISERROR(SEARCH("NO CUMPLE",E77)))</formula>
    </cfRule>
  </conditionalFormatting>
  <conditionalFormatting sqref="J83">
    <cfRule type="containsText" dxfId="45" priority="18" stopIfTrue="1" operator="containsText" text="EXPERIENCIA">
      <formula>NOT(ISERROR(SEARCH("EXPERIENCIA",J83)))</formula>
    </cfRule>
  </conditionalFormatting>
  <conditionalFormatting sqref="E86:E90">
    <cfRule type="containsText" dxfId="44" priority="17" stopIfTrue="1" operator="containsText" text="NO CUMPLE">
      <formula>NOT(ISERROR(SEARCH("NO CUMPLE",E86)))</formula>
    </cfRule>
  </conditionalFormatting>
  <conditionalFormatting sqref="J86:J89">
    <cfRule type="containsText" dxfId="43" priority="16" stopIfTrue="1" operator="containsText" text="EXPERIENCIA">
      <formula>NOT(ISERROR(SEARCH("EXPERIENCIA",J86)))</formula>
    </cfRule>
  </conditionalFormatting>
  <conditionalFormatting sqref="E96:E103">
    <cfRule type="containsText" dxfId="42" priority="15" stopIfTrue="1" operator="containsText" text="NO CUMPLE">
      <formula>NOT(ISERROR(SEARCH("NO CUMPLE",E96)))</formula>
    </cfRule>
  </conditionalFormatting>
  <conditionalFormatting sqref="J101">
    <cfRule type="containsText" dxfId="41" priority="14" stopIfTrue="1" operator="containsText" text="EXPERIENCIA">
      <formula>NOT(ISERROR(SEARCH("EXPERIENCIA",J101)))</formula>
    </cfRule>
  </conditionalFormatting>
  <conditionalFormatting sqref="J102">
    <cfRule type="containsText" dxfId="40" priority="13" stopIfTrue="1" operator="containsText" text="EXPERIENCIA">
      <formula>NOT(ISERROR(SEARCH("EXPERIENCIA",J102)))</formula>
    </cfRule>
  </conditionalFormatting>
  <conditionalFormatting sqref="E105:E109">
    <cfRule type="containsText" dxfId="39" priority="12" stopIfTrue="1" operator="containsText" text="NO CUMPLE">
      <formula>NOT(ISERROR(SEARCH("NO CUMPLE",E105)))</formula>
    </cfRule>
  </conditionalFormatting>
  <conditionalFormatting sqref="J105:J108">
    <cfRule type="containsText" dxfId="38" priority="11" stopIfTrue="1" operator="containsText" text="EXPERIENCIA">
      <formula>NOT(ISERROR(SEARCH("EXPERIENCIA",J105)))</formula>
    </cfRule>
  </conditionalFormatting>
  <conditionalFormatting sqref="J50 J45:J48">
    <cfRule type="containsText" dxfId="37" priority="8" stopIfTrue="1" operator="containsText" text="EXPERIENCIA">
      <formula>NOT(ISERROR(SEARCH("EXPERIENCIA",J45)))</formula>
    </cfRule>
  </conditionalFormatting>
  <conditionalFormatting sqref="J49">
    <cfRule type="containsText" dxfId="36" priority="7" stopIfTrue="1" operator="containsText" text="EXPERIENCIA">
      <formula>NOT(ISERROR(SEARCH("EXPERIENCIA",J49)))</formula>
    </cfRule>
  </conditionalFormatting>
  <conditionalFormatting sqref="J65">
    <cfRule type="containsText" dxfId="35" priority="1" stopIfTrue="1" operator="containsText" text="EXPERIENCIA">
      <formula>NOT(ISERROR(SEARCH("EXPERIENCIA",J65)))</formula>
    </cfRule>
  </conditionalFormatting>
  <conditionalFormatting sqref="J77:J81">
    <cfRule type="containsText" dxfId="34" priority="5" stopIfTrue="1" operator="containsText" text="EXPERIENCIA">
      <formula>NOT(ISERROR(SEARCH("EXPERIENCIA",J77)))</formula>
    </cfRule>
  </conditionalFormatting>
  <conditionalFormatting sqref="J96:J100">
    <cfRule type="containsText" dxfId="33" priority="4" stopIfTrue="1" operator="containsText" text="EXPERIENCIA">
      <formula>NOT(ISERROR(SEARCH("EXPERIENCIA",J96)))</formula>
    </cfRule>
  </conditionalFormatting>
  <conditionalFormatting sqref="E61:E65">
    <cfRule type="containsText" dxfId="32" priority="3" stopIfTrue="1" operator="containsText" text="NO CUMPLE">
      <formula>NOT(ISERROR(SEARCH("NO CUMPLE",E61)))</formula>
    </cfRule>
  </conditionalFormatting>
  <conditionalFormatting sqref="J61:J64">
    <cfRule type="containsText" dxfId="31" priority="2" stopIfTrue="1" operator="containsText" text="EXPERIENCIA">
      <formula>NOT(ISERROR(SEARCH("EXPERIENCIA",J61)))</formula>
    </cfRule>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H91"/>
  <sheetViews>
    <sheetView topLeftCell="D62" zoomScale="70" zoomScaleNormal="70" workbookViewId="0">
      <selection activeCell="R82" sqref="R82:R88"/>
    </sheetView>
  </sheetViews>
  <sheetFormatPr baseColWidth="10" defaultColWidth="11" defaultRowHeight="12.9"/>
  <cols>
    <col min="1" max="1" width="24" style="133" customWidth="1"/>
    <col min="2" max="2" width="22.125" style="133" customWidth="1"/>
    <col min="3" max="4" width="17" style="133" customWidth="1"/>
    <col min="5" max="5" width="25" style="133" customWidth="1"/>
    <col min="6" max="7" width="17.375" style="133" customWidth="1"/>
    <col min="8" max="8" width="51.375" style="133" customWidth="1"/>
    <col min="9" max="9" width="16.375" style="133" customWidth="1"/>
    <col min="10" max="10" width="18.375" style="133" customWidth="1"/>
    <col min="11" max="11" width="16.375" style="133" customWidth="1"/>
    <col min="12" max="12" width="18.375" style="133" customWidth="1"/>
    <col min="13" max="13" width="13.375" style="133" customWidth="1"/>
    <col min="14" max="14" width="13.875" style="133" customWidth="1"/>
    <col min="15" max="15" width="9.375" style="133" bestFit="1" customWidth="1"/>
    <col min="16" max="16" width="6.75" style="133" bestFit="1" customWidth="1"/>
    <col min="17" max="17" width="14.625" style="133" customWidth="1"/>
    <col min="18" max="18" width="30.875" style="133" customWidth="1"/>
    <col min="19" max="19" width="6" style="130" customWidth="1"/>
    <col min="20" max="20" width="11" style="130" customWidth="1"/>
    <col min="21" max="21" width="5.875" style="227" customWidth="1"/>
    <col min="22" max="22" width="14.75" style="228" customWidth="1"/>
    <col min="23" max="23" width="11" style="133" customWidth="1"/>
    <col min="24" max="28" width="11.375" style="133" customWidth="1"/>
    <col min="29" max="261" width="11" style="133"/>
    <col min="262" max="262" width="24" style="133" customWidth="1"/>
    <col min="263" max="263" width="22.125" style="133" customWidth="1"/>
    <col min="264" max="265" width="17" style="133" customWidth="1"/>
    <col min="266" max="266" width="25" style="133" customWidth="1"/>
    <col min="267" max="267" width="17.375" style="133" customWidth="1"/>
    <col min="268" max="268" width="51.375" style="133" customWidth="1"/>
    <col min="269" max="269" width="18.375" style="133" customWidth="1"/>
    <col min="270" max="270" width="28.875" style="133" customWidth="1"/>
    <col min="271" max="273" width="25.125" style="133" customWidth="1"/>
    <col min="274" max="274" width="30.875" style="133" customWidth="1"/>
    <col min="275" max="275" width="6" style="133" customWidth="1"/>
    <col min="276" max="276" width="11" style="133" customWidth="1"/>
    <col min="277" max="277" width="5.875" style="133" customWidth="1"/>
    <col min="278" max="278" width="14.75" style="133" customWidth="1"/>
    <col min="279" max="279" width="11" style="133" customWidth="1"/>
    <col min="280" max="284" width="11.375" style="133" customWidth="1"/>
    <col min="285" max="517" width="11" style="133"/>
    <col min="518" max="518" width="24" style="133" customWidth="1"/>
    <col min="519" max="519" width="22.125" style="133" customWidth="1"/>
    <col min="520" max="521" width="17" style="133" customWidth="1"/>
    <col min="522" max="522" width="25" style="133" customWidth="1"/>
    <col min="523" max="523" width="17.375" style="133" customWidth="1"/>
    <col min="524" max="524" width="51.375" style="133" customWidth="1"/>
    <col min="525" max="525" width="18.375" style="133" customWidth="1"/>
    <col min="526" max="526" width="28.875" style="133" customWidth="1"/>
    <col min="527" max="529" width="25.125" style="133" customWidth="1"/>
    <col min="530" max="530" width="30.875" style="133" customWidth="1"/>
    <col min="531" max="531" width="6" style="133" customWidth="1"/>
    <col min="532" max="532" width="11" style="133" customWidth="1"/>
    <col min="533" max="533" width="5.875" style="133" customWidth="1"/>
    <col min="534" max="534" width="14.75" style="133" customWidth="1"/>
    <col min="535" max="535" width="11" style="133" customWidth="1"/>
    <col min="536" max="540" width="11.375" style="133" customWidth="1"/>
    <col min="541" max="773" width="11" style="133"/>
    <col min="774" max="774" width="24" style="133" customWidth="1"/>
    <col min="775" max="775" width="22.125" style="133" customWidth="1"/>
    <col min="776" max="777" width="17" style="133" customWidth="1"/>
    <col min="778" max="778" width="25" style="133" customWidth="1"/>
    <col min="779" max="779" width="17.375" style="133" customWidth="1"/>
    <col min="780" max="780" width="51.375" style="133" customWidth="1"/>
    <col min="781" max="781" width="18.375" style="133" customWidth="1"/>
    <col min="782" max="782" width="28.875" style="133" customWidth="1"/>
    <col min="783" max="785" width="25.125" style="133" customWidth="1"/>
    <col min="786" max="786" width="30.875" style="133" customWidth="1"/>
    <col min="787" max="787" width="6" style="133" customWidth="1"/>
    <col min="788" max="788" width="11" style="133" customWidth="1"/>
    <col min="789" max="789" width="5.875" style="133" customWidth="1"/>
    <col min="790" max="790" width="14.75" style="133" customWidth="1"/>
    <col min="791" max="791" width="11" style="133" customWidth="1"/>
    <col min="792" max="796" width="11.375" style="133" customWidth="1"/>
    <col min="797" max="1029" width="11" style="133"/>
    <col min="1030" max="1030" width="24" style="133" customWidth="1"/>
    <col min="1031" max="1031" width="22.125" style="133" customWidth="1"/>
    <col min="1032" max="1033" width="17" style="133" customWidth="1"/>
    <col min="1034" max="1034" width="25" style="133" customWidth="1"/>
    <col min="1035" max="1035" width="17.375" style="133" customWidth="1"/>
    <col min="1036" max="1036" width="51.375" style="133" customWidth="1"/>
    <col min="1037" max="1037" width="18.375" style="133" customWidth="1"/>
    <col min="1038" max="1038" width="28.875" style="133" customWidth="1"/>
    <col min="1039" max="1041" width="25.125" style="133" customWidth="1"/>
    <col min="1042" max="1042" width="30.875" style="133" customWidth="1"/>
    <col min="1043" max="1043" width="6" style="133" customWidth="1"/>
    <col min="1044" max="1044" width="11" style="133" customWidth="1"/>
    <col min="1045" max="1045" width="5.875" style="133" customWidth="1"/>
    <col min="1046" max="1046" width="14.75" style="133" customWidth="1"/>
    <col min="1047" max="1047" width="11" style="133" customWidth="1"/>
    <col min="1048" max="1052" width="11.375" style="133" customWidth="1"/>
    <col min="1053" max="1285" width="11" style="133"/>
    <col min="1286" max="1286" width="24" style="133" customWidth="1"/>
    <col min="1287" max="1287" width="22.125" style="133" customWidth="1"/>
    <col min="1288" max="1289" width="17" style="133" customWidth="1"/>
    <col min="1290" max="1290" width="25" style="133" customWidth="1"/>
    <col min="1291" max="1291" width="17.375" style="133" customWidth="1"/>
    <col min="1292" max="1292" width="51.375" style="133" customWidth="1"/>
    <col min="1293" max="1293" width="18.375" style="133" customWidth="1"/>
    <col min="1294" max="1294" width="28.875" style="133" customWidth="1"/>
    <col min="1295" max="1297" width="25.125" style="133" customWidth="1"/>
    <col min="1298" max="1298" width="30.875" style="133" customWidth="1"/>
    <col min="1299" max="1299" width="6" style="133" customWidth="1"/>
    <col min="1300" max="1300" width="11" style="133" customWidth="1"/>
    <col min="1301" max="1301" width="5.875" style="133" customWidth="1"/>
    <col min="1302" max="1302" width="14.75" style="133" customWidth="1"/>
    <col min="1303" max="1303" width="11" style="133" customWidth="1"/>
    <col min="1304" max="1308" width="11.375" style="133" customWidth="1"/>
    <col min="1309" max="1541" width="11" style="133"/>
    <col min="1542" max="1542" width="24" style="133" customWidth="1"/>
    <col min="1543" max="1543" width="22.125" style="133" customWidth="1"/>
    <col min="1544" max="1545" width="17" style="133" customWidth="1"/>
    <col min="1546" max="1546" width="25" style="133" customWidth="1"/>
    <col min="1547" max="1547" width="17.375" style="133" customWidth="1"/>
    <col min="1548" max="1548" width="51.375" style="133" customWidth="1"/>
    <col min="1549" max="1549" width="18.375" style="133" customWidth="1"/>
    <col min="1550" max="1550" width="28.875" style="133" customWidth="1"/>
    <col min="1551" max="1553" width="25.125" style="133" customWidth="1"/>
    <col min="1554" max="1554" width="30.875" style="133" customWidth="1"/>
    <col min="1555" max="1555" width="6" style="133" customWidth="1"/>
    <col min="1556" max="1556" width="11" style="133" customWidth="1"/>
    <col min="1557" max="1557" width="5.875" style="133" customWidth="1"/>
    <col min="1558" max="1558" width="14.75" style="133" customWidth="1"/>
    <col min="1559" max="1559" width="11" style="133" customWidth="1"/>
    <col min="1560" max="1564" width="11.375" style="133" customWidth="1"/>
    <col min="1565" max="1797" width="11" style="133"/>
    <col min="1798" max="1798" width="24" style="133" customWidth="1"/>
    <col min="1799" max="1799" width="22.125" style="133" customWidth="1"/>
    <col min="1800" max="1801" width="17" style="133" customWidth="1"/>
    <col min="1802" max="1802" width="25" style="133" customWidth="1"/>
    <col min="1803" max="1803" width="17.375" style="133" customWidth="1"/>
    <col min="1804" max="1804" width="51.375" style="133" customWidth="1"/>
    <col min="1805" max="1805" width="18.375" style="133" customWidth="1"/>
    <col min="1806" max="1806" width="28.875" style="133" customWidth="1"/>
    <col min="1807" max="1809" width="25.125" style="133" customWidth="1"/>
    <col min="1810" max="1810" width="30.875" style="133" customWidth="1"/>
    <col min="1811" max="1811" width="6" style="133" customWidth="1"/>
    <col min="1812" max="1812" width="11" style="133" customWidth="1"/>
    <col min="1813" max="1813" width="5.875" style="133" customWidth="1"/>
    <col min="1814" max="1814" width="14.75" style="133" customWidth="1"/>
    <col min="1815" max="1815" width="11" style="133" customWidth="1"/>
    <col min="1816" max="1820" width="11.375" style="133" customWidth="1"/>
    <col min="1821" max="2053" width="11" style="133"/>
    <col min="2054" max="2054" width="24" style="133" customWidth="1"/>
    <col min="2055" max="2055" width="22.125" style="133" customWidth="1"/>
    <col min="2056" max="2057" width="17" style="133" customWidth="1"/>
    <col min="2058" max="2058" width="25" style="133" customWidth="1"/>
    <col min="2059" max="2059" width="17.375" style="133" customWidth="1"/>
    <col min="2060" max="2060" width="51.375" style="133" customWidth="1"/>
    <col min="2061" max="2061" width="18.375" style="133" customWidth="1"/>
    <col min="2062" max="2062" width="28.875" style="133" customWidth="1"/>
    <col min="2063" max="2065" width="25.125" style="133" customWidth="1"/>
    <col min="2066" max="2066" width="30.875" style="133" customWidth="1"/>
    <col min="2067" max="2067" width="6" style="133" customWidth="1"/>
    <col min="2068" max="2068" width="11" style="133" customWidth="1"/>
    <col min="2069" max="2069" width="5.875" style="133" customWidth="1"/>
    <col min="2070" max="2070" width="14.75" style="133" customWidth="1"/>
    <col min="2071" max="2071" width="11" style="133" customWidth="1"/>
    <col min="2072" max="2076" width="11.375" style="133" customWidth="1"/>
    <col min="2077" max="2309" width="11" style="133"/>
    <col min="2310" max="2310" width="24" style="133" customWidth="1"/>
    <col min="2311" max="2311" width="22.125" style="133" customWidth="1"/>
    <col min="2312" max="2313" width="17" style="133" customWidth="1"/>
    <col min="2314" max="2314" width="25" style="133" customWidth="1"/>
    <col min="2315" max="2315" width="17.375" style="133" customWidth="1"/>
    <col min="2316" max="2316" width="51.375" style="133" customWidth="1"/>
    <col min="2317" max="2317" width="18.375" style="133" customWidth="1"/>
    <col min="2318" max="2318" width="28.875" style="133" customWidth="1"/>
    <col min="2319" max="2321" width="25.125" style="133" customWidth="1"/>
    <col min="2322" max="2322" width="30.875" style="133" customWidth="1"/>
    <col min="2323" max="2323" width="6" style="133" customWidth="1"/>
    <col min="2324" max="2324" width="11" style="133" customWidth="1"/>
    <col min="2325" max="2325" width="5.875" style="133" customWidth="1"/>
    <col min="2326" max="2326" width="14.75" style="133" customWidth="1"/>
    <col min="2327" max="2327" width="11" style="133" customWidth="1"/>
    <col min="2328" max="2332" width="11.375" style="133" customWidth="1"/>
    <col min="2333" max="2565" width="11" style="133"/>
    <col min="2566" max="2566" width="24" style="133" customWidth="1"/>
    <col min="2567" max="2567" width="22.125" style="133" customWidth="1"/>
    <col min="2568" max="2569" width="17" style="133" customWidth="1"/>
    <col min="2570" max="2570" width="25" style="133" customWidth="1"/>
    <col min="2571" max="2571" width="17.375" style="133" customWidth="1"/>
    <col min="2572" max="2572" width="51.375" style="133" customWidth="1"/>
    <col min="2573" max="2573" width="18.375" style="133" customWidth="1"/>
    <col min="2574" max="2574" width="28.875" style="133" customWidth="1"/>
    <col min="2575" max="2577" width="25.125" style="133" customWidth="1"/>
    <col min="2578" max="2578" width="30.875" style="133" customWidth="1"/>
    <col min="2579" max="2579" width="6" style="133" customWidth="1"/>
    <col min="2580" max="2580" width="11" style="133" customWidth="1"/>
    <col min="2581" max="2581" width="5.875" style="133" customWidth="1"/>
    <col min="2582" max="2582" width="14.75" style="133" customWidth="1"/>
    <col min="2583" max="2583" width="11" style="133" customWidth="1"/>
    <col min="2584" max="2588" width="11.375" style="133" customWidth="1"/>
    <col min="2589" max="2821" width="11" style="133"/>
    <col min="2822" max="2822" width="24" style="133" customWidth="1"/>
    <col min="2823" max="2823" width="22.125" style="133" customWidth="1"/>
    <col min="2824" max="2825" width="17" style="133" customWidth="1"/>
    <col min="2826" max="2826" width="25" style="133" customWidth="1"/>
    <col min="2827" max="2827" width="17.375" style="133" customWidth="1"/>
    <col min="2828" max="2828" width="51.375" style="133" customWidth="1"/>
    <col min="2829" max="2829" width="18.375" style="133" customWidth="1"/>
    <col min="2830" max="2830" width="28.875" style="133" customWidth="1"/>
    <col min="2831" max="2833" width="25.125" style="133" customWidth="1"/>
    <col min="2834" max="2834" width="30.875" style="133" customWidth="1"/>
    <col min="2835" max="2835" width="6" style="133" customWidth="1"/>
    <col min="2836" max="2836" width="11" style="133" customWidth="1"/>
    <col min="2837" max="2837" width="5.875" style="133" customWidth="1"/>
    <col min="2838" max="2838" width="14.75" style="133" customWidth="1"/>
    <col min="2839" max="2839" width="11" style="133" customWidth="1"/>
    <col min="2840" max="2844" width="11.375" style="133" customWidth="1"/>
    <col min="2845" max="3077" width="11" style="133"/>
    <col min="3078" max="3078" width="24" style="133" customWidth="1"/>
    <col min="3079" max="3079" width="22.125" style="133" customWidth="1"/>
    <col min="3080" max="3081" width="17" style="133" customWidth="1"/>
    <col min="3082" max="3082" width="25" style="133" customWidth="1"/>
    <col min="3083" max="3083" width="17.375" style="133" customWidth="1"/>
    <col min="3084" max="3084" width="51.375" style="133" customWidth="1"/>
    <col min="3085" max="3085" width="18.375" style="133" customWidth="1"/>
    <col min="3086" max="3086" width="28.875" style="133" customWidth="1"/>
    <col min="3087" max="3089" width="25.125" style="133" customWidth="1"/>
    <col min="3090" max="3090" width="30.875" style="133" customWidth="1"/>
    <col min="3091" max="3091" width="6" style="133" customWidth="1"/>
    <col min="3092" max="3092" width="11" style="133" customWidth="1"/>
    <col min="3093" max="3093" width="5.875" style="133" customWidth="1"/>
    <col min="3094" max="3094" width="14.75" style="133" customWidth="1"/>
    <col min="3095" max="3095" width="11" style="133" customWidth="1"/>
    <col min="3096" max="3100" width="11.375" style="133" customWidth="1"/>
    <col min="3101" max="3333" width="11" style="133"/>
    <col min="3334" max="3334" width="24" style="133" customWidth="1"/>
    <col min="3335" max="3335" width="22.125" style="133" customWidth="1"/>
    <col min="3336" max="3337" width="17" style="133" customWidth="1"/>
    <col min="3338" max="3338" width="25" style="133" customWidth="1"/>
    <col min="3339" max="3339" width="17.375" style="133" customWidth="1"/>
    <col min="3340" max="3340" width="51.375" style="133" customWidth="1"/>
    <col min="3341" max="3341" width="18.375" style="133" customWidth="1"/>
    <col min="3342" max="3342" width="28.875" style="133" customWidth="1"/>
    <col min="3343" max="3345" width="25.125" style="133" customWidth="1"/>
    <col min="3346" max="3346" width="30.875" style="133" customWidth="1"/>
    <col min="3347" max="3347" width="6" style="133" customWidth="1"/>
    <col min="3348" max="3348" width="11" style="133" customWidth="1"/>
    <col min="3349" max="3349" width="5.875" style="133" customWidth="1"/>
    <col min="3350" max="3350" width="14.75" style="133" customWidth="1"/>
    <col min="3351" max="3351" width="11" style="133" customWidth="1"/>
    <col min="3352" max="3356" width="11.375" style="133" customWidth="1"/>
    <col min="3357" max="3589" width="11" style="133"/>
    <col min="3590" max="3590" width="24" style="133" customWidth="1"/>
    <col min="3591" max="3591" width="22.125" style="133" customWidth="1"/>
    <col min="3592" max="3593" width="17" style="133" customWidth="1"/>
    <col min="3594" max="3594" width="25" style="133" customWidth="1"/>
    <col min="3595" max="3595" width="17.375" style="133" customWidth="1"/>
    <col min="3596" max="3596" width="51.375" style="133" customWidth="1"/>
    <col min="3597" max="3597" width="18.375" style="133" customWidth="1"/>
    <col min="3598" max="3598" width="28.875" style="133" customWidth="1"/>
    <col min="3599" max="3601" width="25.125" style="133" customWidth="1"/>
    <col min="3602" max="3602" width="30.875" style="133" customWidth="1"/>
    <col min="3603" max="3603" width="6" style="133" customWidth="1"/>
    <col min="3604" max="3604" width="11" style="133" customWidth="1"/>
    <col min="3605" max="3605" width="5.875" style="133" customWidth="1"/>
    <col min="3606" max="3606" width="14.75" style="133" customWidth="1"/>
    <col min="3607" max="3607" width="11" style="133" customWidth="1"/>
    <col min="3608" max="3612" width="11.375" style="133" customWidth="1"/>
    <col min="3613" max="3845" width="11" style="133"/>
    <col min="3846" max="3846" width="24" style="133" customWidth="1"/>
    <col min="3847" max="3847" width="22.125" style="133" customWidth="1"/>
    <col min="3848" max="3849" width="17" style="133" customWidth="1"/>
    <col min="3850" max="3850" width="25" style="133" customWidth="1"/>
    <col min="3851" max="3851" width="17.375" style="133" customWidth="1"/>
    <col min="3852" max="3852" width="51.375" style="133" customWidth="1"/>
    <col min="3853" max="3853" width="18.375" style="133" customWidth="1"/>
    <col min="3854" max="3854" width="28.875" style="133" customWidth="1"/>
    <col min="3855" max="3857" width="25.125" style="133" customWidth="1"/>
    <col min="3858" max="3858" width="30.875" style="133" customWidth="1"/>
    <col min="3859" max="3859" width="6" style="133" customWidth="1"/>
    <col min="3860" max="3860" width="11" style="133" customWidth="1"/>
    <col min="3861" max="3861" width="5.875" style="133" customWidth="1"/>
    <col min="3862" max="3862" width="14.75" style="133" customWidth="1"/>
    <col min="3863" max="3863" width="11" style="133" customWidth="1"/>
    <col min="3864" max="3868" width="11.375" style="133" customWidth="1"/>
    <col min="3869" max="4101" width="11" style="133"/>
    <col min="4102" max="4102" width="24" style="133" customWidth="1"/>
    <col min="4103" max="4103" width="22.125" style="133" customWidth="1"/>
    <col min="4104" max="4105" width="17" style="133" customWidth="1"/>
    <col min="4106" max="4106" width="25" style="133" customWidth="1"/>
    <col min="4107" max="4107" width="17.375" style="133" customWidth="1"/>
    <col min="4108" max="4108" width="51.375" style="133" customWidth="1"/>
    <col min="4109" max="4109" width="18.375" style="133" customWidth="1"/>
    <col min="4110" max="4110" width="28.875" style="133" customWidth="1"/>
    <col min="4111" max="4113" width="25.125" style="133" customWidth="1"/>
    <col min="4114" max="4114" width="30.875" style="133" customWidth="1"/>
    <col min="4115" max="4115" width="6" style="133" customWidth="1"/>
    <col min="4116" max="4116" width="11" style="133" customWidth="1"/>
    <col min="4117" max="4117" width="5.875" style="133" customWidth="1"/>
    <col min="4118" max="4118" width="14.75" style="133" customWidth="1"/>
    <col min="4119" max="4119" width="11" style="133" customWidth="1"/>
    <col min="4120" max="4124" width="11.375" style="133" customWidth="1"/>
    <col min="4125" max="4357" width="11" style="133"/>
    <col min="4358" max="4358" width="24" style="133" customWidth="1"/>
    <col min="4359" max="4359" width="22.125" style="133" customWidth="1"/>
    <col min="4360" max="4361" width="17" style="133" customWidth="1"/>
    <col min="4362" max="4362" width="25" style="133" customWidth="1"/>
    <col min="4363" max="4363" width="17.375" style="133" customWidth="1"/>
    <col min="4364" max="4364" width="51.375" style="133" customWidth="1"/>
    <col min="4365" max="4365" width="18.375" style="133" customWidth="1"/>
    <col min="4366" max="4366" width="28.875" style="133" customWidth="1"/>
    <col min="4367" max="4369" width="25.125" style="133" customWidth="1"/>
    <col min="4370" max="4370" width="30.875" style="133" customWidth="1"/>
    <col min="4371" max="4371" width="6" style="133" customWidth="1"/>
    <col min="4372" max="4372" width="11" style="133" customWidth="1"/>
    <col min="4373" max="4373" width="5.875" style="133" customWidth="1"/>
    <col min="4374" max="4374" width="14.75" style="133" customWidth="1"/>
    <col min="4375" max="4375" width="11" style="133" customWidth="1"/>
    <col min="4376" max="4380" width="11.375" style="133" customWidth="1"/>
    <col min="4381" max="4613" width="11" style="133"/>
    <col min="4614" max="4614" width="24" style="133" customWidth="1"/>
    <col min="4615" max="4615" width="22.125" style="133" customWidth="1"/>
    <col min="4616" max="4617" width="17" style="133" customWidth="1"/>
    <col min="4618" max="4618" width="25" style="133" customWidth="1"/>
    <col min="4619" max="4619" width="17.375" style="133" customWidth="1"/>
    <col min="4620" max="4620" width="51.375" style="133" customWidth="1"/>
    <col min="4621" max="4621" width="18.375" style="133" customWidth="1"/>
    <col min="4622" max="4622" width="28.875" style="133" customWidth="1"/>
    <col min="4623" max="4625" width="25.125" style="133" customWidth="1"/>
    <col min="4626" max="4626" width="30.875" style="133" customWidth="1"/>
    <col min="4627" max="4627" width="6" style="133" customWidth="1"/>
    <col min="4628" max="4628" width="11" style="133" customWidth="1"/>
    <col min="4629" max="4629" width="5.875" style="133" customWidth="1"/>
    <col min="4630" max="4630" width="14.75" style="133" customWidth="1"/>
    <col min="4631" max="4631" width="11" style="133" customWidth="1"/>
    <col min="4632" max="4636" width="11.375" style="133" customWidth="1"/>
    <col min="4637" max="4869" width="11" style="133"/>
    <col min="4870" max="4870" width="24" style="133" customWidth="1"/>
    <col min="4871" max="4871" width="22.125" style="133" customWidth="1"/>
    <col min="4872" max="4873" width="17" style="133" customWidth="1"/>
    <col min="4874" max="4874" width="25" style="133" customWidth="1"/>
    <col min="4875" max="4875" width="17.375" style="133" customWidth="1"/>
    <col min="4876" max="4876" width="51.375" style="133" customWidth="1"/>
    <col min="4877" max="4877" width="18.375" style="133" customWidth="1"/>
    <col min="4878" max="4878" width="28.875" style="133" customWidth="1"/>
    <col min="4879" max="4881" width="25.125" style="133" customWidth="1"/>
    <col min="4882" max="4882" width="30.875" style="133" customWidth="1"/>
    <col min="4883" max="4883" width="6" style="133" customWidth="1"/>
    <col min="4884" max="4884" width="11" style="133" customWidth="1"/>
    <col min="4885" max="4885" width="5.875" style="133" customWidth="1"/>
    <col min="4886" max="4886" width="14.75" style="133" customWidth="1"/>
    <col min="4887" max="4887" width="11" style="133" customWidth="1"/>
    <col min="4888" max="4892" width="11.375" style="133" customWidth="1"/>
    <col min="4893" max="5125" width="11" style="133"/>
    <col min="5126" max="5126" width="24" style="133" customWidth="1"/>
    <col min="5127" max="5127" width="22.125" style="133" customWidth="1"/>
    <col min="5128" max="5129" width="17" style="133" customWidth="1"/>
    <col min="5130" max="5130" width="25" style="133" customWidth="1"/>
    <col min="5131" max="5131" width="17.375" style="133" customWidth="1"/>
    <col min="5132" max="5132" width="51.375" style="133" customWidth="1"/>
    <col min="5133" max="5133" width="18.375" style="133" customWidth="1"/>
    <col min="5134" max="5134" width="28.875" style="133" customWidth="1"/>
    <col min="5135" max="5137" width="25.125" style="133" customWidth="1"/>
    <col min="5138" max="5138" width="30.875" style="133" customWidth="1"/>
    <col min="5139" max="5139" width="6" style="133" customWidth="1"/>
    <col min="5140" max="5140" width="11" style="133" customWidth="1"/>
    <col min="5141" max="5141" width="5.875" style="133" customWidth="1"/>
    <col min="5142" max="5142" width="14.75" style="133" customWidth="1"/>
    <col min="5143" max="5143" width="11" style="133" customWidth="1"/>
    <col min="5144" max="5148" width="11.375" style="133" customWidth="1"/>
    <col min="5149" max="5381" width="11" style="133"/>
    <col min="5382" max="5382" width="24" style="133" customWidth="1"/>
    <col min="5383" max="5383" width="22.125" style="133" customWidth="1"/>
    <col min="5384" max="5385" width="17" style="133" customWidth="1"/>
    <col min="5386" max="5386" width="25" style="133" customWidth="1"/>
    <col min="5387" max="5387" width="17.375" style="133" customWidth="1"/>
    <col min="5388" max="5388" width="51.375" style="133" customWidth="1"/>
    <col min="5389" max="5389" width="18.375" style="133" customWidth="1"/>
    <col min="5390" max="5390" width="28.875" style="133" customWidth="1"/>
    <col min="5391" max="5393" width="25.125" style="133" customWidth="1"/>
    <col min="5394" max="5394" width="30.875" style="133" customWidth="1"/>
    <col min="5395" max="5395" width="6" style="133" customWidth="1"/>
    <col min="5396" max="5396" width="11" style="133" customWidth="1"/>
    <col min="5397" max="5397" width="5.875" style="133" customWidth="1"/>
    <col min="5398" max="5398" width="14.75" style="133" customWidth="1"/>
    <col min="5399" max="5399" width="11" style="133" customWidth="1"/>
    <col min="5400" max="5404" width="11.375" style="133" customWidth="1"/>
    <col min="5405" max="5637" width="11" style="133"/>
    <col min="5638" max="5638" width="24" style="133" customWidth="1"/>
    <col min="5639" max="5639" width="22.125" style="133" customWidth="1"/>
    <col min="5640" max="5641" width="17" style="133" customWidth="1"/>
    <col min="5642" max="5642" width="25" style="133" customWidth="1"/>
    <col min="5643" max="5643" width="17.375" style="133" customWidth="1"/>
    <col min="5644" max="5644" width="51.375" style="133" customWidth="1"/>
    <col min="5645" max="5645" width="18.375" style="133" customWidth="1"/>
    <col min="5646" max="5646" width="28.875" style="133" customWidth="1"/>
    <col min="5647" max="5649" width="25.125" style="133" customWidth="1"/>
    <col min="5650" max="5650" width="30.875" style="133" customWidth="1"/>
    <col min="5651" max="5651" width="6" style="133" customWidth="1"/>
    <col min="5652" max="5652" width="11" style="133" customWidth="1"/>
    <col min="5653" max="5653" width="5.875" style="133" customWidth="1"/>
    <col min="5654" max="5654" width="14.75" style="133" customWidth="1"/>
    <col min="5655" max="5655" width="11" style="133" customWidth="1"/>
    <col min="5656" max="5660" width="11.375" style="133" customWidth="1"/>
    <col min="5661" max="5893" width="11" style="133"/>
    <col min="5894" max="5894" width="24" style="133" customWidth="1"/>
    <col min="5895" max="5895" width="22.125" style="133" customWidth="1"/>
    <col min="5896" max="5897" width="17" style="133" customWidth="1"/>
    <col min="5898" max="5898" width="25" style="133" customWidth="1"/>
    <col min="5899" max="5899" width="17.375" style="133" customWidth="1"/>
    <col min="5900" max="5900" width="51.375" style="133" customWidth="1"/>
    <col min="5901" max="5901" width="18.375" style="133" customWidth="1"/>
    <col min="5902" max="5902" width="28.875" style="133" customWidth="1"/>
    <col min="5903" max="5905" width="25.125" style="133" customWidth="1"/>
    <col min="5906" max="5906" width="30.875" style="133" customWidth="1"/>
    <col min="5907" max="5907" width="6" style="133" customWidth="1"/>
    <col min="5908" max="5908" width="11" style="133" customWidth="1"/>
    <col min="5909" max="5909" width="5.875" style="133" customWidth="1"/>
    <col min="5910" max="5910" width="14.75" style="133" customWidth="1"/>
    <col min="5911" max="5911" width="11" style="133" customWidth="1"/>
    <col min="5912" max="5916" width="11.375" style="133" customWidth="1"/>
    <col min="5917" max="6149" width="11" style="133"/>
    <col min="6150" max="6150" width="24" style="133" customWidth="1"/>
    <col min="6151" max="6151" width="22.125" style="133" customWidth="1"/>
    <col min="6152" max="6153" width="17" style="133" customWidth="1"/>
    <col min="6154" max="6154" width="25" style="133" customWidth="1"/>
    <col min="6155" max="6155" width="17.375" style="133" customWidth="1"/>
    <col min="6156" max="6156" width="51.375" style="133" customWidth="1"/>
    <col min="6157" max="6157" width="18.375" style="133" customWidth="1"/>
    <col min="6158" max="6158" width="28.875" style="133" customWidth="1"/>
    <col min="6159" max="6161" width="25.125" style="133" customWidth="1"/>
    <col min="6162" max="6162" width="30.875" style="133" customWidth="1"/>
    <col min="6163" max="6163" width="6" style="133" customWidth="1"/>
    <col min="6164" max="6164" width="11" style="133" customWidth="1"/>
    <col min="6165" max="6165" width="5.875" style="133" customWidth="1"/>
    <col min="6166" max="6166" width="14.75" style="133" customWidth="1"/>
    <col min="6167" max="6167" width="11" style="133" customWidth="1"/>
    <col min="6168" max="6172" width="11.375" style="133" customWidth="1"/>
    <col min="6173" max="6405" width="11" style="133"/>
    <col min="6406" max="6406" width="24" style="133" customWidth="1"/>
    <col min="6407" max="6407" width="22.125" style="133" customWidth="1"/>
    <col min="6408" max="6409" width="17" style="133" customWidth="1"/>
    <col min="6410" max="6410" width="25" style="133" customWidth="1"/>
    <col min="6411" max="6411" width="17.375" style="133" customWidth="1"/>
    <col min="6412" max="6412" width="51.375" style="133" customWidth="1"/>
    <col min="6413" max="6413" width="18.375" style="133" customWidth="1"/>
    <col min="6414" max="6414" width="28.875" style="133" customWidth="1"/>
    <col min="6415" max="6417" width="25.125" style="133" customWidth="1"/>
    <col min="6418" max="6418" width="30.875" style="133" customWidth="1"/>
    <col min="6419" max="6419" width="6" style="133" customWidth="1"/>
    <col min="6420" max="6420" width="11" style="133" customWidth="1"/>
    <col min="6421" max="6421" width="5.875" style="133" customWidth="1"/>
    <col min="6422" max="6422" width="14.75" style="133" customWidth="1"/>
    <col min="6423" max="6423" width="11" style="133" customWidth="1"/>
    <col min="6424" max="6428" width="11.375" style="133" customWidth="1"/>
    <col min="6429" max="6661" width="11" style="133"/>
    <col min="6662" max="6662" width="24" style="133" customWidth="1"/>
    <col min="6663" max="6663" width="22.125" style="133" customWidth="1"/>
    <col min="6664" max="6665" width="17" style="133" customWidth="1"/>
    <col min="6666" max="6666" width="25" style="133" customWidth="1"/>
    <col min="6667" max="6667" width="17.375" style="133" customWidth="1"/>
    <col min="6668" max="6668" width="51.375" style="133" customWidth="1"/>
    <col min="6669" max="6669" width="18.375" style="133" customWidth="1"/>
    <col min="6670" max="6670" width="28.875" style="133" customWidth="1"/>
    <col min="6671" max="6673" width="25.125" style="133" customWidth="1"/>
    <col min="6674" max="6674" width="30.875" style="133" customWidth="1"/>
    <col min="6675" max="6675" width="6" style="133" customWidth="1"/>
    <col min="6676" max="6676" width="11" style="133" customWidth="1"/>
    <col min="6677" max="6677" width="5.875" style="133" customWidth="1"/>
    <col min="6678" max="6678" width="14.75" style="133" customWidth="1"/>
    <col min="6679" max="6679" width="11" style="133" customWidth="1"/>
    <col min="6680" max="6684" width="11.375" style="133" customWidth="1"/>
    <col min="6685" max="6917" width="11" style="133"/>
    <col min="6918" max="6918" width="24" style="133" customWidth="1"/>
    <col min="6919" max="6919" width="22.125" style="133" customWidth="1"/>
    <col min="6920" max="6921" width="17" style="133" customWidth="1"/>
    <col min="6922" max="6922" width="25" style="133" customWidth="1"/>
    <col min="6923" max="6923" width="17.375" style="133" customWidth="1"/>
    <col min="6924" max="6924" width="51.375" style="133" customWidth="1"/>
    <col min="6925" max="6925" width="18.375" style="133" customWidth="1"/>
    <col min="6926" max="6926" width="28.875" style="133" customWidth="1"/>
    <col min="6927" max="6929" width="25.125" style="133" customWidth="1"/>
    <col min="6930" max="6930" width="30.875" style="133" customWidth="1"/>
    <col min="6931" max="6931" width="6" style="133" customWidth="1"/>
    <col min="6932" max="6932" width="11" style="133" customWidth="1"/>
    <col min="6933" max="6933" width="5.875" style="133" customWidth="1"/>
    <col min="6934" max="6934" width="14.75" style="133" customWidth="1"/>
    <col min="6935" max="6935" width="11" style="133" customWidth="1"/>
    <col min="6936" max="6940" width="11.375" style="133" customWidth="1"/>
    <col min="6941" max="7173" width="11" style="133"/>
    <col min="7174" max="7174" width="24" style="133" customWidth="1"/>
    <col min="7175" max="7175" width="22.125" style="133" customWidth="1"/>
    <col min="7176" max="7177" width="17" style="133" customWidth="1"/>
    <col min="7178" max="7178" width="25" style="133" customWidth="1"/>
    <col min="7179" max="7179" width="17.375" style="133" customWidth="1"/>
    <col min="7180" max="7180" width="51.375" style="133" customWidth="1"/>
    <col min="7181" max="7181" width="18.375" style="133" customWidth="1"/>
    <col min="7182" max="7182" width="28.875" style="133" customWidth="1"/>
    <col min="7183" max="7185" width="25.125" style="133" customWidth="1"/>
    <col min="7186" max="7186" width="30.875" style="133" customWidth="1"/>
    <col min="7187" max="7187" width="6" style="133" customWidth="1"/>
    <col min="7188" max="7188" width="11" style="133" customWidth="1"/>
    <col min="7189" max="7189" width="5.875" style="133" customWidth="1"/>
    <col min="7190" max="7190" width="14.75" style="133" customWidth="1"/>
    <col min="7191" max="7191" width="11" style="133" customWidth="1"/>
    <col min="7192" max="7196" width="11.375" style="133" customWidth="1"/>
    <col min="7197" max="7429" width="11" style="133"/>
    <col min="7430" max="7430" width="24" style="133" customWidth="1"/>
    <col min="7431" max="7431" width="22.125" style="133" customWidth="1"/>
    <col min="7432" max="7433" width="17" style="133" customWidth="1"/>
    <col min="7434" max="7434" width="25" style="133" customWidth="1"/>
    <col min="7435" max="7435" width="17.375" style="133" customWidth="1"/>
    <col min="7436" max="7436" width="51.375" style="133" customWidth="1"/>
    <col min="7437" max="7437" width="18.375" style="133" customWidth="1"/>
    <col min="7438" max="7438" width="28.875" style="133" customWidth="1"/>
    <col min="7439" max="7441" width="25.125" style="133" customWidth="1"/>
    <col min="7442" max="7442" width="30.875" style="133" customWidth="1"/>
    <col min="7443" max="7443" width="6" style="133" customWidth="1"/>
    <col min="7444" max="7444" width="11" style="133" customWidth="1"/>
    <col min="7445" max="7445" width="5.875" style="133" customWidth="1"/>
    <col min="7446" max="7446" width="14.75" style="133" customWidth="1"/>
    <col min="7447" max="7447" width="11" style="133" customWidth="1"/>
    <col min="7448" max="7452" width="11.375" style="133" customWidth="1"/>
    <col min="7453" max="7685" width="11" style="133"/>
    <col min="7686" max="7686" width="24" style="133" customWidth="1"/>
    <col min="7687" max="7687" width="22.125" style="133" customWidth="1"/>
    <col min="7688" max="7689" width="17" style="133" customWidth="1"/>
    <col min="7690" max="7690" width="25" style="133" customWidth="1"/>
    <col min="7691" max="7691" width="17.375" style="133" customWidth="1"/>
    <col min="7692" max="7692" width="51.375" style="133" customWidth="1"/>
    <col min="7693" max="7693" width="18.375" style="133" customWidth="1"/>
    <col min="7694" max="7694" width="28.875" style="133" customWidth="1"/>
    <col min="7695" max="7697" width="25.125" style="133" customWidth="1"/>
    <col min="7698" max="7698" width="30.875" style="133" customWidth="1"/>
    <col min="7699" max="7699" width="6" style="133" customWidth="1"/>
    <col min="7700" max="7700" width="11" style="133" customWidth="1"/>
    <col min="7701" max="7701" width="5.875" style="133" customWidth="1"/>
    <col min="7702" max="7702" width="14.75" style="133" customWidth="1"/>
    <col min="7703" max="7703" width="11" style="133" customWidth="1"/>
    <col min="7704" max="7708" width="11.375" style="133" customWidth="1"/>
    <col min="7709" max="7941" width="11" style="133"/>
    <col min="7942" max="7942" width="24" style="133" customWidth="1"/>
    <col min="7943" max="7943" width="22.125" style="133" customWidth="1"/>
    <col min="7944" max="7945" width="17" style="133" customWidth="1"/>
    <col min="7946" max="7946" width="25" style="133" customWidth="1"/>
    <col min="7947" max="7947" width="17.375" style="133" customWidth="1"/>
    <col min="7948" max="7948" width="51.375" style="133" customWidth="1"/>
    <col min="7949" max="7949" width="18.375" style="133" customWidth="1"/>
    <col min="7950" max="7950" width="28.875" style="133" customWidth="1"/>
    <col min="7951" max="7953" width="25.125" style="133" customWidth="1"/>
    <col min="7954" max="7954" width="30.875" style="133" customWidth="1"/>
    <col min="7955" max="7955" width="6" style="133" customWidth="1"/>
    <col min="7956" max="7956" width="11" style="133" customWidth="1"/>
    <col min="7957" max="7957" width="5.875" style="133" customWidth="1"/>
    <col min="7958" max="7958" width="14.75" style="133" customWidth="1"/>
    <col min="7959" max="7959" width="11" style="133" customWidth="1"/>
    <col min="7960" max="7964" width="11.375" style="133" customWidth="1"/>
    <col min="7965" max="8197" width="11" style="133"/>
    <col min="8198" max="8198" width="24" style="133" customWidth="1"/>
    <col min="8199" max="8199" width="22.125" style="133" customWidth="1"/>
    <col min="8200" max="8201" width="17" style="133" customWidth="1"/>
    <col min="8202" max="8202" width="25" style="133" customWidth="1"/>
    <col min="8203" max="8203" width="17.375" style="133" customWidth="1"/>
    <col min="8204" max="8204" width="51.375" style="133" customWidth="1"/>
    <col min="8205" max="8205" width="18.375" style="133" customWidth="1"/>
    <col min="8206" max="8206" width="28.875" style="133" customWidth="1"/>
    <col min="8207" max="8209" width="25.125" style="133" customWidth="1"/>
    <col min="8210" max="8210" width="30.875" style="133" customWidth="1"/>
    <col min="8211" max="8211" width="6" style="133" customWidth="1"/>
    <col min="8212" max="8212" width="11" style="133" customWidth="1"/>
    <col min="8213" max="8213" width="5.875" style="133" customWidth="1"/>
    <col min="8214" max="8214" width="14.75" style="133" customWidth="1"/>
    <col min="8215" max="8215" width="11" style="133" customWidth="1"/>
    <col min="8216" max="8220" width="11.375" style="133" customWidth="1"/>
    <col min="8221" max="8453" width="11" style="133"/>
    <col min="8454" max="8454" width="24" style="133" customWidth="1"/>
    <col min="8455" max="8455" width="22.125" style="133" customWidth="1"/>
    <col min="8456" max="8457" width="17" style="133" customWidth="1"/>
    <col min="8458" max="8458" width="25" style="133" customWidth="1"/>
    <col min="8459" max="8459" width="17.375" style="133" customWidth="1"/>
    <col min="8460" max="8460" width="51.375" style="133" customWidth="1"/>
    <col min="8461" max="8461" width="18.375" style="133" customWidth="1"/>
    <col min="8462" max="8462" width="28.875" style="133" customWidth="1"/>
    <col min="8463" max="8465" width="25.125" style="133" customWidth="1"/>
    <col min="8466" max="8466" width="30.875" style="133" customWidth="1"/>
    <col min="8467" max="8467" width="6" style="133" customWidth="1"/>
    <col min="8468" max="8468" width="11" style="133" customWidth="1"/>
    <col min="8469" max="8469" width="5.875" style="133" customWidth="1"/>
    <col min="8470" max="8470" width="14.75" style="133" customWidth="1"/>
    <col min="8471" max="8471" width="11" style="133" customWidth="1"/>
    <col min="8472" max="8476" width="11.375" style="133" customWidth="1"/>
    <col min="8477" max="8709" width="11" style="133"/>
    <col min="8710" max="8710" width="24" style="133" customWidth="1"/>
    <col min="8711" max="8711" width="22.125" style="133" customWidth="1"/>
    <col min="8712" max="8713" width="17" style="133" customWidth="1"/>
    <col min="8714" max="8714" width="25" style="133" customWidth="1"/>
    <col min="8715" max="8715" width="17.375" style="133" customWidth="1"/>
    <col min="8716" max="8716" width="51.375" style="133" customWidth="1"/>
    <col min="8717" max="8717" width="18.375" style="133" customWidth="1"/>
    <col min="8718" max="8718" width="28.875" style="133" customWidth="1"/>
    <col min="8719" max="8721" width="25.125" style="133" customWidth="1"/>
    <col min="8722" max="8722" width="30.875" style="133" customWidth="1"/>
    <col min="8723" max="8723" width="6" style="133" customWidth="1"/>
    <col min="8724" max="8724" width="11" style="133" customWidth="1"/>
    <col min="8725" max="8725" width="5.875" style="133" customWidth="1"/>
    <col min="8726" max="8726" width="14.75" style="133" customWidth="1"/>
    <col min="8727" max="8727" width="11" style="133" customWidth="1"/>
    <col min="8728" max="8732" width="11.375" style="133" customWidth="1"/>
    <col min="8733" max="8965" width="11" style="133"/>
    <col min="8966" max="8966" width="24" style="133" customWidth="1"/>
    <col min="8967" max="8967" width="22.125" style="133" customWidth="1"/>
    <col min="8968" max="8969" width="17" style="133" customWidth="1"/>
    <col min="8970" max="8970" width="25" style="133" customWidth="1"/>
    <col min="8971" max="8971" width="17.375" style="133" customWidth="1"/>
    <col min="8972" max="8972" width="51.375" style="133" customWidth="1"/>
    <col min="8973" max="8973" width="18.375" style="133" customWidth="1"/>
    <col min="8974" max="8974" width="28.875" style="133" customWidth="1"/>
    <col min="8975" max="8977" width="25.125" style="133" customWidth="1"/>
    <col min="8978" max="8978" width="30.875" style="133" customWidth="1"/>
    <col min="8979" max="8979" width="6" style="133" customWidth="1"/>
    <col min="8980" max="8980" width="11" style="133" customWidth="1"/>
    <col min="8981" max="8981" width="5.875" style="133" customWidth="1"/>
    <col min="8982" max="8982" width="14.75" style="133" customWidth="1"/>
    <col min="8983" max="8983" width="11" style="133" customWidth="1"/>
    <col min="8984" max="8988" width="11.375" style="133" customWidth="1"/>
    <col min="8989" max="9221" width="11" style="133"/>
    <col min="9222" max="9222" width="24" style="133" customWidth="1"/>
    <col min="9223" max="9223" width="22.125" style="133" customWidth="1"/>
    <col min="9224" max="9225" width="17" style="133" customWidth="1"/>
    <col min="9226" max="9226" width="25" style="133" customWidth="1"/>
    <col min="9227" max="9227" width="17.375" style="133" customWidth="1"/>
    <col min="9228" max="9228" width="51.375" style="133" customWidth="1"/>
    <col min="9229" max="9229" width="18.375" style="133" customWidth="1"/>
    <col min="9230" max="9230" width="28.875" style="133" customWidth="1"/>
    <col min="9231" max="9233" width="25.125" style="133" customWidth="1"/>
    <col min="9234" max="9234" width="30.875" style="133" customWidth="1"/>
    <col min="9235" max="9235" width="6" style="133" customWidth="1"/>
    <col min="9236" max="9236" width="11" style="133" customWidth="1"/>
    <col min="9237" max="9237" width="5.875" style="133" customWidth="1"/>
    <col min="9238" max="9238" width="14.75" style="133" customWidth="1"/>
    <col min="9239" max="9239" width="11" style="133" customWidth="1"/>
    <col min="9240" max="9244" width="11.375" style="133" customWidth="1"/>
    <col min="9245" max="9477" width="11" style="133"/>
    <col min="9478" max="9478" width="24" style="133" customWidth="1"/>
    <col min="9479" max="9479" width="22.125" style="133" customWidth="1"/>
    <col min="9480" max="9481" width="17" style="133" customWidth="1"/>
    <col min="9482" max="9482" width="25" style="133" customWidth="1"/>
    <col min="9483" max="9483" width="17.375" style="133" customWidth="1"/>
    <col min="9484" max="9484" width="51.375" style="133" customWidth="1"/>
    <col min="9485" max="9485" width="18.375" style="133" customWidth="1"/>
    <col min="9486" max="9486" width="28.875" style="133" customWidth="1"/>
    <col min="9487" max="9489" width="25.125" style="133" customWidth="1"/>
    <col min="9490" max="9490" width="30.875" style="133" customWidth="1"/>
    <col min="9491" max="9491" width="6" style="133" customWidth="1"/>
    <col min="9492" max="9492" width="11" style="133" customWidth="1"/>
    <col min="9493" max="9493" width="5.875" style="133" customWidth="1"/>
    <col min="9494" max="9494" width="14.75" style="133" customWidth="1"/>
    <col min="9495" max="9495" width="11" style="133" customWidth="1"/>
    <col min="9496" max="9500" width="11.375" style="133" customWidth="1"/>
    <col min="9501" max="9733" width="11" style="133"/>
    <col min="9734" max="9734" width="24" style="133" customWidth="1"/>
    <col min="9735" max="9735" width="22.125" style="133" customWidth="1"/>
    <col min="9736" max="9737" width="17" style="133" customWidth="1"/>
    <col min="9738" max="9738" width="25" style="133" customWidth="1"/>
    <col min="9739" max="9739" width="17.375" style="133" customWidth="1"/>
    <col min="9740" max="9740" width="51.375" style="133" customWidth="1"/>
    <col min="9741" max="9741" width="18.375" style="133" customWidth="1"/>
    <col min="9742" max="9742" width="28.875" style="133" customWidth="1"/>
    <col min="9743" max="9745" width="25.125" style="133" customWidth="1"/>
    <col min="9746" max="9746" width="30.875" style="133" customWidth="1"/>
    <col min="9747" max="9747" width="6" style="133" customWidth="1"/>
    <col min="9748" max="9748" width="11" style="133" customWidth="1"/>
    <col min="9749" max="9749" width="5.875" style="133" customWidth="1"/>
    <col min="9750" max="9750" width="14.75" style="133" customWidth="1"/>
    <col min="9751" max="9751" width="11" style="133" customWidth="1"/>
    <col min="9752" max="9756" width="11.375" style="133" customWidth="1"/>
    <col min="9757" max="9989" width="11" style="133"/>
    <col min="9990" max="9990" width="24" style="133" customWidth="1"/>
    <col min="9991" max="9991" width="22.125" style="133" customWidth="1"/>
    <col min="9992" max="9993" width="17" style="133" customWidth="1"/>
    <col min="9994" max="9994" width="25" style="133" customWidth="1"/>
    <col min="9995" max="9995" width="17.375" style="133" customWidth="1"/>
    <col min="9996" max="9996" width="51.375" style="133" customWidth="1"/>
    <col min="9997" max="9997" width="18.375" style="133" customWidth="1"/>
    <col min="9998" max="9998" width="28.875" style="133" customWidth="1"/>
    <col min="9999" max="10001" width="25.125" style="133" customWidth="1"/>
    <col min="10002" max="10002" width="30.875" style="133" customWidth="1"/>
    <col min="10003" max="10003" width="6" style="133" customWidth="1"/>
    <col min="10004" max="10004" width="11" style="133" customWidth="1"/>
    <col min="10005" max="10005" width="5.875" style="133" customWidth="1"/>
    <col min="10006" max="10006" width="14.75" style="133" customWidth="1"/>
    <col min="10007" max="10007" width="11" style="133" customWidth="1"/>
    <col min="10008" max="10012" width="11.375" style="133" customWidth="1"/>
    <col min="10013" max="10245" width="11" style="133"/>
    <col min="10246" max="10246" width="24" style="133" customWidth="1"/>
    <col min="10247" max="10247" width="22.125" style="133" customWidth="1"/>
    <col min="10248" max="10249" width="17" style="133" customWidth="1"/>
    <col min="10250" max="10250" width="25" style="133" customWidth="1"/>
    <col min="10251" max="10251" width="17.375" style="133" customWidth="1"/>
    <col min="10252" max="10252" width="51.375" style="133" customWidth="1"/>
    <col min="10253" max="10253" width="18.375" style="133" customWidth="1"/>
    <col min="10254" max="10254" width="28.875" style="133" customWidth="1"/>
    <col min="10255" max="10257" width="25.125" style="133" customWidth="1"/>
    <col min="10258" max="10258" width="30.875" style="133" customWidth="1"/>
    <col min="10259" max="10259" width="6" style="133" customWidth="1"/>
    <col min="10260" max="10260" width="11" style="133" customWidth="1"/>
    <col min="10261" max="10261" width="5.875" style="133" customWidth="1"/>
    <col min="10262" max="10262" width="14.75" style="133" customWidth="1"/>
    <col min="10263" max="10263" width="11" style="133" customWidth="1"/>
    <col min="10264" max="10268" width="11.375" style="133" customWidth="1"/>
    <col min="10269" max="10501" width="11" style="133"/>
    <col min="10502" max="10502" width="24" style="133" customWidth="1"/>
    <col min="10503" max="10503" width="22.125" style="133" customWidth="1"/>
    <col min="10504" max="10505" width="17" style="133" customWidth="1"/>
    <col min="10506" max="10506" width="25" style="133" customWidth="1"/>
    <col min="10507" max="10507" width="17.375" style="133" customWidth="1"/>
    <col min="10508" max="10508" width="51.375" style="133" customWidth="1"/>
    <col min="10509" max="10509" width="18.375" style="133" customWidth="1"/>
    <col min="10510" max="10510" width="28.875" style="133" customWidth="1"/>
    <col min="10511" max="10513" width="25.125" style="133" customWidth="1"/>
    <col min="10514" max="10514" width="30.875" style="133" customWidth="1"/>
    <col min="10515" max="10515" width="6" style="133" customWidth="1"/>
    <col min="10516" max="10516" width="11" style="133" customWidth="1"/>
    <col min="10517" max="10517" width="5.875" style="133" customWidth="1"/>
    <col min="10518" max="10518" width="14.75" style="133" customWidth="1"/>
    <col min="10519" max="10519" width="11" style="133" customWidth="1"/>
    <col min="10520" max="10524" width="11.375" style="133" customWidth="1"/>
    <col min="10525" max="10757" width="11" style="133"/>
    <col min="10758" max="10758" width="24" style="133" customWidth="1"/>
    <col min="10759" max="10759" width="22.125" style="133" customWidth="1"/>
    <col min="10760" max="10761" width="17" style="133" customWidth="1"/>
    <col min="10762" max="10762" width="25" style="133" customWidth="1"/>
    <col min="10763" max="10763" width="17.375" style="133" customWidth="1"/>
    <col min="10764" max="10764" width="51.375" style="133" customWidth="1"/>
    <col min="10765" max="10765" width="18.375" style="133" customWidth="1"/>
    <col min="10766" max="10766" width="28.875" style="133" customWidth="1"/>
    <col min="10767" max="10769" width="25.125" style="133" customWidth="1"/>
    <col min="10770" max="10770" width="30.875" style="133" customWidth="1"/>
    <col min="10771" max="10771" width="6" style="133" customWidth="1"/>
    <col min="10772" max="10772" width="11" style="133" customWidth="1"/>
    <col min="10773" max="10773" width="5.875" style="133" customWidth="1"/>
    <col min="10774" max="10774" width="14.75" style="133" customWidth="1"/>
    <col min="10775" max="10775" width="11" style="133" customWidth="1"/>
    <col min="10776" max="10780" width="11.375" style="133" customWidth="1"/>
    <col min="10781" max="11013" width="11" style="133"/>
    <col min="11014" max="11014" width="24" style="133" customWidth="1"/>
    <col min="11015" max="11015" width="22.125" style="133" customWidth="1"/>
    <col min="11016" max="11017" width="17" style="133" customWidth="1"/>
    <col min="11018" max="11018" width="25" style="133" customWidth="1"/>
    <col min="11019" max="11019" width="17.375" style="133" customWidth="1"/>
    <col min="11020" max="11020" width="51.375" style="133" customWidth="1"/>
    <col min="11021" max="11021" width="18.375" style="133" customWidth="1"/>
    <col min="11022" max="11022" width="28.875" style="133" customWidth="1"/>
    <col min="11023" max="11025" width="25.125" style="133" customWidth="1"/>
    <col min="11026" max="11026" width="30.875" style="133" customWidth="1"/>
    <col min="11027" max="11027" width="6" style="133" customWidth="1"/>
    <col min="11028" max="11028" width="11" style="133" customWidth="1"/>
    <col min="11029" max="11029" width="5.875" style="133" customWidth="1"/>
    <col min="11030" max="11030" width="14.75" style="133" customWidth="1"/>
    <col min="11031" max="11031" width="11" style="133" customWidth="1"/>
    <col min="11032" max="11036" width="11.375" style="133" customWidth="1"/>
    <col min="11037" max="11269" width="11" style="133"/>
    <col min="11270" max="11270" width="24" style="133" customWidth="1"/>
    <col min="11271" max="11271" width="22.125" style="133" customWidth="1"/>
    <col min="11272" max="11273" width="17" style="133" customWidth="1"/>
    <col min="11274" max="11274" width="25" style="133" customWidth="1"/>
    <col min="11275" max="11275" width="17.375" style="133" customWidth="1"/>
    <col min="11276" max="11276" width="51.375" style="133" customWidth="1"/>
    <col min="11277" max="11277" width="18.375" style="133" customWidth="1"/>
    <col min="11278" max="11278" width="28.875" style="133" customWidth="1"/>
    <col min="11279" max="11281" width="25.125" style="133" customWidth="1"/>
    <col min="11282" max="11282" width="30.875" style="133" customWidth="1"/>
    <col min="11283" max="11283" width="6" style="133" customWidth="1"/>
    <col min="11284" max="11284" width="11" style="133" customWidth="1"/>
    <col min="11285" max="11285" width="5.875" style="133" customWidth="1"/>
    <col min="11286" max="11286" width="14.75" style="133" customWidth="1"/>
    <col min="11287" max="11287" width="11" style="133" customWidth="1"/>
    <col min="11288" max="11292" width="11.375" style="133" customWidth="1"/>
    <col min="11293" max="11525" width="11" style="133"/>
    <col min="11526" max="11526" width="24" style="133" customWidth="1"/>
    <col min="11527" max="11527" width="22.125" style="133" customWidth="1"/>
    <col min="11528" max="11529" width="17" style="133" customWidth="1"/>
    <col min="11530" max="11530" width="25" style="133" customWidth="1"/>
    <col min="11531" max="11531" width="17.375" style="133" customWidth="1"/>
    <col min="11532" max="11532" width="51.375" style="133" customWidth="1"/>
    <col min="11533" max="11533" width="18.375" style="133" customWidth="1"/>
    <col min="11534" max="11534" width="28.875" style="133" customWidth="1"/>
    <col min="11535" max="11537" width="25.125" style="133" customWidth="1"/>
    <col min="11538" max="11538" width="30.875" style="133" customWidth="1"/>
    <col min="11539" max="11539" width="6" style="133" customWidth="1"/>
    <col min="11540" max="11540" width="11" style="133" customWidth="1"/>
    <col min="11541" max="11541" width="5.875" style="133" customWidth="1"/>
    <col min="11542" max="11542" width="14.75" style="133" customWidth="1"/>
    <col min="11543" max="11543" width="11" style="133" customWidth="1"/>
    <col min="11544" max="11548" width="11.375" style="133" customWidth="1"/>
    <col min="11549" max="11781" width="11" style="133"/>
    <col min="11782" max="11782" width="24" style="133" customWidth="1"/>
    <col min="11783" max="11783" width="22.125" style="133" customWidth="1"/>
    <col min="11784" max="11785" width="17" style="133" customWidth="1"/>
    <col min="11786" max="11786" width="25" style="133" customWidth="1"/>
    <col min="11787" max="11787" width="17.375" style="133" customWidth="1"/>
    <col min="11788" max="11788" width="51.375" style="133" customWidth="1"/>
    <col min="11789" max="11789" width="18.375" style="133" customWidth="1"/>
    <col min="11790" max="11790" width="28.875" style="133" customWidth="1"/>
    <col min="11791" max="11793" width="25.125" style="133" customWidth="1"/>
    <col min="11794" max="11794" width="30.875" style="133" customWidth="1"/>
    <col min="11795" max="11795" width="6" style="133" customWidth="1"/>
    <col min="11796" max="11796" width="11" style="133" customWidth="1"/>
    <col min="11797" max="11797" width="5.875" style="133" customWidth="1"/>
    <col min="11798" max="11798" width="14.75" style="133" customWidth="1"/>
    <col min="11799" max="11799" width="11" style="133" customWidth="1"/>
    <col min="11800" max="11804" width="11.375" style="133" customWidth="1"/>
    <col min="11805" max="12037" width="11" style="133"/>
    <col min="12038" max="12038" width="24" style="133" customWidth="1"/>
    <col min="12039" max="12039" width="22.125" style="133" customWidth="1"/>
    <col min="12040" max="12041" width="17" style="133" customWidth="1"/>
    <col min="12042" max="12042" width="25" style="133" customWidth="1"/>
    <col min="12043" max="12043" width="17.375" style="133" customWidth="1"/>
    <col min="12044" max="12044" width="51.375" style="133" customWidth="1"/>
    <col min="12045" max="12045" width="18.375" style="133" customWidth="1"/>
    <col min="12046" max="12046" width="28.875" style="133" customWidth="1"/>
    <col min="12047" max="12049" width="25.125" style="133" customWidth="1"/>
    <col min="12050" max="12050" width="30.875" style="133" customWidth="1"/>
    <col min="12051" max="12051" width="6" style="133" customWidth="1"/>
    <col min="12052" max="12052" width="11" style="133" customWidth="1"/>
    <col min="12053" max="12053" width="5.875" style="133" customWidth="1"/>
    <col min="12054" max="12054" width="14.75" style="133" customWidth="1"/>
    <col min="12055" max="12055" width="11" style="133" customWidth="1"/>
    <col min="12056" max="12060" width="11.375" style="133" customWidth="1"/>
    <col min="12061" max="12293" width="11" style="133"/>
    <col min="12294" max="12294" width="24" style="133" customWidth="1"/>
    <col min="12295" max="12295" width="22.125" style="133" customWidth="1"/>
    <col min="12296" max="12297" width="17" style="133" customWidth="1"/>
    <col min="12298" max="12298" width="25" style="133" customWidth="1"/>
    <col min="12299" max="12299" width="17.375" style="133" customWidth="1"/>
    <col min="12300" max="12300" width="51.375" style="133" customWidth="1"/>
    <col min="12301" max="12301" width="18.375" style="133" customWidth="1"/>
    <col min="12302" max="12302" width="28.875" style="133" customWidth="1"/>
    <col min="12303" max="12305" width="25.125" style="133" customWidth="1"/>
    <col min="12306" max="12306" width="30.875" style="133" customWidth="1"/>
    <col min="12307" max="12307" width="6" style="133" customWidth="1"/>
    <col min="12308" max="12308" width="11" style="133" customWidth="1"/>
    <col min="12309" max="12309" width="5.875" style="133" customWidth="1"/>
    <col min="12310" max="12310" width="14.75" style="133" customWidth="1"/>
    <col min="12311" max="12311" width="11" style="133" customWidth="1"/>
    <col min="12312" max="12316" width="11.375" style="133" customWidth="1"/>
    <col min="12317" max="12549" width="11" style="133"/>
    <col min="12550" max="12550" width="24" style="133" customWidth="1"/>
    <col min="12551" max="12551" width="22.125" style="133" customWidth="1"/>
    <col min="12552" max="12553" width="17" style="133" customWidth="1"/>
    <col min="12554" max="12554" width="25" style="133" customWidth="1"/>
    <col min="12555" max="12555" width="17.375" style="133" customWidth="1"/>
    <col min="12556" max="12556" width="51.375" style="133" customWidth="1"/>
    <col min="12557" max="12557" width="18.375" style="133" customWidth="1"/>
    <col min="12558" max="12558" width="28.875" style="133" customWidth="1"/>
    <col min="12559" max="12561" width="25.125" style="133" customWidth="1"/>
    <col min="12562" max="12562" width="30.875" style="133" customWidth="1"/>
    <col min="12563" max="12563" width="6" style="133" customWidth="1"/>
    <col min="12564" max="12564" width="11" style="133" customWidth="1"/>
    <col min="12565" max="12565" width="5.875" style="133" customWidth="1"/>
    <col min="12566" max="12566" width="14.75" style="133" customWidth="1"/>
    <col min="12567" max="12567" width="11" style="133" customWidth="1"/>
    <col min="12568" max="12572" width="11.375" style="133" customWidth="1"/>
    <col min="12573" max="12805" width="11" style="133"/>
    <col min="12806" max="12806" width="24" style="133" customWidth="1"/>
    <col min="12807" max="12807" width="22.125" style="133" customWidth="1"/>
    <col min="12808" max="12809" width="17" style="133" customWidth="1"/>
    <col min="12810" max="12810" width="25" style="133" customWidth="1"/>
    <col min="12811" max="12811" width="17.375" style="133" customWidth="1"/>
    <col min="12812" max="12812" width="51.375" style="133" customWidth="1"/>
    <col min="12813" max="12813" width="18.375" style="133" customWidth="1"/>
    <col min="12814" max="12814" width="28.875" style="133" customWidth="1"/>
    <col min="12815" max="12817" width="25.125" style="133" customWidth="1"/>
    <col min="12818" max="12818" width="30.875" style="133" customWidth="1"/>
    <col min="12819" max="12819" width="6" style="133" customWidth="1"/>
    <col min="12820" max="12820" width="11" style="133" customWidth="1"/>
    <col min="12821" max="12821" width="5.875" style="133" customWidth="1"/>
    <col min="12822" max="12822" width="14.75" style="133" customWidth="1"/>
    <col min="12823" max="12823" width="11" style="133" customWidth="1"/>
    <col min="12824" max="12828" width="11.375" style="133" customWidth="1"/>
    <col min="12829" max="13061" width="11" style="133"/>
    <col min="13062" max="13062" width="24" style="133" customWidth="1"/>
    <col min="13063" max="13063" width="22.125" style="133" customWidth="1"/>
    <col min="13064" max="13065" width="17" style="133" customWidth="1"/>
    <col min="13066" max="13066" width="25" style="133" customWidth="1"/>
    <col min="13067" max="13067" width="17.375" style="133" customWidth="1"/>
    <col min="13068" max="13068" width="51.375" style="133" customWidth="1"/>
    <col min="13069" max="13069" width="18.375" style="133" customWidth="1"/>
    <col min="13070" max="13070" width="28.875" style="133" customWidth="1"/>
    <col min="13071" max="13073" width="25.125" style="133" customWidth="1"/>
    <col min="13074" max="13074" width="30.875" style="133" customWidth="1"/>
    <col min="13075" max="13075" width="6" style="133" customWidth="1"/>
    <col min="13076" max="13076" width="11" style="133" customWidth="1"/>
    <col min="13077" max="13077" width="5.875" style="133" customWidth="1"/>
    <col min="13078" max="13078" width="14.75" style="133" customWidth="1"/>
    <col min="13079" max="13079" width="11" style="133" customWidth="1"/>
    <col min="13080" max="13084" width="11.375" style="133" customWidth="1"/>
    <col min="13085" max="13317" width="11" style="133"/>
    <col min="13318" max="13318" width="24" style="133" customWidth="1"/>
    <col min="13319" max="13319" width="22.125" style="133" customWidth="1"/>
    <col min="13320" max="13321" width="17" style="133" customWidth="1"/>
    <col min="13322" max="13322" width="25" style="133" customWidth="1"/>
    <col min="13323" max="13323" width="17.375" style="133" customWidth="1"/>
    <col min="13324" max="13324" width="51.375" style="133" customWidth="1"/>
    <col min="13325" max="13325" width="18.375" style="133" customWidth="1"/>
    <col min="13326" max="13326" width="28.875" style="133" customWidth="1"/>
    <col min="13327" max="13329" width="25.125" style="133" customWidth="1"/>
    <col min="13330" max="13330" width="30.875" style="133" customWidth="1"/>
    <col min="13331" max="13331" width="6" style="133" customWidth="1"/>
    <col min="13332" max="13332" width="11" style="133" customWidth="1"/>
    <col min="13333" max="13333" width="5.875" style="133" customWidth="1"/>
    <col min="13334" max="13334" width="14.75" style="133" customWidth="1"/>
    <col min="13335" max="13335" width="11" style="133" customWidth="1"/>
    <col min="13336" max="13340" width="11.375" style="133" customWidth="1"/>
    <col min="13341" max="13573" width="11" style="133"/>
    <col min="13574" max="13574" width="24" style="133" customWidth="1"/>
    <col min="13575" max="13575" width="22.125" style="133" customWidth="1"/>
    <col min="13576" max="13577" width="17" style="133" customWidth="1"/>
    <col min="13578" max="13578" width="25" style="133" customWidth="1"/>
    <col min="13579" max="13579" width="17.375" style="133" customWidth="1"/>
    <col min="13580" max="13580" width="51.375" style="133" customWidth="1"/>
    <col min="13581" max="13581" width="18.375" style="133" customWidth="1"/>
    <col min="13582" max="13582" width="28.875" style="133" customWidth="1"/>
    <col min="13583" max="13585" width="25.125" style="133" customWidth="1"/>
    <col min="13586" max="13586" width="30.875" style="133" customWidth="1"/>
    <col min="13587" max="13587" width="6" style="133" customWidth="1"/>
    <col min="13588" max="13588" width="11" style="133" customWidth="1"/>
    <col min="13589" max="13589" width="5.875" style="133" customWidth="1"/>
    <col min="13590" max="13590" width="14.75" style="133" customWidth="1"/>
    <col min="13591" max="13591" width="11" style="133" customWidth="1"/>
    <col min="13592" max="13596" width="11.375" style="133" customWidth="1"/>
    <col min="13597" max="13829" width="11" style="133"/>
    <col min="13830" max="13830" width="24" style="133" customWidth="1"/>
    <col min="13831" max="13831" width="22.125" style="133" customWidth="1"/>
    <col min="13832" max="13833" width="17" style="133" customWidth="1"/>
    <col min="13834" max="13834" width="25" style="133" customWidth="1"/>
    <col min="13835" max="13835" width="17.375" style="133" customWidth="1"/>
    <col min="13836" max="13836" width="51.375" style="133" customWidth="1"/>
    <col min="13837" max="13837" width="18.375" style="133" customWidth="1"/>
    <col min="13838" max="13838" width="28.875" style="133" customWidth="1"/>
    <col min="13839" max="13841" width="25.125" style="133" customWidth="1"/>
    <col min="13842" max="13842" width="30.875" style="133" customWidth="1"/>
    <col min="13843" max="13843" width="6" style="133" customWidth="1"/>
    <col min="13844" max="13844" width="11" style="133" customWidth="1"/>
    <col min="13845" max="13845" width="5.875" style="133" customWidth="1"/>
    <col min="13846" max="13846" width="14.75" style="133" customWidth="1"/>
    <col min="13847" max="13847" width="11" style="133" customWidth="1"/>
    <col min="13848" max="13852" width="11.375" style="133" customWidth="1"/>
    <col min="13853" max="14085" width="11" style="133"/>
    <col min="14086" max="14086" width="24" style="133" customWidth="1"/>
    <col min="14087" max="14087" width="22.125" style="133" customWidth="1"/>
    <col min="14088" max="14089" width="17" style="133" customWidth="1"/>
    <col min="14090" max="14090" width="25" style="133" customWidth="1"/>
    <col min="14091" max="14091" width="17.375" style="133" customWidth="1"/>
    <col min="14092" max="14092" width="51.375" style="133" customWidth="1"/>
    <col min="14093" max="14093" width="18.375" style="133" customWidth="1"/>
    <col min="14094" max="14094" width="28.875" style="133" customWidth="1"/>
    <col min="14095" max="14097" width="25.125" style="133" customWidth="1"/>
    <col min="14098" max="14098" width="30.875" style="133" customWidth="1"/>
    <col min="14099" max="14099" width="6" style="133" customWidth="1"/>
    <col min="14100" max="14100" width="11" style="133" customWidth="1"/>
    <col min="14101" max="14101" width="5.875" style="133" customWidth="1"/>
    <col min="14102" max="14102" width="14.75" style="133" customWidth="1"/>
    <col min="14103" max="14103" width="11" style="133" customWidth="1"/>
    <col min="14104" max="14108" width="11.375" style="133" customWidth="1"/>
    <col min="14109" max="14341" width="11" style="133"/>
    <col min="14342" max="14342" width="24" style="133" customWidth="1"/>
    <col min="14343" max="14343" width="22.125" style="133" customWidth="1"/>
    <col min="14344" max="14345" width="17" style="133" customWidth="1"/>
    <col min="14346" max="14346" width="25" style="133" customWidth="1"/>
    <col min="14347" max="14347" width="17.375" style="133" customWidth="1"/>
    <col min="14348" max="14348" width="51.375" style="133" customWidth="1"/>
    <col min="14349" max="14349" width="18.375" style="133" customWidth="1"/>
    <col min="14350" max="14350" width="28.875" style="133" customWidth="1"/>
    <col min="14351" max="14353" width="25.125" style="133" customWidth="1"/>
    <col min="14354" max="14354" width="30.875" style="133" customWidth="1"/>
    <col min="14355" max="14355" width="6" style="133" customWidth="1"/>
    <col min="14356" max="14356" width="11" style="133" customWidth="1"/>
    <col min="14357" max="14357" width="5.875" style="133" customWidth="1"/>
    <col min="14358" max="14358" width="14.75" style="133" customWidth="1"/>
    <col min="14359" max="14359" width="11" style="133" customWidth="1"/>
    <col min="14360" max="14364" width="11.375" style="133" customWidth="1"/>
    <col min="14365" max="14597" width="11" style="133"/>
    <col min="14598" max="14598" width="24" style="133" customWidth="1"/>
    <col min="14599" max="14599" width="22.125" style="133" customWidth="1"/>
    <col min="14600" max="14601" width="17" style="133" customWidth="1"/>
    <col min="14602" max="14602" width="25" style="133" customWidth="1"/>
    <col min="14603" max="14603" width="17.375" style="133" customWidth="1"/>
    <col min="14604" max="14604" width="51.375" style="133" customWidth="1"/>
    <col min="14605" max="14605" width="18.375" style="133" customWidth="1"/>
    <col min="14606" max="14606" width="28.875" style="133" customWidth="1"/>
    <col min="14607" max="14609" width="25.125" style="133" customWidth="1"/>
    <col min="14610" max="14610" width="30.875" style="133" customWidth="1"/>
    <col min="14611" max="14611" width="6" style="133" customWidth="1"/>
    <col min="14612" max="14612" width="11" style="133" customWidth="1"/>
    <col min="14613" max="14613" width="5.875" style="133" customWidth="1"/>
    <col min="14614" max="14614" width="14.75" style="133" customWidth="1"/>
    <col min="14615" max="14615" width="11" style="133" customWidth="1"/>
    <col min="14616" max="14620" width="11.375" style="133" customWidth="1"/>
    <col min="14621" max="14853" width="11" style="133"/>
    <col min="14854" max="14854" width="24" style="133" customWidth="1"/>
    <col min="14855" max="14855" width="22.125" style="133" customWidth="1"/>
    <col min="14856" max="14857" width="17" style="133" customWidth="1"/>
    <col min="14858" max="14858" width="25" style="133" customWidth="1"/>
    <col min="14859" max="14859" width="17.375" style="133" customWidth="1"/>
    <col min="14860" max="14860" width="51.375" style="133" customWidth="1"/>
    <col min="14861" max="14861" width="18.375" style="133" customWidth="1"/>
    <col min="14862" max="14862" width="28.875" style="133" customWidth="1"/>
    <col min="14863" max="14865" width="25.125" style="133" customWidth="1"/>
    <col min="14866" max="14866" width="30.875" style="133" customWidth="1"/>
    <col min="14867" max="14867" width="6" style="133" customWidth="1"/>
    <col min="14868" max="14868" width="11" style="133" customWidth="1"/>
    <col min="14869" max="14869" width="5.875" style="133" customWidth="1"/>
    <col min="14870" max="14870" width="14.75" style="133" customWidth="1"/>
    <col min="14871" max="14871" width="11" style="133" customWidth="1"/>
    <col min="14872" max="14876" width="11.375" style="133" customWidth="1"/>
    <col min="14877" max="15109" width="11" style="133"/>
    <col min="15110" max="15110" width="24" style="133" customWidth="1"/>
    <col min="15111" max="15111" width="22.125" style="133" customWidth="1"/>
    <col min="15112" max="15113" width="17" style="133" customWidth="1"/>
    <col min="15114" max="15114" width="25" style="133" customWidth="1"/>
    <col min="15115" max="15115" width="17.375" style="133" customWidth="1"/>
    <col min="15116" max="15116" width="51.375" style="133" customWidth="1"/>
    <col min="15117" max="15117" width="18.375" style="133" customWidth="1"/>
    <col min="15118" max="15118" width="28.875" style="133" customWidth="1"/>
    <col min="15119" max="15121" width="25.125" style="133" customWidth="1"/>
    <col min="15122" max="15122" width="30.875" style="133" customWidth="1"/>
    <col min="15123" max="15123" width="6" style="133" customWidth="1"/>
    <col min="15124" max="15124" width="11" style="133" customWidth="1"/>
    <col min="15125" max="15125" width="5.875" style="133" customWidth="1"/>
    <col min="15126" max="15126" width="14.75" style="133" customWidth="1"/>
    <col min="15127" max="15127" width="11" style="133" customWidth="1"/>
    <col min="15128" max="15132" width="11.375" style="133" customWidth="1"/>
    <col min="15133" max="15365" width="11" style="133"/>
    <col min="15366" max="15366" width="24" style="133" customWidth="1"/>
    <col min="15367" max="15367" width="22.125" style="133" customWidth="1"/>
    <col min="15368" max="15369" width="17" style="133" customWidth="1"/>
    <col min="15370" max="15370" width="25" style="133" customWidth="1"/>
    <col min="15371" max="15371" width="17.375" style="133" customWidth="1"/>
    <col min="15372" max="15372" width="51.375" style="133" customWidth="1"/>
    <col min="15373" max="15373" width="18.375" style="133" customWidth="1"/>
    <col min="15374" max="15374" width="28.875" style="133" customWidth="1"/>
    <col min="15375" max="15377" width="25.125" style="133" customWidth="1"/>
    <col min="15378" max="15378" width="30.875" style="133" customWidth="1"/>
    <col min="15379" max="15379" width="6" style="133" customWidth="1"/>
    <col min="15380" max="15380" width="11" style="133" customWidth="1"/>
    <col min="15381" max="15381" width="5.875" style="133" customWidth="1"/>
    <col min="15382" max="15382" width="14.75" style="133" customWidth="1"/>
    <col min="15383" max="15383" width="11" style="133" customWidth="1"/>
    <col min="15384" max="15388" width="11.375" style="133" customWidth="1"/>
    <col min="15389" max="15621" width="11" style="133"/>
    <col min="15622" max="15622" width="24" style="133" customWidth="1"/>
    <col min="15623" max="15623" width="22.125" style="133" customWidth="1"/>
    <col min="15624" max="15625" width="17" style="133" customWidth="1"/>
    <col min="15626" max="15626" width="25" style="133" customWidth="1"/>
    <col min="15627" max="15627" width="17.375" style="133" customWidth="1"/>
    <col min="15628" max="15628" width="51.375" style="133" customWidth="1"/>
    <col min="15629" max="15629" width="18.375" style="133" customWidth="1"/>
    <col min="15630" max="15630" width="28.875" style="133" customWidth="1"/>
    <col min="15631" max="15633" width="25.125" style="133" customWidth="1"/>
    <col min="15634" max="15634" width="30.875" style="133" customWidth="1"/>
    <col min="15635" max="15635" width="6" style="133" customWidth="1"/>
    <col min="15636" max="15636" width="11" style="133" customWidth="1"/>
    <col min="15637" max="15637" width="5.875" style="133" customWidth="1"/>
    <col min="15638" max="15638" width="14.75" style="133" customWidth="1"/>
    <col min="15639" max="15639" width="11" style="133" customWidth="1"/>
    <col min="15640" max="15644" width="11.375" style="133" customWidth="1"/>
    <col min="15645" max="15877" width="11" style="133"/>
    <col min="15878" max="15878" width="24" style="133" customWidth="1"/>
    <col min="15879" max="15879" width="22.125" style="133" customWidth="1"/>
    <col min="15880" max="15881" width="17" style="133" customWidth="1"/>
    <col min="15882" max="15882" width="25" style="133" customWidth="1"/>
    <col min="15883" max="15883" width="17.375" style="133" customWidth="1"/>
    <col min="15884" max="15884" width="51.375" style="133" customWidth="1"/>
    <col min="15885" max="15885" width="18.375" style="133" customWidth="1"/>
    <col min="15886" max="15886" width="28.875" style="133" customWidth="1"/>
    <col min="15887" max="15889" width="25.125" style="133" customWidth="1"/>
    <col min="15890" max="15890" width="30.875" style="133" customWidth="1"/>
    <col min="15891" max="15891" width="6" style="133" customWidth="1"/>
    <col min="15892" max="15892" width="11" style="133" customWidth="1"/>
    <col min="15893" max="15893" width="5.875" style="133" customWidth="1"/>
    <col min="15894" max="15894" width="14.75" style="133" customWidth="1"/>
    <col min="15895" max="15895" width="11" style="133" customWidth="1"/>
    <col min="15896" max="15900" width="11.375" style="133" customWidth="1"/>
    <col min="15901" max="16133" width="11" style="133"/>
    <col min="16134" max="16134" width="24" style="133" customWidth="1"/>
    <col min="16135" max="16135" width="22.125" style="133" customWidth="1"/>
    <col min="16136" max="16137" width="17" style="133" customWidth="1"/>
    <col min="16138" max="16138" width="25" style="133" customWidth="1"/>
    <col min="16139" max="16139" width="17.375" style="133" customWidth="1"/>
    <col min="16140" max="16140" width="51.375" style="133" customWidth="1"/>
    <col min="16141" max="16141" width="18.375" style="133" customWidth="1"/>
    <col min="16142" max="16142" width="28.875" style="133" customWidth="1"/>
    <col min="16143" max="16145" width="25.125" style="133" customWidth="1"/>
    <col min="16146" max="16146" width="30.875" style="133" customWidth="1"/>
    <col min="16147" max="16147" width="6" style="133" customWidth="1"/>
    <col min="16148" max="16148" width="11" style="133" customWidth="1"/>
    <col min="16149" max="16149" width="5.875" style="133" customWidth="1"/>
    <col min="16150" max="16150" width="14.75" style="133" customWidth="1"/>
    <col min="16151" max="16151" width="11" style="133" customWidth="1"/>
    <col min="16152" max="16156" width="11.375" style="133" customWidth="1"/>
    <col min="16157" max="16384" width="11" style="133"/>
  </cols>
  <sheetData>
    <row r="1" spans="1:33" ht="51.8" customHeight="1">
      <c r="A1" s="608" t="e">
        <f>+#REF!</f>
        <v>#REF!</v>
      </c>
      <c r="B1" s="608"/>
      <c r="C1" s="608"/>
      <c r="D1" s="608"/>
      <c r="E1" s="608"/>
      <c r="F1" s="608"/>
      <c r="G1" s="608"/>
      <c r="H1" s="608"/>
      <c r="I1" s="608"/>
      <c r="J1" s="608"/>
      <c r="K1" s="608"/>
      <c r="L1" s="608"/>
      <c r="M1" s="608"/>
      <c r="N1" s="608"/>
      <c r="O1" s="608"/>
      <c r="P1" s="608"/>
      <c r="Q1" s="608"/>
      <c r="R1" s="608"/>
      <c r="U1" s="278">
        <v>1957</v>
      </c>
      <c r="V1" s="279">
        <v>155.4</v>
      </c>
    </row>
    <row r="2" spans="1:33" ht="68.3" customHeight="1">
      <c r="A2" s="608"/>
      <c r="B2" s="608"/>
      <c r="C2" s="608"/>
      <c r="D2" s="608"/>
      <c r="E2" s="608"/>
      <c r="F2" s="608"/>
      <c r="G2" s="608"/>
      <c r="H2" s="608"/>
      <c r="I2" s="608"/>
      <c r="J2" s="608"/>
      <c r="K2" s="608"/>
      <c r="L2" s="608"/>
      <c r="M2" s="608"/>
      <c r="N2" s="608"/>
      <c r="O2" s="608"/>
      <c r="P2" s="608"/>
      <c r="Q2" s="608"/>
      <c r="R2" s="608"/>
      <c r="U2" s="278">
        <v>1958</v>
      </c>
      <c r="V2" s="279">
        <v>155.4</v>
      </c>
    </row>
    <row r="3" spans="1:33" ht="13.6">
      <c r="A3" s="134"/>
      <c r="B3" s="134"/>
      <c r="C3" s="134"/>
      <c r="D3" s="134"/>
      <c r="E3" s="134"/>
      <c r="F3" s="134"/>
      <c r="G3" s="134"/>
      <c r="H3" s="134"/>
      <c r="I3" s="134"/>
      <c r="J3" s="134"/>
      <c r="K3" s="134"/>
      <c r="L3" s="134"/>
      <c r="M3" s="134"/>
      <c r="N3" s="134"/>
      <c r="O3" s="134"/>
      <c r="P3" s="134"/>
      <c r="Q3" s="134"/>
      <c r="R3" s="134"/>
      <c r="U3" s="278">
        <v>1959</v>
      </c>
      <c r="V3" s="279">
        <v>155.4</v>
      </c>
    </row>
    <row r="4" spans="1:33" ht="38.25" customHeight="1">
      <c r="A4" s="609" t="s">
        <v>118</v>
      </c>
      <c r="B4" s="609"/>
      <c r="C4" s="609"/>
      <c r="D4" s="609"/>
      <c r="E4" s="609"/>
      <c r="F4" s="609"/>
      <c r="G4" s="609"/>
      <c r="H4" s="609"/>
      <c r="I4" s="609"/>
      <c r="J4" s="609"/>
      <c r="K4" s="609"/>
      <c r="L4" s="609"/>
      <c r="M4" s="609"/>
      <c r="N4" s="609"/>
      <c r="O4" s="609"/>
      <c r="P4" s="609"/>
      <c r="Q4" s="609"/>
      <c r="R4" s="609"/>
      <c r="U4" s="278">
        <v>1960</v>
      </c>
      <c r="V4" s="279">
        <v>198</v>
      </c>
    </row>
    <row r="5" spans="1:33" ht="13.6" thickBot="1">
      <c r="U5" s="278">
        <v>1961</v>
      </c>
      <c r="V5" s="279"/>
    </row>
    <row r="6" spans="1:33" ht="58.6" customHeight="1" thickBot="1">
      <c r="A6" s="135" t="s">
        <v>119</v>
      </c>
      <c r="B6" s="135" t="s">
        <v>120</v>
      </c>
      <c r="C6" s="610" t="s">
        <v>121</v>
      </c>
      <c r="D6" s="611"/>
      <c r="E6" s="300" t="s">
        <v>122</v>
      </c>
      <c r="F6" s="610" t="s">
        <v>30</v>
      </c>
      <c r="G6" s="612"/>
      <c r="H6" s="611"/>
      <c r="I6" s="610" t="s">
        <v>123</v>
      </c>
      <c r="J6" s="612"/>
      <c r="K6" s="612"/>
      <c r="L6" s="613"/>
      <c r="M6" s="137" t="s">
        <v>186</v>
      </c>
      <c r="N6" s="137" t="s">
        <v>191</v>
      </c>
      <c r="O6" s="280"/>
      <c r="P6" s="280"/>
      <c r="U6" s="278">
        <v>1962</v>
      </c>
      <c r="V6" s="279">
        <v>300</v>
      </c>
    </row>
    <row r="7" spans="1:33" ht="39.9" customHeight="1">
      <c r="A7" s="614" t="s">
        <v>192</v>
      </c>
      <c r="B7" s="699" t="s">
        <v>193</v>
      </c>
      <c r="C7" s="618">
        <v>12</v>
      </c>
      <c r="D7" s="620">
        <v>39358</v>
      </c>
      <c r="E7" s="703" t="s">
        <v>194</v>
      </c>
      <c r="F7" s="705" t="s">
        <v>195</v>
      </c>
      <c r="G7" s="706"/>
      <c r="H7" s="707"/>
      <c r="I7" s="711" t="s">
        <v>196</v>
      </c>
      <c r="J7" s="712"/>
      <c r="K7" s="712"/>
      <c r="L7" s="713"/>
      <c r="M7" s="717">
        <f>+'[9]Exp. oferente'!G14</f>
        <v>2094.0762683005764</v>
      </c>
      <c r="N7" s="717">
        <v>10</v>
      </c>
      <c r="O7" s="280"/>
      <c r="P7" s="280"/>
      <c r="U7" s="278">
        <v>1963</v>
      </c>
      <c r="V7" s="281">
        <v>420</v>
      </c>
    </row>
    <row r="8" spans="1:33" ht="39.9" customHeight="1" thickBot="1">
      <c r="A8" s="698"/>
      <c r="B8" s="700"/>
      <c r="C8" s="701"/>
      <c r="D8" s="702"/>
      <c r="E8" s="704"/>
      <c r="F8" s="708"/>
      <c r="G8" s="709"/>
      <c r="H8" s="710"/>
      <c r="I8" s="714"/>
      <c r="J8" s="715"/>
      <c r="K8" s="715"/>
      <c r="L8" s="716"/>
      <c r="M8" s="718"/>
      <c r="N8" s="718"/>
      <c r="O8" s="280"/>
      <c r="P8" s="280"/>
      <c r="Q8" s="231"/>
      <c r="R8" s="139"/>
      <c r="U8" s="278">
        <v>1964</v>
      </c>
      <c r="V8" s="281">
        <v>420</v>
      </c>
    </row>
    <row r="9" spans="1:33" ht="54.7" hidden="1" customHeight="1">
      <c r="A9" s="280"/>
      <c r="B9" s="280"/>
      <c r="C9" s="280"/>
      <c r="D9" s="280"/>
      <c r="E9" s="280"/>
      <c r="F9" s="280"/>
      <c r="G9" s="280"/>
      <c r="H9" s="280"/>
      <c r="I9" s="280"/>
      <c r="J9" s="280"/>
      <c r="K9" s="280"/>
      <c r="L9" s="280"/>
      <c r="M9" s="280"/>
      <c r="N9" s="280"/>
      <c r="O9" s="280"/>
      <c r="P9" s="280"/>
      <c r="U9" s="278">
        <v>1965</v>
      </c>
      <c r="V9" s="281">
        <v>420</v>
      </c>
    </row>
    <row r="10" spans="1:33" ht="14.3" hidden="1">
      <c r="A10" s="280"/>
      <c r="B10" s="280"/>
      <c r="C10" s="280"/>
      <c r="D10" s="280"/>
      <c r="E10" s="280"/>
      <c r="F10" s="280"/>
      <c r="G10" s="280"/>
      <c r="H10" s="280"/>
      <c r="I10" s="280"/>
      <c r="J10" s="280"/>
      <c r="K10" s="280"/>
      <c r="L10" s="280"/>
      <c r="M10" s="280"/>
      <c r="N10" s="280"/>
      <c r="O10" s="280"/>
      <c r="P10" s="280"/>
      <c r="U10" s="278">
        <v>1966</v>
      </c>
      <c r="V10" s="281">
        <v>420</v>
      </c>
    </row>
    <row r="11" spans="1:33" ht="23.95" hidden="1" customHeight="1">
      <c r="A11" s="140"/>
      <c r="B11" s="140"/>
      <c r="C11" s="140"/>
      <c r="D11" s="140"/>
      <c r="E11" s="140"/>
      <c r="F11" s="140"/>
      <c r="G11" s="140"/>
      <c r="H11" s="140"/>
      <c r="I11" s="140"/>
      <c r="J11" s="140"/>
      <c r="K11" s="140"/>
      <c r="L11" s="140"/>
      <c r="M11" s="140"/>
      <c r="N11" s="140"/>
      <c r="O11" s="140"/>
      <c r="P11" s="140"/>
      <c r="Q11" s="140"/>
      <c r="U11" s="278">
        <v>1967</v>
      </c>
      <c r="V11" s="281">
        <v>420</v>
      </c>
      <c r="W11" s="141"/>
      <c r="AC11" s="141"/>
      <c r="AD11" s="141"/>
      <c r="AE11" s="141"/>
      <c r="AF11" s="141"/>
      <c r="AG11" s="141"/>
    </row>
    <row r="12" spans="1:33" ht="12.75" hidden="1" customHeight="1">
      <c r="A12" s="142"/>
      <c r="B12" s="142"/>
      <c r="E12" s="140"/>
      <c r="F12" s="143"/>
      <c r="G12" s="143"/>
      <c r="H12" s="143"/>
      <c r="U12" s="278">
        <v>1968</v>
      </c>
      <c r="V12" s="281">
        <v>420</v>
      </c>
      <c r="W12" s="141"/>
      <c r="AC12" s="141"/>
      <c r="AD12" s="141"/>
      <c r="AE12" s="141"/>
      <c r="AF12" s="141"/>
    </row>
    <row r="13" spans="1:33" ht="12.75" hidden="1" customHeight="1">
      <c r="A13" s="142"/>
      <c r="B13" s="142"/>
      <c r="C13" s="144"/>
      <c r="D13" s="144"/>
      <c r="E13" s="140"/>
      <c r="F13" s="145"/>
      <c r="G13" s="145"/>
      <c r="H13" s="145"/>
      <c r="U13" s="278">
        <v>1969</v>
      </c>
      <c r="V13" s="281">
        <v>519</v>
      </c>
      <c r="W13" s="141"/>
      <c r="AC13" s="141"/>
      <c r="AD13" s="141"/>
      <c r="AE13" s="141"/>
      <c r="AF13" s="141"/>
    </row>
    <row r="14" spans="1:33" ht="13.6" hidden="1">
      <c r="A14" s="142"/>
      <c r="B14" s="142"/>
      <c r="C14" s="144"/>
      <c r="D14" s="144"/>
      <c r="E14" s="140"/>
      <c r="F14" s="146"/>
      <c r="G14" s="146"/>
      <c r="H14" s="146"/>
      <c r="U14" s="278">
        <v>1970</v>
      </c>
      <c r="V14" s="281">
        <v>519</v>
      </c>
      <c r="W14" s="141"/>
      <c r="AC14" s="141"/>
      <c r="AD14" s="141"/>
      <c r="AE14" s="141"/>
      <c r="AF14" s="141"/>
      <c r="AG14" s="141"/>
    </row>
    <row r="15" spans="1:33" ht="13.6" hidden="1">
      <c r="A15" s="142"/>
      <c r="B15" s="142"/>
      <c r="C15" s="142"/>
      <c r="D15" s="142"/>
      <c r="E15" s="147"/>
      <c r="F15" s="148"/>
      <c r="G15" s="148"/>
      <c r="H15" s="148"/>
      <c r="U15" s="278">
        <v>1971</v>
      </c>
      <c r="V15" s="281">
        <v>519</v>
      </c>
      <c r="W15" s="141"/>
      <c r="AC15" s="141"/>
      <c r="AD15" s="141"/>
      <c r="AE15" s="141"/>
      <c r="AF15" s="141"/>
      <c r="AG15" s="141"/>
    </row>
    <row r="16" spans="1:33" ht="13.6" hidden="1">
      <c r="A16" s="142"/>
      <c r="B16" s="142"/>
      <c r="C16" s="142"/>
      <c r="D16" s="142"/>
      <c r="E16" s="149"/>
      <c r="F16" s="146"/>
      <c r="G16" s="146"/>
      <c r="H16" s="146"/>
      <c r="R16" s="150"/>
      <c r="U16" s="278">
        <v>1972</v>
      </c>
      <c r="V16" s="279">
        <v>660</v>
      </c>
      <c r="W16" s="141"/>
      <c r="AC16" s="141"/>
      <c r="AD16" s="141"/>
      <c r="AE16" s="141"/>
      <c r="AF16" s="141"/>
      <c r="AG16" s="141"/>
    </row>
    <row r="17" spans="1:34" ht="42.8" hidden="1" customHeight="1">
      <c r="A17" s="142"/>
      <c r="B17" s="142"/>
      <c r="C17" s="142"/>
      <c r="D17" s="142"/>
      <c r="E17" s="151"/>
      <c r="F17" s="146"/>
      <c r="G17" s="146"/>
      <c r="H17" s="146"/>
      <c r="U17" s="278">
        <v>1973</v>
      </c>
      <c r="V17" s="279">
        <v>660</v>
      </c>
      <c r="W17" s="141"/>
      <c r="AC17" s="141"/>
      <c r="AD17" s="141"/>
      <c r="AE17" s="141"/>
      <c r="AF17" s="141"/>
      <c r="AG17" s="141"/>
    </row>
    <row r="18" spans="1:34" ht="29.25" hidden="1" customHeight="1">
      <c r="A18" s="142"/>
      <c r="B18" s="142"/>
      <c r="C18" s="152"/>
      <c r="D18" s="152"/>
      <c r="E18" s="152"/>
      <c r="F18" s="148"/>
      <c r="G18" s="148"/>
      <c r="H18" s="148"/>
      <c r="U18" s="278">
        <v>1974</v>
      </c>
      <c r="V18" s="279">
        <v>900</v>
      </c>
      <c r="W18" s="141"/>
      <c r="AC18" s="141"/>
      <c r="AD18" s="141"/>
      <c r="AE18" s="141"/>
      <c r="AF18" s="141"/>
      <c r="AG18" s="141"/>
    </row>
    <row r="19" spans="1:34" ht="86.95" hidden="1" customHeight="1">
      <c r="A19" s="142"/>
      <c r="B19" s="142"/>
      <c r="C19" s="149"/>
      <c r="D19" s="149"/>
      <c r="E19" s="149"/>
      <c r="F19" s="153"/>
      <c r="G19" s="153"/>
      <c r="H19" s="153"/>
      <c r="U19" s="278">
        <v>1975</v>
      </c>
      <c r="V19" s="279">
        <v>1200</v>
      </c>
      <c r="W19" s="141"/>
      <c r="AC19" s="141"/>
      <c r="AD19" s="141"/>
      <c r="AE19" s="141"/>
      <c r="AF19" s="141"/>
      <c r="AG19" s="141"/>
    </row>
    <row r="20" spans="1:34" ht="13.6">
      <c r="A20" s="149"/>
      <c r="B20" s="149"/>
      <c r="C20" s="149"/>
      <c r="D20" s="149"/>
      <c r="E20" s="154"/>
      <c r="F20" s="153"/>
      <c r="G20" s="153"/>
      <c r="H20" s="153"/>
      <c r="I20" s="149"/>
      <c r="J20" s="149"/>
      <c r="K20" s="149"/>
      <c r="L20" s="149"/>
      <c r="M20" s="149"/>
      <c r="N20" s="149"/>
      <c r="O20" s="149"/>
      <c r="P20" s="149"/>
      <c r="Q20" s="149"/>
      <c r="R20" s="149"/>
      <c r="U20" s="278">
        <v>1976</v>
      </c>
      <c r="V20" s="279">
        <v>1560</v>
      </c>
      <c r="W20" s="141"/>
      <c r="AC20" s="141"/>
      <c r="AD20" s="141"/>
      <c r="AE20" s="141"/>
      <c r="AF20" s="141"/>
      <c r="AG20" s="141"/>
    </row>
    <row r="21" spans="1:34" ht="12.75" customHeight="1">
      <c r="A21" s="155" t="s">
        <v>66</v>
      </c>
      <c r="B21" s="156">
        <v>1</v>
      </c>
      <c r="C21" s="634" t="str">
        <f>VLOOKUP(B21,Conformación!$A$5:$S$125,2,FALSE)</f>
        <v>BPENNOVA CONSULTORÍA S.A.S.</v>
      </c>
      <c r="D21" s="634"/>
      <c r="E21" s="634"/>
      <c r="F21" s="634"/>
      <c r="G21" s="634"/>
      <c r="H21" s="634"/>
      <c r="I21" s="634"/>
      <c r="J21" s="634"/>
      <c r="K21" s="634"/>
      <c r="L21" s="634"/>
      <c r="M21" s="634"/>
      <c r="N21" s="634"/>
      <c r="O21" s="634"/>
      <c r="P21" s="634"/>
      <c r="Q21" s="261"/>
      <c r="U21" s="278">
        <v>1977</v>
      </c>
      <c r="V21" s="279">
        <v>1770</v>
      </c>
      <c r="W21" s="141"/>
      <c r="AC21" s="141"/>
      <c r="AD21" s="141"/>
      <c r="AE21" s="141"/>
      <c r="AF21" s="141"/>
      <c r="AG21" s="141"/>
    </row>
    <row r="22" spans="1:34" s="160" customFormat="1" ht="12.75" customHeight="1">
      <c r="A22" s="155"/>
      <c r="B22" s="155"/>
      <c r="C22" s="635" t="str">
        <f>VLOOKUP(B21,Conformación!$A$5:$S$125,4,FALSE)</f>
        <v xml:space="preserve">(BPENNOVA CONSULTORÍA S.A.S. 100% -  0% -  0%- 0%- 0%) </v>
      </c>
      <c r="D22" s="635"/>
      <c r="E22" s="635"/>
      <c r="F22" s="635"/>
      <c r="G22" s="635"/>
      <c r="H22" s="635"/>
      <c r="I22" s="635"/>
      <c r="J22" s="635"/>
      <c r="K22" s="635"/>
      <c r="L22" s="635"/>
      <c r="M22" s="635"/>
      <c r="N22" s="635"/>
      <c r="O22" s="635"/>
      <c r="P22" s="635"/>
      <c r="Q22" s="262"/>
      <c r="R22" s="133"/>
      <c r="S22" s="130"/>
      <c r="T22" s="130"/>
      <c r="U22" s="278">
        <v>1978</v>
      </c>
      <c r="V22" s="279">
        <v>2580</v>
      </c>
      <c r="W22" s="159"/>
      <c r="AC22" s="159"/>
      <c r="AD22" s="159"/>
      <c r="AE22" s="159"/>
      <c r="AF22" s="159"/>
      <c r="AG22" s="159"/>
    </row>
    <row r="23" spans="1:34" ht="13.6">
      <c r="A23" s="155"/>
      <c r="B23" s="155"/>
      <c r="C23" s="635"/>
      <c r="D23" s="635"/>
      <c r="E23" s="635"/>
      <c r="F23" s="635"/>
      <c r="G23" s="635"/>
      <c r="H23" s="635"/>
      <c r="I23" s="635"/>
      <c r="J23" s="635"/>
      <c r="K23" s="635"/>
      <c r="L23" s="635"/>
      <c r="M23" s="635"/>
      <c r="N23" s="635"/>
      <c r="O23" s="635"/>
      <c r="P23" s="635"/>
      <c r="Q23" s="262"/>
      <c r="T23" s="160"/>
      <c r="U23" s="278">
        <v>1979</v>
      </c>
      <c r="V23" s="279">
        <v>3450</v>
      </c>
      <c r="W23" s="141"/>
      <c r="AC23" s="141"/>
      <c r="AD23" s="141"/>
      <c r="AE23" s="141"/>
      <c r="AF23" s="141"/>
      <c r="AG23" s="141"/>
    </row>
    <row r="24" spans="1:34" ht="13.6" thickBot="1">
      <c r="A24" s="141"/>
      <c r="B24" s="141"/>
      <c r="C24" s="141"/>
      <c r="D24" s="141"/>
      <c r="E24" s="141"/>
      <c r="F24" s="161"/>
      <c r="G24" s="161"/>
      <c r="H24" s="161"/>
      <c r="I24" s="152"/>
      <c r="J24" s="152"/>
      <c r="K24" s="152"/>
      <c r="L24" s="152"/>
      <c r="M24" s="152"/>
      <c r="N24" s="152"/>
      <c r="O24" s="152"/>
      <c r="P24" s="152"/>
      <c r="Q24" s="147"/>
      <c r="U24" s="278">
        <v>1980</v>
      </c>
      <c r="V24" s="279">
        <v>4500</v>
      </c>
      <c r="W24" s="141"/>
      <c r="AC24" s="141"/>
      <c r="AD24" s="141"/>
      <c r="AE24" s="141"/>
      <c r="AF24" s="141"/>
      <c r="AG24" s="141"/>
    </row>
    <row r="25" spans="1:34" ht="47.55" thickBot="1">
      <c r="A25" s="162" t="s">
        <v>124</v>
      </c>
      <c r="B25" s="163" t="s">
        <v>125</v>
      </c>
      <c r="C25" s="163" t="s">
        <v>126</v>
      </c>
      <c r="D25" s="636" t="s">
        <v>127</v>
      </c>
      <c r="E25" s="637"/>
      <c r="F25" s="163" t="s">
        <v>128</v>
      </c>
      <c r="G25" s="163" t="s">
        <v>167</v>
      </c>
      <c r="H25" s="163" t="s">
        <v>4</v>
      </c>
      <c r="I25" s="163" t="s">
        <v>198</v>
      </c>
      <c r="J25" s="163" t="s">
        <v>197</v>
      </c>
      <c r="K25" s="163" t="s">
        <v>26</v>
      </c>
      <c r="L25" s="163" t="s">
        <v>11</v>
      </c>
      <c r="M25" s="163" t="s">
        <v>176</v>
      </c>
      <c r="N25" s="163" t="s">
        <v>177</v>
      </c>
      <c r="O25" s="163" t="s">
        <v>168</v>
      </c>
      <c r="P25" s="163" t="s">
        <v>178</v>
      </c>
      <c r="Q25" s="301" t="s">
        <v>199</v>
      </c>
      <c r="R25" s="165" t="s">
        <v>9</v>
      </c>
      <c r="S25" s="133"/>
      <c r="T25" s="160"/>
      <c r="U25" s="278">
        <v>1981</v>
      </c>
      <c r="V25" s="279">
        <v>5700</v>
      </c>
      <c r="X25" s="141"/>
      <c r="AD25" s="141"/>
      <c r="AE25" s="141"/>
      <c r="AF25" s="141"/>
      <c r="AG25" s="141"/>
      <c r="AH25" s="141"/>
    </row>
    <row r="26" spans="1:34">
      <c r="A26" s="638" t="str">
        <f>+A7</f>
        <v>Director de Consultoría</v>
      </c>
      <c r="B26" s="641"/>
      <c r="C26" s="644"/>
      <c r="D26" s="647"/>
      <c r="E26" s="650">
        <f>IF(D26=0,0,IF(D26&lt;D$7,"CUMPLE EL TIEMPO MÍNIMO REQUERIDO DE HABER TERMINADO Y APROBADO ESTUDIOS","NO CUMPLE EL TIEMPO MÍNIMO REQUERIDO DE HABER TERMINADO Y APROBADO ESTUDIOS"))</f>
        <v>0</v>
      </c>
      <c r="F26" s="653"/>
      <c r="G26" s="653"/>
      <c r="H26" s="282"/>
      <c r="I26" s="283"/>
      <c r="J26" s="283"/>
      <c r="K26" s="180">
        <v>0</v>
      </c>
      <c r="L26" s="306">
        <f>IF(K26=0,0,IF(J26&lt;D$26,"EXPERIENCIA ADQUIRIDA ANTES DEL GRADO",K26/VLOOKUP(YEAR(J26),$U$1:$V$66,2,0)))</f>
        <v>0</v>
      </c>
      <c r="M26" s="284">
        <f>DAYS360(I26,J26)</f>
        <v>0</v>
      </c>
      <c r="N26" s="284">
        <f>ROUNDDOWN(M26/360,0)</f>
        <v>0</v>
      </c>
      <c r="O26" s="284">
        <f>ROUNDDOWN((M26-(N26*360))/30,0)</f>
        <v>0</v>
      </c>
      <c r="P26" s="284">
        <f>+M26-(N26*360)-(O26*30)</f>
        <v>0</v>
      </c>
      <c r="Q26" s="171"/>
      <c r="R26" s="310"/>
      <c r="S26" s="133"/>
      <c r="U26" s="278">
        <v>1982</v>
      </c>
      <c r="V26" s="279">
        <v>7410</v>
      </c>
      <c r="X26" s="141"/>
      <c r="AD26" s="141"/>
      <c r="AE26" s="141"/>
      <c r="AF26" s="141"/>
      <c r="AG26" s="141"/>
      <c r="AH26" s="141"/>
    </row>
    <row r="27" spans="1:34">
      <c r="A27" s="639"/>
      <c r="B27" s="695"/>
      <c r="C27" s="645"/>
      <c r="D27" s="696"/>
      <c r="E27" s="697"/>
      <c r="F27" s="691"/>
      <c r="G27" s="691"/>
      <c r="H27" s="285"/>
      <c r="I27" s="286"/>
      <c r="J27" s="286"/>
      <c r="K27" s="302"/>
      <c r="L27" s="306">
        <f>IF(K27=0,0,IF(J27&lt;D$26,"EXPERIENCIA ADQUIRIDA ANTES DEL GRADO",K27/VLOOKUP(YEAR(J27),$U$1:$V$66,2,0)))</f>
        <v>0</v>
      </c>
      <c r="M27" s="284">
        <f t="shared" ref="M27:M32" si="0">DAYS360(I27,J27)</f>
        <v>0</v>
      </c>
      <c r="N27" s="284">
        <f t="shared" ref="N27:N32" si="1">ROUNDDOWN(M27/360,0)</f>
        <v>0</v>
      </c>
      <c r="O27" s="284">
        <f t="shared" ref="O27:O32" si="2">ROUNDDOWN((M27-(N27*360))/30,0)</f>
        <v>0</v>
      </c>
      <c r="P27" s="284">
        <f t="shared" ref="P27:P32" si="3">+M27-(N27*360)-(O27*30)</f>
        <v>0</v>
      </c>
      <c r="Q27" s="171"/>
      <c r="R27" s="310"/>
      <c r="S27" s="133"/>
      <c r="U27" s="278">
        <v>1983</v>
      </c>
      <c r="V27" s="279">
        <v>9261</v>
      </c>
      <c r="X27" s="141"/>
      <c r="AD27" s="141"/>
      <c r="AE27" s="141"/>
      <c r="AF27" s="141"/>
      <c r="AG27" s="141"/>
      <c r="AH27" s="141"/>
    </row>
    <row r="28" spans="1:34">
      <c r="A28" s="639"/>
      <c r="B28" s="695"/>
      <c r="C28" s="645"/>
      <c r="D28" s="696"/>
      <c r="E28" s="697"/>
      <c r="F28" s="691"/>
      <c r="G28" s="691"/>
      <c r="H28" s="285"/>
      <c r="I28" s="286"/>
      <c r="J28" s="286"/>
      <c r="K28" s="302"/>
      <c r="L28" s="306">
        <f t="shared" ref="L28:L32" si="4">IF(K28=0,0,IF(J28&lt;D$26,"EXPERIENCIA ADQUIRIDA ANTES DEL GRADO",K28/VLOOKUP(YEAR(J28),$U$1:$V$66,2,0)))</f>
        <v>0</v>
      </c>
      <c r="M28" s="284">
        <f t="shared" si="0"/>
        <v>0</v>
      </c>
      <c r="N28" s="284">
        <f t="shared" si="1"/>
        <v>0</v>
      </c>
      <c r="O28" s="284">
        <f t="shared" si="2"/>
        <v>0</v>
      </c>
      <c r="P28" s="284">
        <f t="shared" si="3"/>
        <v>0</v>
      </c>
      <c r="Q28" s="171"/>
      <c r="R28" s="311"/>
      <c r="S28" s="133"/>
      <c r="U28" s="278">
        <v>1984</v>
      </c>
      <c r="V28" s="279">
        <v>11298</v>
      </c>
      <c r="X28" s="141"/>
      <c r="AD28" s="141"/>
      <c r="AE28" s="141"/>
      <c r="AF28" s="141"/>
      <c r="AG28" s="141"/>
      <c r="AH28" s="141"/>
    </row>
    <row r="29" spans="1:34">
      <c r="A29" s="639"/>
      <c r="B29" s="695"/>
      <c r="C29" s="645"/>
      <c r="D29" s="696"/>
      <c r="E29" s="697"/>
      <c r="F29" s="691"/>
      <c r="G29" s="691"/>
      <c r="H29" s="285"/>
      <c r="I29" s="286"/>
      <c r="J29" s="286"/>
      <c r="K29" s="302"/>
      <c r="L29" s="306">
        <f t="shared" si="4"/>
        <v>0</v>
      </c>
      <c r="M29" s="284">
        <f t="shared" si="0"/>
        <v>0</v>
      </c>
      <c r="N29" s="284">
        <f t="shared" si="1"/>
        <v>0</v>
      </c>
      <c r="O29" s="284">
        <f t="shared" si="2"/>
        <v>0</v>
      </c>
      <c r="P29" s="284">
        <f t="shared" si="3"/>
        <v>0</v>
      </c>
      <c r="Q29" s="171"/>
      <c r="R29" s="311"/>
      <c r="S29" s="133"/>
      <c r="U29" s="278">
        <v>1985</v>
      </c>
      <c r="V29" s="279">
        <v>13557</v>
      </c>
      <c r="X29" s="141"/>
      <c r="AD29" s="141"/>
      <c r="AE29" s="141"/>
      <c r="AF29" s="141"/>
      <c r="AG29" s="141"/>
      <c r="AH29" s="141"/>
    </row>
    <row r="30" spans="1:34">
      <c r="A30" s="639"/>
      <c r="B30" s="695"/>
      <c r="C30" s="645"/>
      <c r="D30" s="696"/>
      <c r="E30" s="697"/>
      <c r="F30" s="691"/>
      <c r="G30" s="691"/>
      <c r="H30" s="285"/>
      <c r="I30" s="286"/>
      <c r="J30" s="286"/>
      <c r="K30" s="302"/>
      <c r="L30" s="306">
        <f t="shared" si="4"/>
        <v>0</v>
      </c>
      <c r="M30" s="284">
        <f t="shared" si="0"/>
        <v>0</v>
      </c>
      <c r="N30" s="284">
        <f t="shared" si="1"/>
        <v>0</v>
      </c>
      <c r="O30" s="284">
        <f t="shared" si="2"/>
        <v>0</v>
      </c>
      <c r="P30" s="284">
        <f t="shared" si="3"/>
        <v>0</v>
      </c>
      <c r="Q30" s="171"/>
      <c r="R30" s="311"/>
      <c r="S30" s="133"/>
      <c r="U30" s="278">
        <v>1986</v>
      </c>
      <c r="V30" s="279">
        <v>16811.400000000001</v>
      </c>
      <c r="X30" s="141"/>
      <c r="AD30" s="141"/>
      <c r="AE30" s="141"/>
      <c r="AF30" s="141"/>
      <c r="AG30" s="141"/>
      <c r="AH30" s="141"/>
    </row>
    <row r="31" spans="1:34">
      <c r="A31" s="639"/>
      <c r="B31" s="695"/>
      <c r="C31" s="645"/>
      <c r="D31" s="696"/>
      <c r="E31" s="697"/>
      <c r="F31" s="691"/>
      <c r="G31" s="691"/>
      <c r="H31" s="285"/>
      <c r="I31" s="286"/>
      <c r="J31" s="286"/>
      <c r="K31" s="302"/>
      <c r="L31" s="306">
        <f t="shared" si="4"/>
        <v>0</v>
      </c>
      <c r="M31" s="284">
        <f t="shared" si="0"/>
        <v>0</v>
      </c>
      <c r="N31" s="284">
        <f t="shared" si="1"/>
        <v>0</v>
      </c>
      <c r="O31" s="284">
        <f t="shared" si="2"/>
        <v>0</v>
      </c>
      <c r="P31" s="284">
        <f t="shared" si="3"/>
        <v>0</v>
      </c>
      <c r="Q31" s="182"/>
      <c r="R31" s="310"/>
      <c r="S31" s="133"/>
      <c r="U31" s="278">
        <v>1987</v>
      </c>
      <c r="V31" s="279">
        <v>20510</v>
      </c>
      <c r="X31" s="141"/>
      <c r="AD31" s="141"/>
      <c r="AE31" s="141"/>
      <c r="AF31" s="141"/>
      <c r="AG31" s="141"/>
      <c r="AH31" s="141"/>
    </row>
    <row r="32" spans="1:34" ht="13.6" thickBot="1">
      <c r="A32" s="639"/>
      <c r="B32" s="695"/>
      <c r="C32" s="645"/>
      <c r="D32" s="696"/>
      <c r="E32" s="697"/>
      <c r="F32" s="691"/>
      <c r="G32" s="691"/>
      <c r="H32" s="183"/>
      <c r="I32" s="184"/>
      <c r="J32" s="184"/>
      <c r="K32" s="303"/>
      <c r="L32" s="306">
        <f t="shared" si="4"/>
        <v>0</v>
      </c>
      <c r="M32" s="284">
        <f t="shared" si="0"/>
        <v>0</v>
      </c>
      <c r="N32" s="284">
        <f t="shared" si="1"/>
        <v>0</v>
      </c>
      <c r="O32" s="284">
        <f t="shared" si="2"/>
        <v>0</v>
      </c>
      <c r="P32" s="284">
        <f t="shared" si="3"/>
        <v>0</v>
      </c>
      <c r="Q32" s="186"/>
      <c r="R32" s="312"/>
      <c r="S32" s="133"/>
      <c r="U32" s="278"/>
      <c r="V32" s="279"/>
      <c r="X32" s="141"/>
      <c r="AD32" s="141"/>
      <c r="AE32" s="141"/>
      <c r="AF32" s="141"/>
      <c r="AG32" s="141"/>
      <c r="AH32" s="141"/>
    </row>
    <row r="33" spans="1:34" ht="16.3" thickBot="1">
      <c r="A33" s="640"/>
      <c r="B33" s="643"/>
      <c r="C33" s="646"/>
      <c r="D33" s="649"/>
      <c r="E33" s="652"/>
      <c r="F33" s="655"/>
      <c r="G33" s="655"/>
      <c r="H33" s="692" t="s">
        <v>134</v>
      </c>
      <c r="I33" s="693"/>
      <c r="J33" s="693"/>
      <c r="K33" s="694"/>
      <c r="L33" s="305">
        <f>SUM(L26:L32)</f>
        <v>0</v>
      </c>
      <c r="M33" s="304"/>
      <c r="N33" s="287">
        <f>SUM(N26:N32)</f>
        <v>0</v>
      </c>
      <c r="O33" s="287">
        <f t="shared" ref="O33:P33" si="5">SUM(O26:O32)</f>
        <v>0</v>
      </c>
      <c r="P33" s="287">
        <f t="shared" si="5"/>
        <v>0</v>
      </c>
      <c r="Q33" s="309">
        <f>+N33+O33/12+P33/365</f>
        <v>0</v>
      </c>
      <c r="R33" s="191" t="str">
        <f>+IF(Q33&gt;=$N$7,"CUMPLE","NO CUMPLE")</f>
        <v>NO CUMPLE</v>
      </c>
      <c r="S33" s="133"/>
      <c r="U33" s="278"/>
      <c r="V33" s="279"/>
      <c r="X33" s="141"/>
      <c r="AD33" s="141"/>
      <c r="AE33" s="141"/>
      <c r="AF33" s="141"/>
      <c r="AG33" s="141"/>
      <c r="AH33" s="141"/>
    </row>
    <row r="34" spans="1:34" s="199" customFormat="1" ht="13.6" thickBot="1">
      <c r="A34" s="192"/>
      <c r="B34" s="193"/>
      <c r="C34" s="193"/>
      <c r="D34" s="658"/>
      <c r="E34" s="659"/>
      <c r="F34" s="193"/>
      <c r="G34" s="193"/>
      <c r="H34" s="193"/>
      <c r="I34" s="193"/>
      <c r="J34" s="193"/>
      <c r="K34" s="193"/>
      <c r="L34" s="193"/>
      <c r="M34" s="193"/>
      <c r="N34" s="193"/>
      <c r="O34" s="193"/>
      <c r="P34" s="193"/>
      <c r="Q34" s="260"/>
      <c r="R34" s="195"/>
      <c r="S34" s="196"/>
      <c r="T34" s="196"/>
      <c r="U34" s="245">
        <v>1988</v>
      </c>
      <c r="V34" s="246">
        <v>25637.4</v>
      </c>
    </row>
    <row r="35" spans="1:34" ht="13.6">
      <c r="A35" s="213"/>
      <c r="B35" s="214"/>
      <c r="C35" s="215"/>
      <c r="D35" s="215"/>
      <c r="E35" s="216"/>
      <c r="F35" s="217"/>
      <c r="G35" s="217"/>
      <c r="H35" s="218"/>
      <c r="I35" s="219"/>
      <c r="J35" s="219"/>
      <c r="K35" s="219"/>
      <c r="L35" s="219"/>
      <c r="M35" s="219"/>
      <c r="N35" s="219"/>
      <c r="O35" s="219"/>
      <c r="P35" s="219"/>
      <c r="Q35" s="220"/>
      <c r="R35" s="221"/>
      <c r="U35" s="245">
        <v>1989</v>
      </c>
      <c r="V35" s="246">
        <v>32559.599999999999</v>
      </c>
      <c r="W35" s="141"/>
      <c r="AC35" s="141"/>
      <c r="AD35" s="141"/>
      <c r="AE35" s="141"/>
      <c r="AF35" s="141"/>
      <c r="AG35" s="141"/>
    </row>
    <row r="36" spans="1:34" ht="12.75" customHeight="1">
      <c r="A36" s="155" t="s">
        <v>66</v>
      </c>
      <c r="B36" s="156">
        <v>2</v>
      </c>
      <c r="C36" s="634">
        <f>VLOOKUP(B36,Conformación!$A$5:$S$125,2,FALSE)</f>
        <v>0</v>
      </c>
      <c r="D36" s="634"/>
      <c r="E36" s="634"/>
      <c r="F36" s="634"/>
      <c r="G36" s="634"/>
      <c r="H36" s="634"/>
      <c r="I36" s="634"/>
      <c r="J36" s="634"/>
      <c r="K36" s="634"/>
      <c r="L36" s="634"/>
      <c r="M36" s="634"/>
      <c r="N36" s="634"/>
      <c r="O36" s="634"/>
      <c r="P36" s="634"/>
      <c r="Q36" s="261"/>
      <c r="R36" s="223"/>
      <c r="U36" s="245">
        <v>1990</v>
      </c>
      <c r="V36" s="246">
        <v>41025</v>
      </c>
      <c r="W36" s="141"/>
      <c r="AC36" s="141"/>
      <c r="AD36" s="141"/>
      <c r="AE36" s="141"/>
      <c r="AF36" s="141"/>
      <c r="AG36" s="141"/>
    </row>
    <row r="37" spans="1:34" ht="12.75" customHeight="1">
      <c r="A37" s="155"/>
      <c r="B37" s="155"/>
      <c r="C37" s="635">
        <f>VLOOKUP(B36,Conformación!$A$5:$S$125,4,FALSE)</f>
        <v>0</v>
      </c>
      <c r="D37" s="635"/>
      <c r="E37" s="635"/>
      <c r="F37" s="635"/>
      <c r="G37" s="635"/>
      <c r="H37" s="635"/>
      <c r="I37" s="635"/>
      <c r="J37" s="635"/>
      <c r="K37" s="635"/>
      <c r="L37" s="635"/>
      <c r="M37" s="635"/>
      <c r="N37" s="635"/>
      <c r="O37" s="635"/>
      <c r="P37" s="635"/>
      <c r="Q37" s="262"/>
      <c r="R37" s="223"/>
      <c r="U37" s="245">
        <v>1991</v>
      </c>
      <c r="V37" s="246">
        <v>51716.1</v>
      </c>
      <c r="W37" s="141"/>
      <c r="AC37" s="141"/>
      <c r="AD37" s="141"/>
      <c r="AE37" s="141"/>
      <c r="AF37" s="141"/>
      <c r="AG37" s="141"/>
    </row>
    <row r="38" spans="1:34" ht="13.6" thickBot="1">
      <c r="U38" s="245">
        <v>1992</v>
      </c>
      <c r="V38" s="246">
        <v>65190</v>
      </c>
    </row>
    <row r="39" spans="1:34" ht="52.5" customHeight="1" thickBot="1">
      <c r="A39" s="162" t="s">
        <v>124</v>
      </c>
      <c r="B39" s="163" t="s">
        <v>125</v>
      </c>
      <c r="C39" s="163" t="s">
        <v>126</v>
      </c>
      <c r="D39" s="636" t="s">
        <v>127</v>
      </c>
      <c r="E39" s="637"/>
      <c r="F39" s="163" t="s">
        <v>128</v>
      </c>
      <c r="G39" s="163" t="s">
        <v>128</v>
      </c>
      <c r="H39" s="163" t="s">
        <v>4</v>
      </c>
      <c r="I39" s="163" t="s">
        <v>198</v>
      </c>
      <c r="J39" s="163" t="s">
        <v>197</v>
      </c>
      <c r="K39" s="163" t="s">
        <v>26</v>
      </c>
      <c r="L39" s="163" t="s">
        <v>11</v>
      </c>
      <c r="M39" s="163" t="s">
        <v>176</v>
      </c>
      <c r="N39" s="163" t="s">
        <v>177</v>
      </c>
      <c r="O39" s="163" t="s">
        <v>168</v>
      </c>
      <c r="P39" s="163" t="s">
        <v>178</v>
      </c>
      <c r="Q39" s="307" t="s">
        <v>199</v>
      </c>
      <c r="R39" s="165" t="s">
        <v>9</v>
      </c>
      <c r="U39" s="251">
        <v>1993</v>
      </c>
      <c r="V39" s="246">
        <v>81510</v>
      </c>
    </row>
    <row r="40" spans="1:34">
      <c r="A40" s="638" t="str">
        <f>A$7</f>
        <v>Director de Consultoría</v>
      </c>
      <c r="B40" s="641"/>
      <c r="C40" s="644"/>
      <c r="D40" s="647"/>
      <c r="E40" s="650">
        <f>IF(D40=0,0,IF(D40&lt;D$7,"CUMPLE EL TIEMPO MÍNIMO REQUERIDO DE HABER TERMINADO Y APROBADO ESTUDIOS","NO CUMPLE EL TIEMPO MÍNIMO REQUERIDO DE HABER TERMINADO Y APROBADO ESTUDIOS"))</f>
        <v>0</v>
      </c>
      <c r="F40" s="660"/>
      <c r="G40" s="660"/>
      <c r="H40" s="282"/>
      <c r="I40" s="283"/>
      <c r="J40" s="283"/>
      <c r="K40" s="303"/>
      <c r="L40" s="306">
        <f>IF(K40=0,0,IF(J40&lt;D$40,"EXPERIENCIA ADQUIRIDA ANTES DEL GRADO",K40/VLOOKUP(YEAR(J40),$U$1:$V$65,2,0)))</f>
        <v>0</v>
      </c>
      <c r="M40" s="284">
        <f>DAYS360(I40,J40)</f>
        <v>0</v>
      </c>
      <c r="N40" s="284">
        <f>ROUNDDOWN(M40/360,0)</f>
        <v>0</v>
      </c>
      <c r="O40" s="284">
        <f>ROUNDDOWN((M40-(N40*360))/30,0)</f>
        <v>0</v>
      </c>
      <c r="P40" s="284">
        <f>+M40-(N40*360)-(O40*30)</f>
        <v>0</v>
      </c>
      <c r="Q40" s="171"/>
      <c r="R40" s="310"/>
      <c r="U40" s="251">
        <v>1994</v>
      </c>
      <c r="V40" s="246">
        <v>98700</v>
      </c>
    </row>
    <row r="41" spans="1:34">
      <c r="A41" s="639"/>
      <c r="B41" s="695"/>
      <c r="C41" s="645"/>
      <c r="D41" s="696"/>
      <c r="E41" s="697"/>
      <c r="F41" s="691"/>
      <c r="G41" s="691"/>
      <c r="H41" s="285"/>
      <c r="I41" s="286"/>
      <c r="J41" s="286"/>
      <c r="K41" s="303"/>
      <c r="L41" s="306">
        <f t="shared" ref="L41:L46" si="6">IF(K41=0,0,IF(J41&lt;D$40,"EXPERIENCIA ADQUIRIDA ANTES DEL GRADO",K41/VLOOKUP(YEAR(J41),$U$1:$V$65,2,0)))</f>
        <v>0</v>
      </c>
      <c r="M41" s="284">
        <f t="shared" ref="M41:M46" si="7">DAYS360(I41,J41)</f>
        <v>0</v>
      </c>
      <c r="N41" s="284">
        <f t="shared" ref="N41:N46" si="8">ROUNDDOWN(M41/360,0)</f>
        <v>0</v>
      </c>
      <c r="O41" s="284">
        <f t="shared" ref="O41:O46" si="9">ROUNDDOWN((M41-(N41*360))/30,0)</f>
        <v>0</v>
      </c>
      <c r="P41" s="284">
        <f t="shared" ref="P41:P46" si="10">+M41-(N41*360)-(O41*30)</f>
        <v>0</v>
      </c>
      <c r="Q41" s="171"/>
      <c r="R41" s="310"/>
      <c r="U41" s="251">
        <v>1995</v>
      </c>
      <c r="V41" s="246">
        <v>118933.5</v>
      </c>
    </row>
    <row r="42" spans="1:34">
      <c r="A42" s="639"/>
      <c r="B42" s="695"/>
      <c r="C42" s="645"/>
      <c r="D42" s="696"/>
      <c r="E42" s="697"/>
      <c r="F42" s="691"/>
      <c r="G42" s="691"/>
      <c r="H42" s="285"/>
      <c r="I42" s="286"/>
      <c r="J42" s="286"/>
      <c r="K42" s="303"/>
      <c r="L42" s="306">
        <f t="shared" si="6"/>
        <v>0</v>
      </c>
      <c r="M42" s="284">
        <f t="shared" si="7"/>
        <v>0</v>
      </c>
      <c r="N42" s="284">
        <f t="shared" si="8"/>
        <v>0</v>
      </c>
      <c r="O42" s="284">
        <f t="shared" si="9"/>
        <v>0</v>
      </c>
      <c r="P42" s="284">
        <f t="shared" si="10"/>
        <v>0</v>
      </c>
      <c r="Q42" s="171"/>
      <c r="R42" s="311"/>
      <c r="U42" s="251">
        <v>1996</v>
      </c>
      <c r="V42" s="246">
        <v>142125</v>
      </c>
    </row>
    <row r="43" spans="1:34">
      <c r="A43" s="639"/>
      <c r="B43" s="695"/>
      <c r="C43" s="645"/>
      <c r="D43" s="696"/>
      <c r="E43" s="697"/>
      <c r="F43" s="691"/>
      <c r="G43" s="691"/>
      <c r="H43" s="288"/>
      <c r="I43" s="286"/>
      <c r="J43" s="286"/>
      <c r="K43" s="303"/>
      <c r="L43" s="306">
        <f t="shared" si="6"/>
        <v>0</v>
      </c>
      <c r="M43" s="284">
        <f t="shared" si="7"/>
        <v>0</v>
      </c>
      <c r="N43" s="284">
        <f t="shared" si="8"/>
        <v>0</v>
      </c>
      <c r="O43" s="284">
        <f t="shared" si="9"/>
        <v>0</v>
      </c>
      <c r="P43" s="284">
        <f t="shared" si="10"/>
        <v>0</v>
      </c>
      <c r="Q43" s="182"/>
      <c r="R43" s="311"/>
      <c r="U43" s="251">
        <v>1997</v>
      </c>
      <c r="V43" s="246">
        <v>172005</v>
      </c>
    </row>
    <row r="44" spans="1:34">
      <c r="A44" s="639"/>
      <c r="B44" s="695"/>
      <c r="C44" s="645"/>
      <c r="D44" s="696"/>
      <c r="E44" s="697"/>
      <c r="F44" s="691"/>
      <c r="G44" s="691"/>
      <c r="H44" s="285"/>
      <c r="I44" s="286"/>
      <c r="J44" s="286"/>
      <c r="K44" s="303"/>
      <c r="L44" s="306">
        <f t="shared" si="6"/>
        <v>0</v>
      </c>
      <c r="M44" s="284">
        <f t="shared" si="7"/>
        <v>0</v>
      </c>
      <c r="N44" s="284">
        <f t="shared" si="8"/>
        <v>0</v>
      </c>
      <c r="O44" s="284">
        <f t="shared" si="9"/>
        <v>0</v>
      </c>
      <c r="P44" s="284">
        <f t="shared" si="10"/>
        <v>0</v>
      </c>
      <c r="Q44" s="171"/>
      <c r="R44" s="311"/>
      <c r="U44" s="251">
        <v>1998</v>
      </c>
      <c r="V44" s="246">
        <v>203826</v>
      </c>
    </row>
    <row r="45" spans="1:34">
      <c r="A45" s="639"/>
      <c r="B45" s="695"/>
      <c r="C45" s="645"/>
      <c r="D45" s="696"/>
      <c r="E45" s="697"/>
      <c r="F45" s="691"/>
      <c r="G45" s="691"/>
      <c r="H45" s="288"/>
      <c r="I45" s="286"/>
      <c r="J45" s="286"/>
      <c r="K45" s="303"/>
      <c r="L45" s="306">
        <f t="shared" si="6"/>
        <v>0</v>
      </c>
      <c r="M45" s="284">
        <f t="shared" si="7"/>
        <v>0</v>
      </c>
      <c r="N45" s="284">
        <f t="shared" si="8"/>
        <v>0</v>
      </c>
      <c r="O45" s="284">
        <f t="shared" si="9"/>
        <v>0</v>
      </c>
      <c r="P45" s="284">
        <f t="shared" si="10"/>
        <v>0</v>
      </c>
      <c r="Q45" s="182"/>
      <c r="R45" s="310"/>
      <c r="U45" s="251">
        <v>1999</v>
      </c>
      <c r="V45" s="246">
        <v>236460</v>
      </c>
    </row>
    <row r="46" spans="1:34" ht="13.6" thickBot="1">
      <c r="A46" s="639"/>
      <c r="B46" s="695"/>
      <c r="C46" s="645"/>
      <c r="D46" s="696"/>
      <c r="E46" s="697"/>
      <c r="F46" s="691"/>
      <c r="G46" s="691"/>
      <c r="H46" s="183"/>
      <c r="I46" s="184"/>
      <c r="J46" s="184"/>
      <c r="K46" s="303"/>
      <c r="L46" s="306">
        <f t="shared" si="6"/>
        <v>0</v>
      </c>
      <c r="M46" s="284">
        <f t="shared" si="7"/>
        <v>0</v>
      </c>
      <c r="N46" s="284">
        <f t="shared" si="8"/>
        <v>0</v>
      </c>
      <c r="O46" s="284">
        <f t="shared" si="9"/>
        <v>0</v>
      </c>
      <c r="P46" s="284">
        <f t="shared" si="10"/>
        <v>0</v>
      </c>
      <c r="Q46" s="186"/>
      <c r="R46" s="312"/>
      <c r="U46" s="251">
        <v>2000</v>
      </c>
      <c r="V46" s="246">
        <v>260100</v>
      </c>
      <c r="W46" s="141"/>
      <c r="AC46" s="141"/>
      <c r="AD46" s="141"/>
      <c r="AE46" s="141"/>
      <c r="AF46" s="141"/>
      <c r="AG46" s="141"/>
    </row>
    <row r="47" spans="1:34" ht="16.3" thickBot="1">
      <c r="A47" s="640"/>
      <c r="B47" s="643"/>
      <c r="C47" s="646"/>
      <c r="D47" s="649"/>
      <c r="E47" s="652"/>
      <c r="F47" s="655"/>
      <c r="G47" s="655"/>
      <c r="H47" s="692" t="s">
        <v>134</v>
      </c>
      <c r="I47" s="693"/>
      <c r="J47" s="693"/>
      <c r="K47" s="694"/>
      <c r="L47" s="305">
        <f>SUM(L40:L46)</f>
        <v>0</v>
      </c>
      <c r="M47" s="304"/>
      <c r="N47" s="287">
        <f>SUM(N40:N46)</f>
        <v>0</v>
      </c>
      <c r="O47" s="287">
        <f t="shared" ref="O47:P47" si="11">SUM(O40:O46)</f>
        <v>0</v>
      </c>
      <c r="P47" s="287">
        <f t="shared" si="11"/>
        <v>0</v>
      </c>
      <c r="Q47" s="309">
        <f>+N47+O47/12+P47/365</f>
        <v>0</v>
      </c>
      <c r="R47" s="191" t="str">
        <f>+IF(Q47&gt;=$N$7,"CUMPLE","NO CUMPLE")</f>
        <v>NO CUMPLE</v>
      </c>
      <c r="U47" s="251">
        <v>2001</v>
      </c>
      <c r="V47" s="246">
        <v>286000</v>
      </c>
    </row>
    <row r="48" spans="1:34" s="199" customFormat="1" ht="13.6" thickBot="1">
      <c r="A48" s="192"/>
      <c r="B48" s="193"/>
      <c r="C48" s="193"/>
      <c r="D48" s="658"/>
      <c r="E48" s="659"/>
      <c r="F48" s="193"/>
      <c r="G48" s="193"/>
      <c r="H48" s="193"/>
      <c r="I48" s="193"/>
      <c r="J48" s="193"/>
      <c r="K48" s="193"/>
      <c r="L48" s="193"/>
      <c r="M48" s="193"/>
      <c r="N48" s="193"/>
      <c r="O48" s="193"/>
      <c r="P48" s="193"/>
      <c r="Q48" s="260"/>
      <c r="R48" s="195"/>
      <c r="S48" s="196"/>
      <c r="T48" s="196"/>
      <c r="U48" s="251">
        <v>2002</v>
      </c>
      <c r="V48" s="246">
        <v>309000</v>
      </c>
    </row>
    <row r="49" spans="1:33" ht="13.6">
      <c r="A49" s="213"/>
      <c r="B49" s="214"/>
      <c r="C49" s="215"/>
      <c r="D49" s="215"/>
      <c r="E49" s="216"/>
      <c r="F49" s="217"/>
      <c r="G49" s="217"/>
      <c r="H49" s="218"/>
      <c r="I49" s="219"/>
      <c r="J49" s="219"/>
      <c r="K49" s="219"/>
      <c r="L49" s="219"/>
      <c r="M49" s="219"/>
      <c r="N49" s="219"/>
      <c r="O49" s="219"/>
      <c r="P49" s="219"/>
      <c r="Q49" s="220"/>
      <c r="R49" s="221"/>
      <c r="U49" s="251">
        <v>2003</v>
      </c>
      <c r="V49" s="246">
        <v>332000</v>
      </c>
      <c r="W49" s="141"/>
      <c r="AC49" s="141"/>
      <c r="AD49" s="141"/>
      <c r="AE49" s="141"/>
      <c r="AF49" s="141"/>
      <c r="AG49" s="141"/>
    </row>
    <row r="50" spans="1:33" ht="12.75" customHeight="1">
      <c r="A50" s="155" t="s">
        <v>66</v>
      </c>
      <c r="B50" s="156">
        <v>3</v>
      </c>
      <c r="C50" s="634">
        <f>VLOOKUP(B50,Conformación!$A$5:$S$125,2,FALSE)</f>
        <v>0</v>
      </c>
      <c r="D50" s="634"/>
      <c r="E50" s="634"/>
      <c r="F50" s="634"/>
      <c r="G50" s="634"/>
      <c r="H50" s="634"/>
      <c r="I50" s="634"/>
      <c r="J50" s="634"/>
      <c r="K50" s="634"/>
      <c r="L50" s="634"/>
      <c r="M50" s="634"/>
      <c r="N50" s="634"/>
      <c r="O50" s="634"/>
      <c r="P50" s="634"/>
      <c r="Q50" s="261"/>
      <c r="R50" s="223"/>
      <c r="U50" s="251">
        <v>2004</v>
      </c>
      <c r="V50" s="246">
        <v>358000</v>
      </c>
    </row>
    <row r="51" spans="1:33" ht="12.75" customHeight="1">
      <c r="A51" s="155"/>
      <c r="B51" s="155"/>
      <c r="C51" s="635">
        <f>VLOOKUP(B50,Conformación!$A$5:$S$125,4,FALSE)</f>
        <v>0</v>
      </c>
      <c r="D51" s="635"/>
      <c r="E51" s="635"/>
      <c r="F51" s="635"/>
      <c r="G51" s="635"/>
      <c r="H51" s="635"/>
      <c r="I51" s="635"/>
      <c r="J51" s="635"/>
      <c r="K51" s="635"/>
      <c r="L51" s="635"/>
      <c r="M51" s="635"/>
      <c r="N51" s="635"/>
      <c r="O51" s="635"/>
      <c r="P51" s="635"/>
      <c r="Q51" s="262"/>
      <c r="R51" s="223"/>
      <c r="U51" s="251">
        <v>2005</v>
      </c>
      <c r="V51" s="246">
        <v>381500</v>
      </c>
    </row>
    <row r="52" spans="1:33" ht="13.6" thickBot="1">
      <c r="U52" s="251">
        <v>2006</v>
      </c>
      <c r="V52" s="246">
        <v>408000</v>
      </c>
    </row>
    <row r="53" spans="1:33" ht="50.3" customHeight="1" thickBot="1">
      <c r="A53" s="162" t="s">
        <v>124</v>
      </c>
      <c r="B53" s="163" t="s">
        <v>125</v>
      </c>
      <c r="C53" s="163" t="s">
        <v>126</v>
      </c>
      <c r="D53" s="636" t="s">
        <v>127</v>
      </c>
      <c r="E53" s="637"/>
      <c r="F53" s="163" t="s">
        <v>128</v>
      </c>
      <c r="G53" s="163" t="s">
        <v>128</v>
      </c>
      <c r="H53" s="163" t="s">
        <v>4</v>
      </c>
      <c r="I53" s="163" t="s">
        <v>198</v>
      </c>
      <c r="J53" s="163" t="s">
        <v>197</v>
      </c>
      <c r="K53" s="163" t="s">
        <v>26</v>
      </c>
      <c r="L53" s="163" t="s">
        <v>11</v>
      </c>
      <c r="M53" s="163" t="s">
        <v>176</v>
      </c>
      <c r="N53" s="163" t="s">
        <v>177</v>
      </c>
      <c r="O53" s="163" t="s">
        <v>168</v>
      </c>
      <c r="P53" s="163" t="s">
        <v>178</v>
      </c>
      <c r="Q53" s="307" t="s">
        <v>199</v>
      </c>
      <c r="R53" s="165" t="s">
        <v>9</v>
      </c>
      <c r="T53" s="227"/>
      <c r="U53" s="251">
        <v>2007</v>
      </c>
      <c r="V53" s="246">
        <v>433700</v>
      </c>
    </row>
    <row r="54" spans="1:33">
      <c r="A54" s="638" t="str">
        <f>A$7</f>
        <v>Director de Consultoría</v>
      </c>
      <c r="B54" s="641"/>
      <c r="C54" s="644"/>
      <c r="D54" s="647"/>
      <c r="E54" s="650">
        <f>IF(D54=0,0,IF(D54&lt;D$7,"CUMPLE EL TIEMPO MÍNIMO REQUERIDO DE HABER TERMINADO Y APROBADO ESTUDIOS","NO CUMPLE EL TIEMPO MÍNIMO REQUERIDO DE HABER TERMINADO Y APROBADO ESTUDIOS"))</f>
        <v>0</v>
      </c>
      <c r="F54" s="660"/>
      <c r="G54" s="660"/>
      <c r="H54" s="282"/>
      <c r="I54" s="283"/>
      <c r="J54" s="283"/>
      <c r="K54" s="303"/>
      <c r="L54" s="306">
        <f>IF(K54=0,0,IF(J54&lt;D$54,"EXPERIENCIA ADQUIRIDA ANTES DEL GRADO",K54/VLOOKUP(YEAR(J54),$U$1:$V$65,2,0)))</f>
        <v>0</v>
      </c>
      <c r="M54" s="284">
        <f>DAYS360(I54,J54)</f>
        <v>0</v>
      </c>
      <c r="N54" s="284">
        <f>ROUNDDOWN(M54/360,0)</f>
        <v>0</v>
      </c>
      <c r="O54" s="284">
        <f>ROUNDDOWN((M54-(N54*360))/30,0)</f>
        <v>0</v>
      </c>
      <c r="P54" s="284">
        <f>+M54-(N54*360)-(O54*30)</f>
        <v>0</v>
      </c>
      <c r="Q54" s="171"/>
      <c r="R54" s="310"/>
      <c r="U54" s="251">
        <v>2008</v>
      </c>
      <c r="V54" s="246">
        <v>461500</v>
      </c>
    </row>
    <row r="55" spans="1:33">
      <c r="A55" s="639"/>
      <c r="B55" s="695"/>
      <c r="C55" s="645"/>
      <c r="D55" s="696"/>
      <c r="E55" s="697"/>
      <c r="F55" s="691"/>
      <c r="G55" s="691"/>
      <c r="H55" s="285"/>
      <c r="I55" s="286"/>
      <c r="J55" s="286"/>
      <c r="K55" s="303"/>
      <c r="L55" s="306">
        <f t="shared" ref="L55:L60" si="12">IF(K55=0,0,IF(J55&lt;D$54,"EXPERIENCIA ADQUIRIDA ANTES DEL GRADO",K55/VLOOKUP(YEAR(J55),$U$1:$V$65,2,0)))</f>
        <v>0</v>
      </c>
      <c r="M55" s="284">
        <f t="shared" ref="M55:M60" si="13">DAYS360(I55,J55)</f>
        <v>0</v>
      </c>
      <c r="N55" s="284">
        <f t="shared" ref="N55:N60" si="14">ROUNDDOWN(M55/360,0)</f>
        <v>0</v>
      </c>
      <c r="O55" s="284">
        <f t="shared" ref="O55:O60" si="15">ROUNDDOWN((M55-(N55*360))/30,0)</f>
        <v>0</v>
      </c>
      <c r="P55" s="284">
        <f t="shared" ref="P55:P60" si="16">+M55-(N55*360)-(O55*30)</f>
        <v>0</v>
      </c>
      <c r="Q55" s="171"/>
      <c r="R55" s="310"/>
      <c r="U55" s="251">
        <v>2009</v>
      </c>
      <c r="V55" s="246">
        <v>496900</v>
      </c>
    </row>
    <row r="56" spans="1:33">
      <c r="A56" s="639"/>
      <c r="B56" s="695"/>
      <c r="C56" s="645"/>
      <c r="D56" s="696"/>
      <c r="E56" s="697"/>
      <c r="F56" s="691"/>
      <c r="G56" s="691"/>
      <c r="H56" s="285"/>
      <c r="I56" s="286"/>
      <c r="J56" s="286"/>
      <c r="K56" s="303"/>
      <c r="L56" s="306">
        <f t="shared" si="12"/>
        <v>0</v>
      </c>
      <c r="M56" s="284">
        <f t="shared" si="13"/>
        <v>0</v>
      </c>
      <c r="N56" s="284">
        <f t="shared" si="14"/>
        <v>0</v>
      </c>
      <c r="O56" s="284">
        <f t="shared" si="15"/>
        <v>0</v>
      </c>
      <c r="P56" s="284">
        <f t="shared" si="16"/>
        <v>0</v>
      </c>
      <c r="Q56" s="171"/>
      <c r="R56" s="311"/>
      <c r="U56" s="251">
        <v>2010</v>
      </c>
      <c r="V56" s="246">
        <v>515000</v>
      </c>
    </row>
    <row r="57" spans="1:33">
      <c r="A57" s="639"/>
      <c r="B57" s="695"/>
      <c r="C57" s="645"/>
      <c r="D57" s="696"/>
      <c r="E57" s="697"/>
      <c r="F57" s="691"/>
      <c r="G57" s="691"/>
      <c r="H57" s="285"/>
      <c r="I57" s="286"/>
      <c r="J57" s="286"/>
      <c r="K57" s="303"/>
      <c r="L57" s="306">
        <f t="shared" si="12"/>
        <v>0</v>
      </c>
      <c r="M57" s="284">
        <f t="shared" si="13"/>
        <v>0</v>
      </c>
      <c r="N57" s="284">
        <f t="shared" si="14"/>
        <v>0</v>
      </c>
      <c r="O57" s="284">
        <f t="shared" si="15"/>
        <v>0</v>
      </c>
      <c r="P57" s="284">
        <f t="shared" si="16"/>
        <v>0</v>
      </c>
      <c r="Q57" s="171"/>
      <c r="R57" s="311"/>
      <c r="U57" s="251">
        <v>2011</v>
      </c>
      <c r="V57" s="246">
        <v>535600</v>
      </c>
    </row>
    <row r="58" spans="1:33">
      <c r="A58" s="639"/>
      <c r="B58" s="695"/>
      <c r="C58" s="645"/>
      <c r="D58" s="696"/>
      <c r="E58" s="697"/>
      <c r="F58" s="691"/>
      <c r="G58" s="691"/>
      <c r="H58" s="285"/>
      <c r="I58" s="286"/>
      <c r="J58" s="286"/>
      <c r="K58" s="303"/>
      <c r="L58" s="306">
        <f t="shared" si="12"/>
        <v>0</v>
      </c>
      <c r="M58" s="284">
        <f t="shared" si="13"/>
        <v>0</v>
      </c>
      <c r="N58" s="284">
        <f t="shared" si="14"/>
        <v>0</v>
      </c>
      <c r="O58" s="284">
        <f t="shared" si="15"/>
        <v>0</v>
      </c>
      <c r="P58" s="284">
        <f t="shared" si="16"/>
        <v>0</v>
      </c>
      <c r="Q58" s="171"/>
      <c r="R58" s="311"/>
      <c r="U58" s="251">
        <v>2012</v>
      </c>
      <c r="V58" s="246">
        <v>566700</v>
      </c>
    </row>
    <row r="59" spans="1:33">
      <c r="A59" s="639"/>
      <c r="B59" s="695"/>
      <c r="C59" s="645"/>
      <c r="D59" s="696"/>
      <c r="E59" s="697"/>
      <c r="F59" s="691"/>
      <c r="G59" s="691"/>
      <c r="H59" s="285"/>
      <c r="I59" s="286"/>
      <c r="J59" s="286"/>
      <c r="K59" s="303"/>
      <c r="L59" s="306">
        <f t="shared" si="12"/>
        <v>0</v>
      </c>
      <c r="M59" s="284">
        <f t="shared" si="13"/>
        <v>0</v>
      </c>
      <c r="N59" s="284">
        <f t="shared" si="14"/>
        <v>0</v>
      </c>
      <c r="O59" s="284">
        <f t="shared" si="15"/>
        <v>0</v>
      </c>
      <c r="P59" s="284">
        <f t="shared" si="16"/>
        <v>0</v>
      </c>
      <c r="Q59" s="182"/>
      <c r="R59" s="310"/>
      <c r="U59" s="251">
        <v>2013</v>
      </c>
      <c r="V59" s="246">
        <v>581900</v>
      </c>
    </row>
    <row r="60" spans="1:33" ht="13.6" thickBot="1">
      <c r="A60" s="639"/>
      <c r="B60" s="695"/>
      <c r="C60" s="645"/>
      <c r="D60" s="696"/>
      <c r="E60" s="697"/>
      <c r="F60" s="691"/>
      <c r="G60" s="691"/>
      <c r="H60" s="183"/>
      <c r="I60" s="184"/>
      <c r="J60" s="184"/>
      <c r="K60" s="303"/>
      <c r="L60" s="306">
        <f t="shared" si="12"/>
        <v>0</v>
      </c>
      <c r="M60" s="284">
        <f t="shared" si="13"/>
        <v>0</v>
      </c>
      <c r="N60" s="284">
        <f t="shared" si="14"/>
        <v>0</v>
      </c>
      <c r="O60" s="284">
        <f t="shared" si="15"/>
        <v>0</v>
      </c>
      <c r="P60" s="284">
        <f t="shared" si="16"/>
        <v>0</v>
      </c>
      <c r="Q60" s="186"/>
      <c r="R60" s="312"/>
      <c r="U60" s="251">
        <v>2014</v>
      </c>
      <c r="V60" s="246">
        <v>616000</v>
      </c>
      <c r="W60" s="141"/>
      <c r="AC60" s="141"/>
      <c r="AD60" s="141"/>
      <c r="AE60" s="141"/>
      <c r="AF60" s="141"/>
      <c r="AG60" s="141"/>
    </row>
    <row r="61" spans="1:33" ht="19.55" customHeight="1" thickBot="1">
      <c r="A61" s="640"/>
      <c r="B61" s="643"/>
      <c r="C61" s="646"/>
      <c r="D61" s="649"/>
      <c r="E61" s="652"/>
      <c r="F61" s="655"/>
      <c r="G61" s="655"/>
      <c r="H61" s="692" t="s">
        <v>134</v>
      </c>
      <c r="I61" s="693"/>
      <c r="J61" s="693"/>
      <c r="K61" s="694"/>
      <c r="L61" s="305">
        <f>SUM(L54:L60)</f>
        <v>0</v>
      </c>
      <c r="M61" s="304"/>
      <c r="N61" s="287">
        <f>SUM(N54:N60)</f>
        <v>0</v>
      </c>
      <c r="O61" s="287">
        <f t="shared" ref="O61:P61" si="17">SUM(O54:O60)</f>
        <v>0</v>
      </c>
      <c r="P61" s="287">
        <f t="shared" si="17"/>
        <v>0</v>
      </c>
      <c r="Q61" s="309">
        <f>+N61+O61/12+P61/365</f>
        <v>0</v>
      </c>
      <c r="R61" s="191" t="str">
        <f>+IF(Q61&gt;=$N$7,"CUMPLE","NO CUMPLE")</f>
        <v>NO CUMPLE</v>
      </c>
      <c r="U61" s="251">
        <v>2015</v>
      </c>
      <c r="V61" s="246">
        <v>644350</v>
      </c>
    </row>
    <row r="62" spans="1:33" s="199" customFormat="1" ht="13.6" thickBot="1">
      <c r="A62" s="192"/>
      <c r="B62" s="193"/>
      <c r="C62" s="193"/>
      <c r="D62" s="658"/>
      <c r="E62" s="659"/>
      <c r="F62" s="193"/>
      <c r="G62" s="193"/>
      <c r="H62" s="193"/>
      <c r="I62" s="193"/>
      <c r="J62" s="193"/>
      <c r="K62" s="193"/>
      <c r="L62" s="193"/>
      <c r="M62" s="193"/>
      <c r="N62" s="193"/>
      <c r="O62" s="193"/>
      <c r="P62" s="193"/>
      <c r="Q62" s="260"/>
      <c r="R62" s="195"/>
      <c r="S62" s="196"/>
      <c r="T62" s="196"/>
      <c r="U62" s="251">
        <v>2016</v>
      </c>
      <c r="V62" s="246">
        <v>689500</v>
      </c>
    </row>
    <row r="63" spans="1:33" ht="12.75" customHeight="1">
      <c r="A63" s="213"/>
      <c r="B63" s="214"/>
      <c r="C63" s="215"/>
      <c r="D63" s="215"/>
      <c r="E63" s="216"/>
      <c r="F63" s="217"/>
      <c r="G63" s="217"/>
      <c r="H63" s="218"/>
      <c r="I63" s="219"/>
      <c r="J63" s="219"/>
      <c r="K63" s="219"/>
      <c r="L63" s="219"/>
      <c r="M63" s="219"/>
      <c r="N63" s="219"/>
      <c r="O63" s="219"/>
      <c r="P63" s="219"/>
      <c r="Q63" s="220"/>
      <c r="R63" s="221"/>
      <c r="U63" s="251">
        <v>2017</v>
      </c>
      <c r="V63" s="246">
        <v>737717</v>
      </c>
    </row>
    <row r="64" spans="1:33" ht="12.75" customHeight="1">
      <c r="A64" s="155" t="s">
        <v>66</v>
      </c>
      <c r="B64" s="156">
        <v>4</v>
      </c>
      <c r="C64" s="634">
        <f>VLOOKUP(B64,Conformación!$A$5:$S$125,2,FALSE)</f>
        <v>0</v>
      </c>
      <c r="D64" s="634"/>
      <c r="E64" s="634"/>
      <c r="F64" s="634"/>
      <c r="G64" s="634"/>
      <c r="H64" s="634"/>
      <c r="I64" s="634"/>
      <c r="J64" s="634"/>
      <c r="K64" s="634"/>
      <c r="L64" s="634"/>
      <c r="M64" s="634"/>
      <c r="N64" s="634"/>
      <c r="O64" s="634"/>
      <c r="P64" s="634"/>
      <c r="Q64" s="261"/>
      <c r="R64" s="223"/>
      <c r="U64" s="294">
        <v>2018</v>
      </c>
      <c r="V64" s="279">
        <v>781242</v>
      </c>
    </row>
    <row r="65" spans="1:33" ht="12.75" customHeight="1">
      <c r="A65" s="155"/>
      <c r="B65" s="155"/>
      <c r="C65" s="635">
        <f>VLOOKUP(B64,Conformación!$A$5:$S$125,4,FALSE)</f>
        <v>0</v>
      </c>
      <c r="D65" s="635"/>
      <c r="E65" s="635"/>
      <c r="F65" s="635"/>
      <c r="G65" s="635"/>
      <c r="H65" s="635"/>
      <c r="I65" s="635"/>
      <c r="J65" s="635"/>
      <c r="K65" s="635"/>
      <c r="L65" s="635"/>
      <c r="M65" s="635"/>
      <c r="N65" s="635"/>
      <c r="O65" s="635"/>
      <c r="P65" s="635"/>
      <c r="Q65" s="262"/>
      <c r="R65" s="223"/>
      <c r="U65" s="251">
        <v>2019</v>
      </c>
      <c r="V65" s="246">
        <v>828116</v>
      </c>
    </row>
    <row r="66" spans="1:33" ht="13.6" thickBot="1">
      <c r="U66" s="251">
        <v>2020</v>
      </c>
      <c r="V66" s="246">
        <v>877803</v>
      </c>
    </row>
    <row r="67" spans="1:33" ht="48.1" customHeight="1" thickBot="1">
      <c r="A67" s="162" t="s">
        <v>124</v>
      </c>
      <c r="B67" s="163" t="s">
        <v>125</v>
      </c>
      <c r="C67" s="163" t="s">
        <v>126</v>
      </c>
      <c r="D67" s="636" t="s">
        <v>127</v>
      </c>
      <c r="E67" s="637"/>
      <c r="F67" s="163" t="s">
        <v>128</v>
      </c>
      <c r="G67" s="163" t="s">
        <v>128</v>
      </c>
      <c r="H67" s="163" t="s">
        <v>4</v>
      </c>
      <c r="I67" s="163" t="s">
        <v>198</v>
      </c>
      <c r="J67" s="163" t="s">
        <v>197</v>
      </c>
      <c r="K67" s="163" t="s">
        <v>26</v>
      </c>
      <c r="L67" s="163" t="s">
        <v>11</v>
      </c>
      <c r="M67" s="163" t="s">
        <v>176</v>
      </c>
      <c r="N67" s="163" t="s">
        <v>177</v>
      </c>
      <c r="O67" s="163" t="s">
        <v>168</v>
      </c>
      <c r="P67" s="163" t="s">
        <v>178</v>
      </c>
      <c r="Q67" s="307" t="s">
        <v>199</v>
      </c>
      <c r="R67" s="165" t="s">
        <v>9</v>
      </c>
      <c r="T67" s="227"/>
    </row>
    <row r="68" spans="1:33">
      <c r="A68" s="638" t="str">
        <f>A$7</f>
        <v>Director de Consultoría</v>
      </c>
      <c r="B68" s="641"/>
      <c r="C68" s="644"/>
      <c r="D68" s="647"/>
      <c r="E68" s="650">
        <f>IF(D68=0,0,IF(D68&lt;D$7,"CUMPLE EL TIEMPO MÍNIMO REQUERIDO DE HABER TERMINADO Y APROBADO ESTUDIOS","NO CUMPLE EL TIEMPO MÍNIMO REQUERIDO DE HABER TERMINADO Y APROBADO ESTUDIOS"))</f>
        <v>0</v>
      </c>
      <c r="F68" s="660"/>
      <c r="G68" s="660"/>
      <c r="H68" s="282"/>
      <c r="I68" s="283"/>
      <c r="J68" s="283"/>
      <c r="K68" s="303"/>
      <c r="L68" s="306">
        <f>IF(K68=0,0,IF(J68&lt;D$68,"EXPERIENCIA ADQUIRIDA ANTES DEL GRADO",K68/VLOOKUP(YEAR(J68),$U$1:$V$65,2,0)))</f>
        <v>0</v>
      </c>
      <c r="M68" s="284">
        <f>DAYS360(I68,J68)</f>
        <v>0</v>
      </c>
      <c r="N68" s="284">
        <f>ROUNDDOWN(M68/360,0)</f>
        <v>0</v>
      </c>
      <c r="O68" s="284">
        <f>ROUNDDOWN((M68-(N68*360))/30,0)</f>
        <v>0</v>
      </c>
      <c r="P68" s="284">
        <f>+M68-(N68*360)-(O68*30)</f>
        <v>0</v>
      </c>
      <c r="Q68" s="182"/>
      <c r="R68" s="310"/>
      <c r="U68"/>
      <c r="V68"/>
    </row>
    <row r="69" spans="1:33">
      <c r="A69" s="639"/>
      <c r="B69" s="695"/>
      <c r="C69" s="645"/>
      <c r="D69" s="696"/>
      <c r="E69" s="697"/>
      <c r="F69" s="691"/>
      <c r="G69" s="691"/>
      <c r="H69" s="285"/>
      <c r="I69" s="286"/>
      <c r="J69" s="286"/>
      <c r="K69" s="303"/>
      <c r="L69" s="306">
        <f t="shared" ref="L69:L74" si="18">IF(K69=0,0,IF(J69&lt;D$68,"EXPERIENCIA ADQUIRIDA ANTES DEL GRADO",K69/VLOOKUP(YEAR(J69),$U$1:$V$65,2,0)))</f>
        <v>0</v>
      </c>
      <c r="M69" s="284">
        <f t="shared" ref="M69:M74" si="19">DAYS360(I69,J69)</f>
        <v>0</v>
      </c>
      <c r="N69" s="284">
        <f t="shared" ref="N69:N74" si="20">ROUNDDOWN(M69/360,0)</f>
        <v>0</v>
      </c>
      <c r="O69" s="284">
        <f t="shared" ref="O69:O74" si="21">ROUNDDOWN((M69-(N69*360))/30,0)</f>
        <v>0</v>
      </c>
      <c r="P69" s="284">
        <f t="shared" ref="P69:P74" si="22">+M69-(N69*360)-(O69*30)</f>
        <v>0</v>
      </c>
      <c r="Q69" s="182"/>
      <c r="R69" s="310"/>
      <c r="U69"/>
      <c r="V69"/>
    </row>
    <row r="70" spans="1:33">
      <c r="A70" s="639"/>
      <c r="B70" s="695"/>
      <c r="C70" s="645"/>
      <c r="D70" s="696"/>
      <c r="E70" s="697"/>
      <c r="F70" s="691"/>
      <c r="G70" s="691"/>
      <c r="H70" s="285"/>
      <c r="I70" s="286"/>
      <c r="J70" s="286"/>
      <c r="K70" s="303"/>
      <c r="L70" s="306">
        <f t="shared" si="18"/>
        <v>0</v>
      </c>
      <c r="M70" s="284">
        <f t="shared" si="19"/>
        <v>0</v>
      </c>
      <c r="N70" s="284">
        <f t="shared" si="20"/>
        <v>0</v>
      </c>
      <c r="O70" s="284">
        <f t="shared" si="21"/>
        <v>0</v>
      </c>
      <c r="P70" s="284">
        <f t="shared" si="22"/>
        <v>0</v>
      </c>
      <c r="Q70" s="182"/>
      <c r="R70" s="311"/>
      <c r="U70"/>
      <c r="V70"/>
    </row>
    <row r="71" spans="1:33">
      <c r="A71" s="639"/>
      <c r="B71" s="695"/>
      <c r="C71" s="645"/>
      <c r="D71" s="696"/>
      <c r="E71" s="697"/>
      <c r="F71" s="691"/>
      <c r="G71" s="691"/>
      <c r="H71" s="285"/>
      <c r="I71" s="286"/>
      <c r="J71" s="286"/>
      <c r="K71" s="303"/>
      <c r="L71" s="306">
        <f t="shared" si="18"/>
        <v>0</v>
      </c>
      <c r="M71" s="284">
        <f t="shared" si="19"/>
        <v>0</v>
      </c>
      <c r="N71" s="284">
        <f t="shared" si="20"/>
        <v>0</v>
      </c>
      <c r="O71" s="284">
        <f t="shared" si="21"/>
        <v>0</v>
      </c>
      <c r="P71" s="284">
        <f t="shared" si="22"/>
        <v>0</v>
      </c>
      <c r="Q71" s="182"/>
      <c r="R71" s="311"/>
      <c r="U71"/>
      <c r="V71"/>
    </row>
    <row r="72" spans="1:33">
      <c r="A72" s="639"/>
      <c r="B72" s="695"/>
      <c r="C72" s="645"/>
      <c r="D72" s="696"/>
      <c r="E72" s="697"/>
      <c r="F72" s="691"/>
      <c r="G72" s="691"/>
      <c r="H72" s="285"/>
      <c r="I72" s="286"/>
      <c r="J72" s="286"/>
      <c r="K72" s="303"/>
      <c r="L72" s="306">
        <f t="shared" si="18"/>
        <v>0</v>
      </c>
      <c r="M72" s="284">
        <f t="shared" si="19"/>
        <v>0</v>
      </c>
      <c r="N72" s="284">
        <f t="shared" si="20"/>
        <v>0</v>
      </c>
      <c r="O72" s="284">
        <f t="shared" si="21"/>
        <v>0</v>
      </c>
      <c r="P72" s="284">
        <f t="shared" si="22"/>
        <v>0</v>
      </c>
      <c r="Q72" s="182"/>
      <c r="R72" s="311"/>
      <c r="U72"/>
      <c r="V72"/>
    </row>
    <row r="73" spans="1:33">
      <c r="A73" s="639"/>
      <c r="B73" s="695"/>
      <c r="C73" s="645"/>
      <c r="D73" s="696"/>
      <c r="E73" s="697"/>
      <c r="F73" s="691"/>
      <c r="G73" s="691"/>
      <c r="H73" s="285"/>
      <c r="I73" s="286"/>
      <c r="J73" s="286"/>
      <c r="K73" s="303"/>
      <c r="L73" s="306">
        <f t="shared" si="18"/>
        <v>0</v>
      </c>
      <c r="M73" s="284">
        <f t="shared" si="19"/>
        <v>0</v>
      </c>
      <c r="N73" s="284">
        <f t="shared" si="20"/>
        <v>0</v>
      </c>
      <c r="O73" s="284">
        <f t="shared" si="21"/>
        <v>0</v>
      </c>
      <c r="P73" s="284">
        <f t="shared" si="22"/>
        <v>0</v>
      </c>
      <c r="Q73" s="182"/>
      <c r="R73" s="310"/>
      <c r="U73"/>
      <c r="V73"/>
    </row>
    <row r="74" spans="1:33" ht="13.6" thickBot="1">
      <c r="A74" s="639"/>
      <c r="B74" s="695"/>
      <c r="C74" s="645"/>
      <c r="D74" s="696"/>
      <c r="E74" s="697"/>
      <c r="F74" s="691"/>
      <c r="G74" s="691"/>
      <c r="H74" s="183"/>
      <c r="I74" s="184"/>
      <c r="J74" s="184"/>
      <c r="K74" s="303"/>
      <c r="L74" s="306">
        <f t="shared" si="18"/>
        <v>0</v>
      </c>
      <c r="M74" s="284">
        <f t="shared" si="19"/>
        <v>0</v>
      </c>
      <c r="N74" s="284">
        <f t="shared" si="20"/>
        <v>0</v>
      </c>
      <c r="O74" s="284">
        <f t="shared" si="21"/>
        <v>0</v>
      </c>
      <c r="P74" s="284">
        <f t="shared" si="22"/>
        <v>0</v>
      </c>
      <c r="Q74" s="186"/>
      <c r="R74" s="312"/>
      <c r="U74"/>
      <c r="V74"/>
      <c r="W74" s="141"/>
      <c r="AC74" s="141"/>
      <c r="AD74" s="141"/>
      <c r="AE74" s="141"/>
      <c r="AF74" s="141"/>
      <c r="AG74" s="141"/>
    </row>
    <row r="75" spans="1:33" ht="16.3" thickBot="1">
      <c r="A75" s="640"/>
      <c r="B75" s="643"/>
      <c r="C75" s="646"/>
      <c r="D75" s="649"/>
      <c r="E75" s="652"/>
      <c r="F75" s="655"/>
      <c r="G75" s="655"/>
      <c r="H75" s="692" t="s">
        <v>134</v>
      </c>
      <c r="I75" s="693"/>
      <c r="J75" s="693"/>
      <c r="K75" s="694"/>
      <c r="L75" s="305">
        <f>SUM(L68:L74)</f>
        <v>0</v>
      </c>
      <c r="M75" s="304"/>
      <c r="N75" s="287">
        <f>SUM(N68:N74)</f>
        <v>0</v>
      </c>
      <c r="O75" s="287">
        <f t="shared" ref="O75:P75" si="23">SUM(O68:O74)</f>
        <v>0</v>
      </c>
      <c r="P75" s="287">
        <f t="shared" si="23"/>
        <v>0</v>
      </c>
      <c r="Q75" s="309">
        <f>+N75+O75/12+P75/365</f>
        <v>0</v>
      </c>
      <c r="R75" s="191" t="str">
        <f>+IF(Q75&gt;=$N$7,"CUMPLE","NO CUMPLE")</f>
        <v>NO CUMPLE</v>
      </c>
      <c r="U75"/>
      <c r="V75"/>
    </row>
    <row r="76" spans="1:33" s="199" customFormat="1" ht="13.6" thickBot="1">
      <c r="A76" s="192"/>
      <c r="B76" s="193"/>
      <c r="C76" s="193"/>
      <c r="D76" s="658"/>
      <c r="E76" s="659"/>
      <c r="F76" s="193"/>
      <c r="G76" s="193"/>
      <c r="H76" s="193"/>
      <c r="I76" s="193"/>
      <c r="J76" s="193"/>
      <c r="K76" s="193"/>
      <c r="L76" s="193"/>
      <c r="M76" s="193"/>
      <c r="N76" s="193"/>
      <c r="O76" s="193"/>
      <c r="P76" s="193"/>
      <c r="Q76" s="260"/>
      <c r="R76" s="195"/>
      <c r="S76" s="196"/>
      <c r="T76" s="196"/>
      <c r="U76"/>
      <c r="V76"/>
    </row>
    <row r="77" spans="1:33" ht="13.6">
      <c r="A77" s="213"/>
      <c r="B77" s="214"/>
      <c r="C77" s="215"/>
      <c r="D77" s="215"/>
      <c r="E77" s="216"/>
      <c r="F77" s="217"/>
      <c r="G77" s="217"/>
      <c r="H77" s="218"/>
      <c r="I77" s="219"/>
      <c r="J77" s="219"/>
      <c r="K77" s="219"/>
      <c r="L77" s="219"/>
      <c r="M77" s="219"/>
      <c r="N77" s="219"/>
      <c r="O77" s="219"/>
      <c r="P77" s="219"/>
      <c r="Q77" s="220"/>
      <c r="R77" s="221"/>
      <c r="U77"/>
      <c r="V77"/>
    </row>
    <row r="78" spans="1:33" ht="12.75" customHeight="1">
      <c r="A78" s="155" t="s">
        <v>66</v>
      </c>
      <c r="B78" s="156">
        <v>5</v>
      </c>
      <c r="C78" s="634">
        <f>VLOOKUP(B78,Conformación!$A$5:$S$125,2,FALSE)</f>
        <v>0</v>
      </c>
      <c r="D78" s="634"/>
      <c r="E78" s="634"/>
      <c r="F78" s="634"/>
      <c r="G78" s="634"/>
      <c r="H78" s="634"/>
      <c r="I78" s="634"/>
      <c r="J78" s="634"/>
      <c r="K78" s="634"/>
      <c r="L78" s="634"/>
      <c r="M78" s="634"/>
      <c r="N78" s="634"/>
      <c r="O78" s="634"/>
      <c r="P78" s="634"/>
      <c r="Q78" s="261"/>
      <c r="R78" s="223"/>
      <c r="U78"/>
      <c r="V78"/>
    </row>
    <row r="79" spans="1:33" ht="12.75" customHeight="1">
      <c r="A79" s="155"/>
      <c r="B79" s="155"/>
      <c r="C79" s="635">
        <f>VLOOKUP(B78,Conformación!$A$5:$S$125,4,FALSE)</f>
        <v>0</v>
      </c>
      <c r="D79" s="635"/>
      <c r="E79" s="635"/>
      <c r="F79" s="635"/>
      <c r="G79" s="635"/>
      <c r="H79" s="635"/>
      <c r="I79" s="635"/>
      <c r="J79" s="635"/>
      <c r="K79" s="635"/>
      <c r="L79" s="635"/>
      <c r="M79" s="635"/>
      <c r="N79" s="635"/>
      <c r="O79" s="635"/>
      <c r="P79" s="635"/>
      <c r="Q79" s="262"/>
      <c r="R79" s="223"/>
      <c r="U79"/>
      <c r="V79"/>
    </row>
    <row r="80" spans="1:33" ht="13.6" thickBot="1">
      <c r="U80"/>
      <c r="V80"/>
    </row>
    <row r="81" spans="1:33" ht="49.6" customHeight="1" thickBot="1">
      <c r="A81" s="162" t="s">
        <v>124</v>
      </c>
      <c r="B81" s="163" t="s">
        <v>125</v>
      </c>
      <c r="C81" s="163" t="s">
        <v>126</v>
      </c>
      <c r="D81" s="636" t="s">
        <v>127</v>
      </c>
      <c r="E81" s="637"/>
      <c r="F81" s="163" t="s">
        <v>128</v>
      </c>
      <c r="G81" s="163" t="s">
        <v>128</v>
      </c>
      <c r="H81" s="163" t="s">
        <v>4</v>
      </c>
      <c r="I81" s="163" t="s">
        <v>198</v>
      </c>
      <c r="J81" s="163" t="s">
        <v>197</v>
      </c>
      <c r="K81" s="163" t="s">
        <v>26</v>
      </c>
      <c r="L81" s="163" t="s">
        <v>11</v>
      </c>
      <c r="M81" s="163" t="s">
        <v>176</v>
      </c>
      <c r="N81" s="163" t="s">
        <v>177</v>
      </c>
      <c r="O81" s="163" t="s">
        <v>168</v>
      </c>
      <c r="P81" s="163" t="s">
        <v>178</v>
      </c>
      <c r="Q81" s="307" t="s">
        <v>199</v>
      </c>
      <c r="R81" s="165" t="s">
        <v>9</v>
      </c>
      <c r="T81" s="227"/>
      <c r="U81"/>
      <c r="V81"/>
    </row>
    <row r="82" spans="1:33">
      <c r="A82" s="638" t="str">
        <f>A$7</f>
        <v>Director de Consultoría</v>
      </c>
      <c r="B82" s="641"/>
      <c r="C82" s="644"/>
      <c r="D82" s="647"/>
      <c r="E82" s="650">
        <f>IF(D82=0,0,IF(D82&lt;D$7,"CUMPLE EL TIEMPO MÍNIMO REQUERIDO DE HABER TERMINADO Y APROBADO ESTUDIOS","NO CUMPLE EL TIEMPO MÍNIMO REQUERIDO DE HABER TERMINADO Y APROBADO ESTUDIOS"))</f>
        <v>0</v>
      </c>
      <c r="F82" s="660"/>
      <c r="G82" s="660"/>
      <c r="H82" s="282"/>
      <c r="I82" s="283"/>
      <c r="J82" s="283"/>
      <c r="K82" s="303"/>
      <c r="L82" s="306">
        <f>IF(K82=0,0,IF(J82&lt;D$82,"EXPERIENCIA ADQUIRIDA ANTES DEL GRADO",K82/VLOOKUP(YEAR(J82),$U$1:$V$65,2,0)))</f>
        <v>0</v>
      </c>
      <c r="M82" s="284">
        <f>DAYS360(I82,J82)</f>
        <v>0</v>
      </c>
      <c r="N82" s="284">
        <f>ROUNDDOWN(M82/360,0)</f>
        <v>0</v>
      </c>
      <c r="O82" s="284">
        <f>ROUNDDOWN((M82-(N82*360))/30,0)</f>
        <v>0</v>
      </c>
      <c r="P82" s="284">
        <f>+M82-(N82*360)-(O82*30)</f>
        <v>0</v>
      </c>
      <c r="Q82" s="182"/>
      <c r="R82" s="310"/>
      <c r="U82"/>
      <c r="V82"/>
    </row>
    <row r="83" spans="1:33">
      <c r="A83" s="639"/>
      <c r="B83" s="695"/>
      <c r="C83" s="645"/>
      <c r="D83" s="696"/>
      <c r="E83" s="697"/>
      <c r="F83" s="691"/>
      <c r="G83" s="691"/>
      <c r="H83" s="285"/>
      <c r="I83" s="286"/>
      <c r="J83" s="286"/>
      <c r="K83" s="303"/>
      <c r="L83" s="306">
        <f t="shared" ref="L83:L88" si="24">IF(K83=0,0,IF(J83&lt;D$82,"EXPERIENCIA ADQUIRIDA ANTES DEL GRADO",K83/VLOOKUP(YEAR(J83),$U$1:$V$65,2,0)))</f>
        <v>0</v>
      </c>
      <c r="M83" s="284">
        <f t="shared" ref="M83:M88" si="25">DAYS360(I83,J83)</f>
        <v>0</v>
      </c>
      <c r="N83" s="284">
        <f t="shared" ref="N83:N88" si="26">ROUNDDOWN(M83/360,0)</f>
        <v>0</v>
      </c>
      <c r="O83" s="284">
        <f t="shared" ref="O83:O88" si="27">ROUNDDOWN((M83-(N83*360))/30,0)</f>
        <v>0</v>
      </c>
      <c r="P83" s="284">
        <f t="shared" ref="P83:P88" si="28">+M83-(N83*360)-(O83*30)</f>
        <v>0</v>
      </c>
      <c r="Q83" s="182"/>
      <c r="R83" s="310"/>
      <c r="U83"/>
      <c r="V83"/>
    </row>
    <row r="84" spans="1:33">
      <c r="A84" s="639"/>
      <c r="B84" s="695"/>
      <c r="C84" s="645"/>
      <c r="D84" s="696"/>
      <c r="E84" s="697"/>
      <c r="F84" s="691"/>
      <c r="G84" s="691"/>
      <c r="H84" s="285"/>
      <c r="I84" s="286"/>
      <c r="J84" s="286"/>
      <c r="K84" s="303"/>
      <c r="L84" s="306">
        <f t="shared" si="24"/>
        <v>0</v>
      </c>
      <c r="M84" s="284">
        <f t="shared" si="25"/>
        <v>0</v>
      </c>
      <c r="N84" s="284">
        <f t="shared" si="26"/>
        <v>0</v>
      </c>
      <c r="O84" s="284">
        <f t="shared" si="27"/>
        <v>0</v>
      </c>
      <c r="P84" s="284">
        <f t="shared" si="28"/>
        <v>0</v>
      </c>
      <c r="Q84" s="182"/>
      <c r="R84" s="311"/>
      <c r="U84"/>
      <c r="V84"/>
    </row>
    <row r="85" spans="1:33">
      <c r="A85" s="639"/>
      <c r="B85" s="695"/>
      <c r="C85" s="645"/>
      <c r="D85" s="696"/>
      <c r="E85" s="697"/>
      <c r="F85" s="691"/>
      <c r="G85" s="691"/>
      <c r="H85" s="285"/>
      <c r="I85" s="286"/>
      <c r="J85" s="286"/>
      <c r="K85" s="303"/>
      <c r="L85" s="306">
        <f t="shared" si="24"/>
        <v>0</v>
      </c>
      <c r="M85" s="284">
        <f t="shared" si="25"/>
        <v>0</v>
      </c>
      <c r="N85" s="284">
        <f t="shared" si="26"/>
        <v>0</v>
      </c>
      <c r="O85" s="284">
        <f t="shared" si="27"/>
        <v>0</v>
      </c>
      <c r="P85" s="284">
        <f t="shared" si="28"/>
        <v>0</v>
      </c>
      <c r="Q85" s="182"/>
      <c r="R85" s="311"/>
      <c r="U85"/>
      <c r="V85"/>
    </row>
    <row r="86" spans="1:33">
      <c r="A86" s="639"/>
      <c r="B86" s="695"/>
      <c r="C86" s="645"/>
      <c r="D86" s="696"/>
      <c r="E86" s="697"/>
      <c r="F86" s="691"/>
      <c r="G86" s="691"/>
      <c r="H86" s="285"/>
      <c r="I86" s="286"/>
      <c r="J86" s="286"/>
      <c r="K86" s="303"/>
      <c r="L86" s="306">
        <f t="shared" si="24"/>
        <v>0</v>
      </c>
      <c r="M86" s="284">
        <f t="shared" si="25"/>
        <v>0</v>
      </c>
      <c r="N86" s="284">
        <f t="shared" si="26"/>
        <v>0</v>
      </c>
      <c r="O86" s="284">
        <f t="shared" si="27"/>
        <v>0</v>
      </c>
      <c r="P86" s="284">
        <f t="shared" si="28"/>
        <v>0</v>
      </c>
      <c r="Q86" s="182"/>
      <c r="R86" s="311"/>
      <c r="U86"/>
      <c r="V86"/>
    </row>
    <row r="87" spans="1:33">
      <c r="A87" s="639"/>
      <c r="B87" s="695"/>
      <c r="C87" s="645"/>
      <c r="D87" s="696"/>
      <c r="E87" s="697"/>
      <c r="F87" s="691"/>
      <c r="G87" s="691"/>
      <c r="H87" s="285"/>
      <c r="I87" s="286"/>
      <c r="J87" s="286"/>
      <c r="K87" s="303"/>
      <c r="L87" s="306">
        <f t="shared" si="24"/>
        <v>0</v>
      </c>
      <c r="M87" s="284">
        <f t="shared" si="25"/>
        <v>0</v>
      </c>
      <c r="N87" s="284">
        <f t="shared" si="26"/>
        <v>0</v>
      </c>
      <c r="O87" s="284">
        <f t="shared" si="27"/>
        <v>0</v>
      </c>
      <c r="P87" s="284">
        <f t="shared" si="28"/>
        <v>0</v>
      </c>
      <c r="Q87" s="182"/>
      <c r="R87" s="310"/>
      <c r="U87"/>
      <c r="V87"/>
    </row>
    <row r="88" spans="1:33" ht="13.6" thickBot="1">
      <c r="A88" s="639"/>
      <c r="B88" s="695"/>
      <c r="C88" s="645"/>
      <c r="D88" s="696"/>
      <c r="E88" s="697"/>
      <c r="F88" s="691"/>
      <c r="G88" s="691"/>
      <c r="H88" s="183"/>
      <c r="I88" s="184"/>
      <c r="J88" s="184"/>
      <c r="K88" s="303"/>
      <c r="L88" s="306">
        <f t="shared" si="24"/>
        <v>0</v>
      </c>
      <c r="M88" s="284">
        <f t="shared" si="25"/>
        <v>0</v>
      </c>
      <c r="N88" s="284">
        <f t="shared" si="26"/>
        <v>0</v>
      </c>
      <c r="O88" s="284">
        <f t="shared" si="27"/>
        <v>0</v>
      </c>
      <c r="P88" s="284">
        <f t="shared" si="28"/>
        <v>0</v>
      </c>
      <c r="Q88" s="186"/>
      <c r="R88" s="312"/>
      <c r="U88"/>
      <c r="V88"/>
      <c r="W88" s="141"/>
      <c r="AC88" s="141"/>
      <c r="AD88" s="141"/>
      <c r="AE88" s="141"/>
      <c r="AF88" s="141"/>
      <c r="AG88" s="141"/>
    </row>
    <row r="89" spans="1:33" ht="16.3" thickBot="1">
      <c r="A89" s="640"/>
      <c r="B89" s="643"/>
      <c r="C89" s="646"/>
      <c r="D89" s="649"/>
      <c r="E89" s="652"/>
      <c r="F89" s="655"/>
      <c r="G89" s="655"/>
      <c r="H89" s="692" t="s">
        <v>134</v>
      </c>
      <c r="I89" s="693"/>
      <c r="J89" s="693"/>
      <c r="K89" s="694"/>
      <c r="L89" s="305">
        <f>SUM(L82:L88)</f>
        <v>0</v>
      </c>
      <c r="M89" s="304"/>
      <c r="N89" s="287">
        <f>SUM(N82:N88)</f>
        <v>0</v>
      </c>
      <c r="O89" s="287">
        <f t="shared" ref="O89:P89" si="29">SUM(O82:O88)</f>
        <v>0</v>
      </c>
      <c r="P89" s="287">
        <f t="shared" si="29"/>
        <v>0</v>
      </c>
      <c r="Q89" s="309">
        <f>+N89+O89/12+P89/365</f>
        <v>0</v>
      </c>
      <c r="R89" s="191" t="str">
        <f>+IF(Q89&gt;=$N$7,"CUMPLE","NO CUMPLE")</f>
        <v>NO CUMPLE</v>
      </c>
      <c r="U89"/>
      <c r="V89"/>
    </row>
    <row r="90" spans="1:33" s="199" customFormat="1" ht="13.6" thickBot="1">
      <c r="A90" s="192"/>
      <c r="B90" s="193"/>
      <c r="C90" s="193"/>
      <c r="D90" s="658"/>
      <c r="E90" s="659"/>
      <c r="F90" s="193"/>
      <c r="G90" s="193"/>
      <c r="H90" s="193"/>
      <c r="I90" s="193"/>
      <c r="J90" s="193"/>
      <c r="K90" s="193"/>
      <c r="L90" s="193"/>
      <c r="M90" s="193"/>
      <c r="N90" s="193"/>
      <c r="O90" s="193"/>
      <c r="P90" s="193"/>
      <c r="Q90" s="260"/>
      <c r="R90" s="195"/>
      <c r="S90" s="196"/>
      <c r="T90" s="196"/>
      <c r="U90"/>
      <c r="V90"/>
    </row>
    <row r="91" spans="1:33">
      <c r="U91"/>
      <c r="V91"/>
    </row>
  </sheetData>
  <mergeCells count="74">
    <mergeCell ref="A1:R2"/>
    <mergeCell ref="A4:R4"/>
    <mergeCell ref="C6:D6"/>
    <mergeCell ref="F6:H6"/>
    <mergeCell ref="A7:A8"/>
    <mergeCell ref="B7:B8"/>
    <mergeCell ref="C7:C8"/>
    <mergeCell ref="D7:D8"/>
    <mergeCell ref="E7:E8"/>
    <mergeCell ref="F7:H8"/>
    <mergeCell ref="I6:L6"/>
    <mergeCell ref="I7:L8"/>
    <mergeCell ref="M7:M8"/>
    <mergeCell ref="N7:N8"/>
    <mergeCell ref="C21:P21"/>
    <mergeCell ref="C22:P23"/>
    <mergeCell ref="D25:E25"/>
    <mergeCell ref="A26:A33"/>
    <mergeCell ref="B26:B33"/>
    <mergeCell ref="C26:C33"/>
    <mergeCell ref="D26:D33"/>
    <mergeCell ref="E26:E33"/>
    <mergeCell ref="F26:F33"/>
    <mergeCell ref="G26:G33"/>
    <mergeCell ref="H33:K33"/>
    <mergeCell ref="A40:A47"/>
    <mergeCell ref="B40:B47"/>
    <mergeCell ref="C40:C47"/>
    <mergeCell ref="D40:D47"/>
    <mergeCell ref="E40:E47"/>
    <mergeCell ref="C51:P51"/>
    <mergeCell ref="D34:E34"/>
    <mergeCell ref="C36:P36"/>
    <mergeCell ref="C37:P37"/>
    <mergeCell ref="D39:E39"/>
    <mergeCell ref="F40:F47"/>
    <mergeCell ref="G40:G47"/>
    <mergeCell ref="D48:E48"/>
    <mergeCell ref="C50:P50"/>
    <mergeCell ref="H47:K47"/>
    <mergeCell ref="C65:P65"/>
    <mergeCell ref="D53:E53"/>
    <mergeCell ref="A54:A61"/>
    <mergeCell ref="B54:B61"/>
    <mergeCell ref="C54:C61"/>
    <mergeCell ref="D54:D61"/>
    <mergeCell ref="E54:E61"/>
    <mergeCell ref="F54:F61"/>
    <mergeCell ref="G54:G61"/>
    <mergeCell ref="D62:E62"/>
    <mergeCell ref="C64:P64"/>
    <mergeCell ref="H61:K61"/>
    <mergeCell ref="C79:P79"/>
    <mergeCell ref="D67:E67"/>
    <mergeCell ref="A68:A75"/>
    <mergeCell ref="B68:B75"/>
    <mergeCell ref="C68:C75"/>
    <mergeCell ref="D68:D75"/>
    <mergeCell ref="E68:E75"/>
    <mergeCell ref="F68:F75"/>
    <mergeCell ref="G68:G75"/>
    <mergeCell ref="D76:E76"/>
    <mergeCell ref="C78:P78"/>
    <mergeCell ref="H75:K75"/>
    <mergeCell ref="A82:A89"/>
    <mergeCell ref="B82:B89"/>
    <mergeCell ref="C82:C89"/>
    <mergeCell ref="D82:D89"/>
    <mergeCell ref="E82:E89"/>
    <mergeCell ref="F82:F89"/>
    <mergeCell ref="G82:G89"/>
    <mergeCell ref="D90:E90"/>
    <mergeCell ref="D81:E81"/>
    <mergeCell ref="H89:K89"/>
  </mergeCells>
  <conditionalFormatting sqref="I12:I19 R21:R24 S25:S33 Q12:R19">
    <cfRule type="containsText" dxfId="30" priority="23" operator="containsText" text="TIEMPO">
      <formula>NOT(ISERROR(SEARCH("TIEMPO",I12)))</formula>
    </cfRule>
    <cfRule type="cellIs" dxfId="29" priority="24" operator="equal">
      <formula>30</formula>
    </cfRule>
  </conditionalFormatting>
  <conditionalFormatting sqref="E26:E33 E40:E41 E46:E47 E43">
    <cfRule type="containsText" dxfId="28" priority="22" stopIfTrue="1" operator="containsText" text="NO CUMPLE">
      <formula>NOT(ISERROR(SEARCH("NO CUMPLE",E26)))</formula>
    </cfRule>
  </conditionalFormatting>
  <conditionalFormatting sqref="E68:E75">
    <cfRule type="containsText" dxfId="27" priority="21" stopIfTrue="1" operator="containsText" text="NO CUMPLE">
      <formula>NOT(ISERROR(SEARCH("NO CUMPLE",E68)))</formula>
    </cfRule>
  </conditionalFormatting>
  <conditionalFormatting sqref="E82:E89">
    <cfRule type="containsText" dxfId="26" priority="20" stopIfTrue="1" operator="containsText" text="NO CUMPLE">
      <formula>NOT(ISERROR(SEARCH("NO CUMPLE",E82)))</formula>
    </cfRule>
  </conditionalFormatting>
  <conditionalFormatting sqref="E54:E55 E59:E61">
    <cfRule type="containsText" dxfId="25" priority="19" stopIfTrue="1" operator="containsText" text="NO CUMPLE">
      <formula>NOT(ISERROR(SEARCH("NO CUMPLE",E54)))</formula>
    </cfRule>
  </conditionalFormatting>
  <conditionalFormatting sqref="J12:J19 M12:N19">
    <cfRule type="containsText" dxfId="24" priority="17" operator="containsText" text="TIEMPO">
      <formula>NOT(ISERROR(SEARCH("TIEMPO",J12)))</formula>
    </cfRule>
    <cfRule type="cellIs" dxfId="23" priority="18" operator="equal">
      <formula>30</formula>
    </cfRule>
  </conditionalFormatting>
  <conditionalFormatting sqref="P12:P19">
    <cfRule type="containsText" dxfId="22" priority="15" operator="containsText" text="TIEMPO">
      <formula>NOT(ISERROR(SEARCH("TIEMPO",P12)))</formula>
    </cfRule>
    <cfRule type="cellIs" dxfId="21" priority="16" operator="equal">
      <formula>30</formula>
    </cfRule>
  </conditionalFormatting>
  <conditionalFormatting sqref="O12:O19">
    <cfRule type="containsText" dxfId="20" priority="13" operator="containsText" text="TIEMPO">
      <formula>NOT(ISERROR(SEARCH("TIEMPO",O12)))</formula>
    </cfRule>
    <cfRule type="cellIs" dxfId="19" priority="14" operator="equal">
      <formula>30</formula>
    </cfRule>
  </conditionalFormatting>
  <conditionalFormatting sqref="E44:E45">
    <cfRule type="containsText" dxfId="18" priority="12" stopIfTrue="1" operator="containsText" text="NO CUMPLE">
      <formula>NOT(ISERROR(SEARCH("NO CUMPLE",E44)))</formula>
    </cfRule>
  </conditionalFormatting>
  <conditionalFormatting sqref="E42">
    <cfRule type="containsText" dxfId="17" priority="11" stopIfTrue="1" operator="containsText" text="NO CUMPLE">
      <formula>NOT(ISERROR(SEARCH("NO CUMPLE",E42)))</formula>
    </cfRule>
  </conditionalFormatting>
  <conditionalFormatting sqref="E56:E58">
    <cfRule type="containsText" dxfId="16" priority="10" stopIfTrue="1" operator="containsText" text="NO CUMPLE">
      <formula>NOT(ISERROR(SEARCH("NO CUMPLE",E56)))</formula>
    </cfRule>
  </conditionalFormatting>
  <conditionalFormatting sqref="K12:K19">
    <cfRule type="containsText" dxfId="15" priority="8" operator="containsText" text="TIEMPO">
      <formula>NOT(ISERROR(SEARCH("TIEMPO",K12)))</formula>
    </cfRule>
    <cfRule type="cellIs" dxfId="14" priority="9" operator="equal">
      <formula>30</formula>
    </cfRule>
  </conditionalFormatting>
  <conditionalFormatting sqref="L12:L19">
    <cfRule type="containsText" dxfId="13" priority="6" operator="containsText" text="TIEMPO">
      <formula>NOT(ISERROR(SEARCH("TIEMPO",L12)))</formula>
    </cfRule>
    <cfRule type="cellIs" dxfId="12" priority="7" operator="equal">
      <formula>30</formula>
    </cfRule>
  </conditionalFormatting>
  <conditionalFormatting sqref="L26:L32">
    <cfRule type="containsText" dxfId="11" priority="5" stopIfTrue="1" operator="containsText" text="EXPERIENCIA">
      <formula>NOT(ISERROR(SEARCH("EXPERIENCIA",L26)))</formula>
    </cfRule>
  </conditionalFormatting>
  <conditionalFormatting sqref="L40:L46">
    <cfRule type="containsText" dxfId="10" priority="4" stopIfTrue="1" operator="containsText" text="EXPERIENCIA">
      <formula>NOT(ISERROR(SEARCH("EXPERIENCIA",L40)))</formula>
    </cfRule>
  </conditionalFormatting>
  <conditionalFormatting sqref="L54:L60">
    <cfRule type="containsText" dxfId="9" priority="3" stopIfTrue="1" operator="containsText" text="EXPERIENCIA">
      <formula>NOT(ISERROR(SEARCH("EXPERIENCIA",L54)))</formula>
    </cfRule>
  </conditionalFormatting>
  <conditionalFormatting sqref="L68:L74">
    <cfRule type="containsText" dxfId="8" priority="2" stopIfTrue="1" operator="containsText" text="EXPERIENCIA">
      <formula>NOT(ISERROR(SEARCH("EXPERIENCIA",L68)))</formula>
    </cfRule>
  </conditionalFormatting>
  <conditionalFormatting sqref="L82:L88">
    <cfRule type="containsText" dxfId="7" priority="1" stopIfTrue="1" operator="containsText" text="EXPERIENCIA">
      <formula>NOT(ISERROR(SEARCH("EXPERIENCIA",L82)))</formula>
    </cfRule>
  </conditionalFormatting>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249977111117893"/>
    <pageSetUpPr fitToPage="1"/>
  </sheetPr>
  <dimension ref="A1:Y82"/>
  <sheetViews>
    <sheetView topLeftCell="A52" zoomScale="70" zoomScaleNormal="70" workbookViewId="0">
      <selection activeCell="H72" sqref="H72"/>
    </sheetView>
  </sheetViews>
  <sheetFormatPr baseColWidth="10" defaultColWidth="11" defaultRowHeight="12.9"/>
  <cols>
    <col min="1" max="1" width="24" style="133" customWidth="1"/>
    <col min="2" max="2" width="22.125" style="133" customWidth="1"/>
    <col min="3" max="3" width="51.375" style="133" customWidth="1"/>
    <col min="4" max="4" width="18.375" style="133" customWidth="1"/>
    <col min="5" max="5" width="28.875" style="133" customWidth="1"/>
    <col min="6" max="6" width="25.125" style="133" customWidth="1"/>
    <col min="7" max="7" width="22.125" style="133" bestFit="1" customWidth="1"/>
    <col min="8" max="8" width="12.375" style="133" customWidth="1"/>
    <col min="9" max="9" width="30.875" style="133" customWidth="1"/>
    <col min="10" max="10" width="6" style="130" customWidth="1"/>
    <col min="11" max="11" width="11" style="130" customWidth="1"/>
    <col min="12" max="12" width="5.875" style="227" customWidth="1"/>
    <col min="13" max="13" width="14.75" style="228" customWidth="1"/>
    <col min="14" max="14" width="11" style="133" customWidth="1"/>
    <col min="15" max="19" width="11.375" style="133" customWidth="1"/>
    <col min="20" max="252" width="11" style="133"/>
    <col min="253" max="253" width="24" style="133" customWidth="1"/>
    <col min="254" max="254" width="22.125" style="133" customWidth="1"/>
    <col min="255" max="256" width="17" style="133" customWidth="1"/>
    <col min="257" max="257" width="25" style="133" customWidth="1"/>
    <col min="258" max="258" width="17.375" style="133" customWidth="1"/>
    <col min="259" max="259" width="51.375" style="133" customWidth="1"/>
    <col min="260" max="260" width="18.375" style="133" customWidth="1"/>
    <col min="261" max="261" width="28.875" style="133" customWidth="1"/>
    <col min="262" max="264" width="25.125" style="133" customWidth="1"/>
    <col min="265" max="265" width="30.875" style="133" customWidth="1"/>
    <col min="266" max="266" width="6" style="133" customWidth="1"/>
    <col min="267" max="267" width="11" style="133" customWidth="1"/>
    <col min="268" max="268" width="5.875" style="133" customWidth="1"/>
    <col min="269" max="269" width="14.75" style="133" customWidth="1"/>
    <col min="270" max="270" width="11" style="133" customWidth="1"/>
    <col min="271" max="275" width="11.375" style="133" customWidth="1"/>
    <col min="276" max="508" width="11" style="133"/>
    <col min="509" max="509" width="24" style="133" customWidth="1"/>
    <col min="510" max="510" width="22.125" style="133" customWidth="1"/>
    <col min="511" max="512" width="17" style="133" customWidth="1"/>
    <col min="513" max="513" width="25" style="133" customWidth="1"/>
    <col min="514" max="514" width="17.375" style="133" customWidth="1"/>
    <col min="515" max="515" width="51.375" style="133" customWidth="1"/>
    <col min="516" max="516" width="18.375" style="133" customWidth="1"/>
    <col min="517" max="517" width="28.875" style="133" customWidth="1"/>
    <col min="518" max="520" width="25.125" style="133" customWidth="1"/>
    <col min="521" max="521" width="30.875" style="133" customWidth="1"/>
    <col min="522" max="522" width="6" style="133" customWidth="1"/>
    <col min="523" max="523" width="11" style="133" customWidth="1"/>
    <col min="524" max="524" width="5.875" style="133" customWidth="1"/>
    <col min="525" max="525" width="14.75" style="133" customWidth="1"/>
    <col min="526" max="526" width="11" style="133" customWidth="1"/>
    <col min="527" max="531" width="11.375" style="133" customWidth="1"/>
    <col min="532" max="764" width="11" style="133"/>
    <col min="765" max="765" width="24" style="133" customWidth="1"/>
    <col min="766" max="766" width="22.125" style="133" customWidth="1"/>
    <col min="767" max="768" width="17" style="133" customWidth="1"/>
    <col min="769" max="769" width="25" style="133" customWidth="1"/>
    <col min="770" max="770" width="17.375" style="133" customWidth="1"/>
    <col min="771" max="771" width="51.375" style="133" customWidth="1"/>
    <col min="772" max="772" width="18.375" style="133" customWidth="1"/>
    <col min="773" max="773" width="28.875" style="133" customWidth="1"/>
    <col min="774" max="776" width="25.125" style="133" customWidth="1"/>
    <col min="777" max="777" width="30.875" style="133" customWidth="1"/>
    <col min="778" max="778" width="6" style="133" customWidth="1"/>
    <col min="779" max="779" width="11" style="133" customWidth="1"/>
    <col min="780" max="780" width="5.875" style="133" customWidth="1"/>
    <col min="781" max="781" width="14.75" style="133" customWidth="1"/>
    <col min="782" max="782" width="11" style="133" customWidth="1"/>
    <col min="783" max="787" width="11.375" style="133" customWidth="1"/>
    <col min="788" max="1020" width="11" style="133"/>
    <col min="1021" max="1021" width="24" style="133" customWidth="1"/>
    <col min="1022" max="1022" width="22.125" style="133" customWidth="1"/>
    <col min="1023" max="1024" width="17" style="133" customWidth="1"/>
    <col min="1025" max="1025" width="25" style="133" customWidth="1"/>
    <col min="1026" max="1026" width="17.375" style="133" customWidth="1"/>
    <col min="1027" max="1027" width="51.375" style="133" customWidth="1"/>
    <col min="1028" max="1028" width="18.375" style="133" customWidth="1"/>
    <col min="1029" max="1029" width="28.875" style="133" customWidth="1"/>
    <col min="1030" max="1032" width="25.125" style="133" customWidth="1"/>
    <col min="1033" max="1033" width="30.875" style="133" customWidth="1"/>
    <col min="1034" max="1034" width="6" style="133" customWidth="1"/>
    <col min="1035" max="1035" width="11" style="133" customWidth="1"/>
    <col min="1036" max="1036" width="5.875" style="133" customWidth="1"/>
    <col min="1037" max="1037" width="14.75" style="133" customWidth="1"/>
    <col min="1038" max="1038" width="11" style="133" customWidth="1"/>
    <col min="1039" max="1043" width="11.375" style="133" customWidth="1"/>
    <col min="1044" max="1276" width="11" style="133"/>
    <col min="1277" max="1277" width="24" style="133" customWidth="1"/>
    <col min="1278" max="1278" width="22.125" style="133" customWidth="1"/>
    <col min="1279" max="1280" width="17" style="133" customWidth="1"/>
    <col min="1281" max="1281" width="25" style="133" customWidth="1"/>
    <col min="1282" max="1282" width="17.375" style="133" customWidth="1"/>
    <col min="1283" max="1283" width="51.375" style="133" customWidth="1"/>
    <col min="1284" max="1284" width="18.375" style="133" customWidth="1"/>
    <col min="1285" max="1285" width="28.875" style="133" customWidth="1"/>
    <col min="1286" max="1288" width="25.125" style="133" customWidth="1"/>
    <col min="1289" max="1289" width="30.875" style="133" customWidth="1"/>
    <col min="1290" max="1290" width="6" style="133" customWidth="1"/>
    <col min="1291" max="1291" width="11" style="133" customWidth="1"/>
    <col min="1292" max="1292" width="5.875" style="133" customWidth="1"/>
    <col min="1293" max="1293" width="14.75" style="133" customWidth="1"/>
    <col min="1294" max="1294" width="11" style="133" customWidth="1"/>
    <col min="1295" max="1299" width="11.375" style="133" customWidth="1"/>
    <col min="1300" max="1532" width="11" style="133"/>
    <col min="1533" max="1533" width="24" style="133" customWidth="1"/>
    <col min="1534" max="1534" width="22.125" style="133" customWidth="1"/>
    <col min="1535" max="1536" width="17" style="133" customWidth="1"/>
    <col min="1537" max="1537" width="25" style="133" customWidth="1"/>
    <col min="1538" max="1538" width="17.375" style="133" customWidth="1"/>
    <col min="1539" max="1539" width="51.375" style="133" customWidth="1"/>
    <col min="1540" max="1540" width="18.375" style="133" customWidth="1"/>
    <col min="1541" max="1541" width="28.875" style="133" customWidth="1"/>
    <col min="1542" max="1544" width="25.125" style="133" customWidth="1"/>
    <col min="1545" max="1545" width="30.875" style="133" customWidth="1"/>
    <col min="1546" max="1546" width="6" style="133" customWidth="1"/>
    <col min="1547" max="1547" width="11" style="133" customWidth="1"/>
    <col min="1548" max="1548" width="5.875" style="133" customWidth="1"/>
    <col min="1549" max="1549" width="14.75" style="133" customWidth="1"/>
    <col min="1550" max="1550" width="11" style="133" customWidth="1"/>
    <col min="1551" max="1555" width="11.375" style="133" customWidth="1"/>
    <col min="1556" max="1788" width="11" style="133"/>
    <col min="1789" max="1789" width="24" style="133" customWidth="1"/>
    <col min="1790" max="1790" width="22.125" style="133" customWidth="1"/>
    <col min="1791" max="1792" width="17" style="133" customWidth="1"/>
    <col min="1793" max="1793" width="25" style="133" customWidth="1"/>
    <col min="1794" max="1794" width="17.375" style="133" customWidth="1"/>
    <col min="1795" max="1795" width="51.375" style="133" customWidth="1"/>
    <col min="1796" max="1796" width="18.375" style="133" customWidth="1"/>
    <col min="1797" max="1797" width="28.875" style="133" customWidth="1"/>
    <col min="1798" max="1800" width="25.125" style="133" customWidth="1"/>
    <col min="1801" max="1801" width="30.875" style="133" customWidth="1"/>
    <col min="1802" max="1802" width="6" style="133" customWidth="1"/>
    <col min="1803" max="1803" width="11" style="133" customWidth="1"/>
    <col min="1804" max="1804" width="5.875" style="133" customWidth="1"/>
    <col min="1805" max="1805" width="14.75" style="133" customWidth="1"/>
    <col min="1806" max="1806" width="11" style="133" customWidth="1"/>
    <col min="1807" max="1811" width="11.375" style="133" customWidth="1"/>
    <col min="1812" max="2044" width="11" style="133"/>
    <col min="2045" max="2045" width="24" style="133" customWidth="1"/>
    <col min="2046" max="2046" width="22.125" style="133" customWidth="1"/>
    <col min="2047" max="2048" width="17" style="133" customWidth="1"/>
    <col min="2049" max="2049" width="25" style="133" customWidth="1"/>
    <col min="2050" max="2050" width="17.375" style="133" customWidth="1"/>
    <col min="2051" max="2051" width="51.375" style="133" customWidth="1"/>
    <col min="2052" max="2052" width="18.375" style="133" customWidth="1"/>
    <col min="2053" max="2053" width="28.875" style="133" customWidth="1"/>
    <col min="2054" max="2056" width="25.125" style="133" customWidth="1"/>
    <col min="2057" max="2057" width="30.875" style="133" customWidth="1"/>
    <col min="2058" max="2058" width="6" style="133" customWidth="1"/>
    <col min="2059" max="2059" width="11" style="133" customWidth="1"/>
    <col min="2060" max="2060" width="5.875" style="133" customWidth="1"/>
    <col min="2061" max="2061" width="14.75" style="133" customWidth="1"/>
    <col min="2062" max="2062" width="11" style="133" customWidth="1"/>
    <col min="2063" max="2067" width="11.375" style="133" customWidth="1"/>
    <col min="2068" max="2300" width="11" style="133"/>
    <col min="2301" max="2301" width="24" style="133" customWidth="1"/>
    <col min="2302" max="2302" width="22.125" style="133" customWidth="1"/>
    <col min="2303" max="2304" width="17" style="133" customWidth="1"/>
    <col min="2305" max="2305" width="25" style="133" customWidth="1"/>
    <col min="2306" max="2306" width="17.375" style="133" customWidth="1"/>
    <col min="2307" max="2307" width="51.375" style="133" customWidth="1"/>
    <col min="2308" max="2308" width="18.375" style="133" customWidth="1"/>
    <col min="2309" max="2309" width="28.875" style="133" customWidth="1"/>
    <col min="2310" max="2312" width="25.125" style="133" customWidth="1"/>
    <col min="2313" max="2313" width="30.875" style="133" customWidth="1"/>
    <col min="2314" max="2314" width="6" style="133" customWidth="1"/>
    <col min="2315" max="2315" width="11" style="133" customWidth="1"/>
    <col min="2316" max="2316" width="5.875" style="133" customWidth="1"/>
    <col min="2317" max="2317" width="14.75" style="133" customWidth="1"/>
    <col min="2318" max="2318" width="11" style="133" customWidth="1"/>
    <col min="2319" max="2323" width="11.375" style="133" customWidth="1"/>
    <col min="2324" max="2556" width="11" style="133"/>
    <col min="2557" max="2557" width="24" style="133" customWidth="1"/>
    <col min="2558" max="2558" width="22.125" style="133" customWidth="1"/>
    <col min="2559" max="2560" width="17" style="133" customWidth="1"/>
    <col min="2561" max="2561" width="25" style="133" customWidth="1"/>
    <col min="2562" max="2562" width="17.375" style="133" customWidth="1"/>
    <col min="2563" max="2563" width="51.375" style="133" customWidth="1"/>
    <col min="2564" max="2564" width="18.375" style="133" customWidth="1"/>
    <col min="2565" max="2565" width="28.875" style="133" customWidth="1"/>
    <col min="2566" max="2568" width="25.125" style="133" customWidth="1"/>
    <col min="2569" max="2569" width="30.875" style="133" customWidth="1"/>
    <col min="2570" max="2570" width="6" style="133" customWidth="1"/>
    <col min="2571" max="2571" width="11" style="133" customWidth="1"/>
    <col min="2572" max="2572" width="5.875" style="133" customWidth="1"/>
    <col min="2573" max="2573" width="14.75" style="133" customWidth="1"/>
    <col min="2574" max="2574" width="11" style="133" customWidth="1"/>
    <col min="2575" max="2579" width="11.375" style="133" customWidth="1"/>
    <col min="2580" max="2812" width="11" style="133"/>
    <col min="2813" max="2813" width="24" style="133" customWidth="1"/>
    <col min="2814" max="2814" width="22.125" style="133" customWidth="1"/>
    <col min="2815" max="2816" width="17" style="133" customWidth="1"/>
    <col min="2817" max="2817" width="25" style="133" customWidth="1"/>
    <col min="2818" max="2818" width="17.375" style="133" customWidth="1"/>
    <col min="2819" max="2819" width="51.375" style="133" customWidth="1"/>
    <col min="2820" max="2820" width="18.375" style="133" customWidth="1"/>
    <col min="2821" max="2821" width="28.875" style="133" customWidth="1"/>
    <col min="2822" max="2824" width="25.125" style="133" customWidth="1"/>
    <col min="2825" max="2825" width="30.875" style="133" customWidth="1"/>
    <col min="2826" max="2826" width="6" style="133" customWidth="1"/>
    <col min="2827" max="2827" width="11" style="133" customWidth="1"/>
    <col min="2828" max="2828" width="5.875" style="133" customWidth="1"/>
    <col min="2829" max="2829" width="14.75" style="133" customWidth="1"/>
    <col min="2830" max="2830" width="11" style="133" customWidth="1"/>
    <col min="2831" max="2835" width="11.375" style="133" customWidth="1"/>
    <col min="2836" max="3068" width="11" style="133"/>
    <col min="3069" max="3069" width="24" style="133" customWidth="1"/>
    <col min="3070" max="3070" width="22.125" style="133" customWidth="1"/>
    <col min="3071" max="3072" width="17" style="133" customWidth="1"/>
    <col min="3073" max="3073" width="25" style="133" customWidth="1"/>
    <col min="3074" max="3074" width="17.375" style="133" customWidth="1"/>
    <col min="3075" max="3075" width="51.375" style="133" customWidth="1"/>
    <col min="3076" max="3076" width="18.375" style="133" customWidth="1"/>
    <col min="3077" max="3077" width="28.875" style="133" customWidth="1"/>
    <col min="3078" max="3080" width="25.125" style="133" customWidth="1"/>
    <col min="3081" max="3081" width="30.875" style="133" customWidth="1"/>
    <col min="3082" max="3082" width="6" style="133" customWidth="1"/>
    <col min="3083" max="3083" width="11" style="133" customWidth="1"/>
    <col min="3084" max="3084" width="5.875" style="133" customWidth="1"/>
    <col min="3085" max="3085" width="14.75" style="133" customWidth="1"/>
    <col min="3086" max="3086" width="11" style="133" customWidth="1"/>
    <col min="3087" max="3091" width="11.375" style="133" customWidth="1"/>
    <col min="3092" max="3324" width="11" style="133"/>
    <col min="3325" max="3325" width="24" style="133" customWidth="1"/>
    <col min="3326" max="3326" width="22.125" style="133" customWidth="1"/>
    <col min="3327" max="3328" width="17" style="133" customWidth="1"/>
    <col min="3329" max="3329" width="25" style="133" customWidth="1"/>
    <col min="3330" max="3330" width="17.375" style="133" customWidth="1"/>
    <col min="3331" max="3331" width="51.375" style="133" customWidth="1"/>
    <col min="3332" max="3332" width="18.375" style="133" customWidth="1"/>
    <col min="3333" max="3333" width="28.875" style="133" customWidth="1"/>
    <col min="3334" max="3336" width="25.125" style="133" customWidth="1"/>
    <col min="3337" max="3337" width="30.875" style="133" customWidth="1"/>
    <col min="3338" max="3338" width="6" style="133" customWidth="1"/>
    <col min="3339" max="3339" width="11" style="133" customWidth="1"/>
    <col min="3340" max="3340" width="5.875" style="133" customWidth="1"/>
    <col min="3341" max="3341" width="14.75" style="133" customWidth="1"/>
    <col min="3342" max="3342" width="11" style="133" customWidth="1"/>
    <col min="3343" max="3347" width="11.375" style="133" customWidth="1"/>
    <col min="3348" max="3580" width="11" style="133"/>
    <col min="3581" max="3581" width="24" style="133" customWidth="1"/>
    <col min="3582" max="3582" width="22.125" style="133" customWidth="1"/>
    <col min="3583" max="3584" width="17" style="133" customWidth="1"/>
    <col min="3585" max="3585" width="25" style="133" customWidth="1"/>
    <col min="3586" max="3586" width="17.375" style="133" customWidth="1"/>
    <col min="3587" max="3587" width="51.375" style="133" customWidth="1"/>
    <col min="3588" max="3588" width="18.375" style="133" customWidth="1"/>
    <col min="3589" max="3589" width="28.875" style="133" customWidth="1"/>
    <col min="3590" max="3592" width="25.125" style="133" customWidth="1"/>
    <col min="3593" max="3593" width="30.875" style="133" customWidth="1"/>
    <col min="3594" max="3594" width="6" style="133" customWidth="1"/>
    <col min="3595" max="3595" width="11" style="133" customWidth="1"/>
    <col min="3596" max="3596" width="5.875" style="133" customWidth="1"/>
    <col min="3597" max="3597" width="14.75" style="133" customWidth="1"/>
    <col min="3598" max="3598" width="11" style="133" customWidth="1"/>
    <col min="3599" max="3603" width="11.375" style="133" customWidth="1"/>
    <col min="3604" max="3836" width="11" style="133"/>
    <col min="3837" max="3837" width="24" style="133" customWidth="1"/>
    <col min="3838" max="3838" width="22.125" style="133" customWidth="1"/>
    <col min="3839" max="3840" width="17" style="133" customWidth="1"/>
    <col min="3841" max="3841" width="25" style="133" customWidth="1"/>
    <col min="3842" max="3842" width="17.375" style="133" customWidth="1"/>
    <col min="3843" max="3843" width="51.375" style="133" customWidth="1"/>
    <col min="3844" max="3844" width="18.375" style="133" customWidth="1"/>
    <col min="3845" max="3845" width="28.875" style="133" customWidth="1"/>
    <col min="3846" max="3848" width="25.125" style="133" customWidth="1"/>
    <col min="3849" max="3849" width="30.875" style="133" customWidth="1"/>
    <col min="3850" max="3850" width="6" style="133" customWidth="1"/>
    <col min="3851" max="3851" width="11" style="133" customWidth="1"/>
    <col min="3852" max="3852" width="5.875" style="133" customWidth="1"/>
    <col min="3853" max="3853" width="14.75" style="133" customWidth="1"/>
    <col min="3854" max="3854" width="11" style="133" customWidth="1"/>
    <col min="3855" max="3859" width="11.375" style="133" customWidth="1"/>
    <col min="3860" max="4092" width="11" style="133"/>
    <col min="4093" max="4093" width="24" style="133" customWidth="1"/>
    <col min="4094" max="4094" width="22.125" style="133" customWidth="1"/>
    <col min="4095" max="4096" width="17" style="133" customWidth="1"/>
    <col min="4097" max="4097" width="25" style="133" customWidth="1"/>
    <col min="4098" max="4098" width="17.375" style="133" customWidth="1"/>
    <col min="4099" max="4099" width="51.375" style="133" customWidth="1"/>
    <col min="4100" max="4100" width="18.375" style="133" customWidth="1"/>
    <col min="4101" max="4101" width="28.875" style="133" customWidth="1"/>
    <col min="4102" max="4104" width="25.125" style="133" customWidth="1"/>
    <col min="4105" max="4105" width="30.875" style="133" customWidth="1"/>
    <col min="4106" max="4106" width="6" style="133" customWidth="1"/>
    <col min="4107" max="4107" width="11" style="133" customWidth="1"/>
    <col min="4108" max="4108" width="5.875" style="133" customWidth="1"/>
    <col min="4109" max="4109" width="14.75" style="133" customWidth="1"/>
    <col min="4110" max="4110" width="11" style="133" customWidth="1"/>
    <col min="4111" max="4115" width="11.375" style="133" customWidth="1"/>
    <col min="4116" max="4348" width="11" style="133"/>
    <col min="4349" max="4349" width="24" style="133" customWidth="1"/>
    <col min="4350" max="4350" width="22.125" style="133" customWidth="1"/>
    <col min="4351" max="4352" width="17" style="133" customWidth="1"/>
    <col min="4353" max="4353" width="25" style="133" customWidth="1"/>
    <col min="4354" max="4354" width="17.375" style="133" customWidth="1"/>
    <col min="4355" max="4355" width="51.375" style="133" customWidth="1"/>
    <col min="4356" max="4356" width="18.375" style="133" customWidth="1"/>
    <col min="4357" max="4357" width="28.875" style="133" customWidth="1"/>
    <col min="4358" max="4360" width="25.125" style="133" customWidth="1"/>
    <col min="4361" max="4361" width="30.875" style="133" customWidth="1"/>
    <col min="4362" max="4362" width="6" style="133" customWidth="1"/>
    <col min="4363" max="4363" width="11" style="133" customWidth="1"/>
    <col min="4364" max="4364" width="5.875" style="133" customWidth="1"/>
    <col min="4365" max="4365" width="14.75" style="133" customWidth="1"/>
    <col min="4366" max="4366" width="11" style="133" customWidth="1"/>
    <col min="4367" max="4371" width="11.375" style="133" customWidth="1"/>
    <col min="4372" max="4604" width="11" style="133"/>
    <col min="4605" max="4605" width="24" style="133" customWidth="1"/>
    <col min="4606" max="4606" width="22.125" style="133" customWidth="1"/>
    <col min="4607" max="4608" width="17" style="133" customWidth="1"/>
    <col min="4609" max="4609" width="25" style="133" customWidth="1"/>
    <col min="4610" max="4610" width="17.375" style="133" customWidth="1"/>
    <col min="4611" max="4611" width="51.375" style="133" customWidth="1"/>
    <col min="4612" max="4612" width="18.375" style="133" customWidth="1"/>
    <col min="4613" max="4613" width="28.875" style="133" customWidth="1"/>
    <col min="4614" max="4616" width="25.125" style="133" customWidth="1"/>
    <col min="4617" max="4617" width="30.875" style="133" customWidth="1"/>
    <col min="4618" max="4618" width="6" style="133" customWidth="1"/>
    <col min="4619" max="4619" width="11" style="133" customWidth="1"/>
    <col min="4620" max="4620" width="5.875" style="133" customWidth="1"/>
    <col min="4621" max="4621" width="14.75" style="133" customWidth="1"/>
    <col min="4622" max="4622" width="11" style="133" customWidth="1"/>
    <col min="4623" max="4627" width="11.375" style="133" customWidth="1"/>
    <col min="4628" max="4860" width="11" style="133"/>
    <col min="4861" max="4861" width="24" style="133" customWidth="1"/>
    <col min="4862" max="4862" width="22.125" style="133" customWidth="1"/>
    <col min="4863" max="4864" width="17" style="133" customWidth="1"/>
    <col min="4865" max="4865" width="25" style="133" customWidth="1"/>
    <col min="4866" max="4866" width="17.375" style="133" customWidth="1"/>
    <col min="4867" max="4867" width="51.375" style="133" customWidth="1"/>
    <col min="4868" max="4868" width="18.375" style="133" customWidth="1"/>
    <col min="4869" max="4869" width="28.875" style="133" customWidth="1"/>
    <col min="4870" max="4872" width="25.125" style="133" customWidth="1"/>
    <col min="4873" max="4873" width="30.875" style="133" customWidth="1"/>
    <col min="4874" max="4874" width="6" style="133" customWidth="1"/>
    <col min="4875" max="4875" width="11" style="133" customWidth="1"/>
    <col min="4876" max="4876" width="5.875" style="133" customWidth="1"/>
    <col min="4877" max="4877" width="14.75" style="133" customWidth="1"/>
    <col min="4878" max="4878" width="11" style="133" customWidth="1"/>
    <col min="4879" max="4883" width="11.375" style="133" customWidth="1"/>
    <col min="4884" max="5116" width="11" style="133"/>
    <col min="5117" max="5117" width="24" style="133" customWidth="1"/>
    <col min="5118" max="5118" width="22.125" style="133" customWidth="1"/>
    <col min="5119" max="5120" width="17" style="133" customWidth="1"/>
    <col min="5121" max="5121" width="25" style="133" customWidth="1"/>
    <col min="5122" max="5122" width="17.375" style="133" customWidth="1"/>
    <col min="5123" max="5123" width="51.375" style="133" customWidth="1"/>
    <col min="5124" max="5124" width="18.375" style="133" customWidth="1"/>
    <col min="5125" max="5125" width="28.875" style="133" customWidth="1"/>
    <col min="5126" max="5128" width="25.125" style="133" customWidth="1"/>
    <col min="5129" max="5129" width="30.875" style="133" customWidth="1"/>
    <col min="5130" max="5130" width="6" style="133" customWidth="1"/>
    <col min="5131" max="5131" width="11" style="133" customWidth="1"/>
    <col min="5132" max="5132" width="5.875" style="133" customWidth="1"/>
    <col min="5133" max="5133" width="14.75" style="133" customWidth="1"/>
    <col min="5134" max="5134" width="11" style="133" customWidth="1"/>
    <col min="5135" max="5139" width="11.375" style="133" customWidth="1"/>
    <col min="5140" max="5372" width="11" style="133"/>
    <col min="5373" max="5373" width="24" style="133" customWidth="1"/>
    <col min="5374" max="5374" width="22.125" style="133" customWidth="1"/>
    <col min="5375" max="5376" width="17" style="133" customWidth="1"/>
    <col min="5377" max="5377" width="25" style="133" customWidth="1"/>
    <col min="5378" max="5378" width="17.375" style="133" customWidth="1"/>
    <col min="5379" max="5379" width="51.375" style="133" customWidth="1"/>
    <col min="5380" max="5380" width="18.375" style="133" customWidth="1"/>
    <col min="5381" max="5381" width="28.875" style="133" customWidth="1"/>
    <col min="5382" max="5384" width="25.125" style="133" customWidth="1"/>
    <col min="5385" max="5385" width="30.875" style="133" customWidth="1"/>
    <col min="5386" max="5386" width="6" style="133" customWidth="1"/>
    <col min="5387" max="5387" width="11" style="133" customWidth="1"/>
    <col min="5388" max="5388" width="5.875" style="133" customWidth="1"/>
    <col min="5389" max="5389" width="14.75" style="133" customWidth="1"/>
    <col min="5390" max="5390" width="11" style="133" customWidth="1"/>
    <col min="5391" max="5395" width="11.375" style="133" customWidth="1"/>
    <col min="5396" max="5628" width="11" style="133"/>
    <col min="5629" max="5629" width="24" style="133" customWidth="1"/>
    <col min="5630" max="5630" width="22.125" style="133" customWidth="1"/>
    <col min="5631" max="5632" width="17" style="133" customWidth="1"/>
    <col min="5633" max="5633" width="25" style="133" customWidth="1"/>
    <col min="5634" max="5634" width="17.375" style="133" customWidth="1"/>
    <col min="5635" max="5635" width="51.375" style="133" customWidth="1"/>
    <col min="5636" max="5636" width="18.375" style="133" customWidth="1"/>
    <col min="5637" max="5637" width="28.875" style="133" customWidth="1"/>
    <col min="5638" max="5640" width="25.125" style="133" customWidth="1"/>
    <col min="5641" max="5641" width="30.875" style="133" customWidth="1"/>
    <col min="5642" max="5642" width="6" style="133" customWidth="1"/>
    <col min="5643" max="5643" width="11" style="133" customWidth="1"/>
    <col min="5644" max="5644" width="5.875" style="133" customWidth="1"/>
    <col min="5645" max="5645" width="14.75" style="133" customWidth="1"/>
    <col min="5646" max="5646" width="11" style="133" customWidth="1"/>
    <col min="5647" max="5651" width="11.375" style="133" customWidth="1"/>
    <col min="5652" max="5884" width="11" style="133"/>
    <col min="5885" max="5885" width="24" style="133" customWidth="1"/>
    <col min="5886" max="5886" width="22.125" style="133" customWidth="1"/>
    <col min="5887" max="5888" width="17" style="133" customWidth="1"/>
    <col min="5889" max="5889" width="25" style="133" customWidth="1"/>
    <col min="5890" max="5890" width="17.375" style="133" customWidth="1"/>
    <col min="5891" max="5891" width="51.375" style="133" customWidth="1"/>
    <col min="5892" max="5892" width="18.375" style="133" customWidth="1"/>
    <col min="5893" max="5893" width="28.875" style="133" customWidth="1"/>
    <col min="5894" max="5896" width="25.125" style="133" customWidth="1"/>
    <col min="5897" max="5897" width="30.875" style="133" customWidth="1"/>
    <col min="5898" max="5898" width="6" style="133" customWidth="1"/>
    <col min="5899" max="5899" width="11" style="133" customWidth="1"/>
    <col min="5900" max="5900" width="5.875" style="133" customWidth="1"/>
    <col min="5901" max="5901" width="14.75" style="133" customWidth="1"/>
    <col min="5902" max="5902" width="11" style="133" customWidth="1"/>
    <col min="5903" max="5907" width="11.375" style="133" customWidth="1"/>
    <col min="5908" max="6140" width="11" style="133"/>
    <col min="6141" max="6141" width="24" style="133" customWidth="1"/>
    <col min="6142" max="6142" width="22.125" style="133" customWidth="1"/>
    <col min="6143" max="6144" width="17" style="133" customWidth="1"/>
    <col min="6145" max="6145" width="25" style="133" customWidth="1"/>
    <col min="6146" max="6146" width="17.375" style="133" customWidth="1"/>
    <col min="6147" max="6147" width="51.375" style="133" customWidth="1"/>
    <col min="6148" max="6148" width="18.375" style="133" customWidth="1"/>
    <col min="6149" max="6149" width="28.875" style="133" customWidth="1"/>
    <col min="6150" max="6152" width="25.125" style="133" customWidth="1"/>
    <col min="6153" max="6153" width="30.875" style="133" customWidth="1"/>
    <col min="6154" max="6154" width="6" style="133" customWidth="1"/>
    <col min="6155" max="6155" width="11" style="133" customWidth="1"/>
    <col min="6156" max="6156" width="5.875" style="133" customWidth="1"/>
    <col min="6157" max="6157" width="14.75" style="133" customWidth="1"/>
    <col min="6158" max="6158" width="11" style="133" customWidth="1"/>
    <col min="6159" max="6163" width="11.375" style="133" customWidth="1"/>
    <col min="6164" max="6396" width="11" style="133"/>
    <col min="6397" max="6397" width="24" style="133" customWidth="1"/>
    <col min="6398" max="6398" width="22.125" style="133" customWidth="1"/>
    <col min="6399" max="6400" width="17" style="133" customWidth="1"/>
    <col min="6401" max="6401" width="25" style="133" customWidth="1"/>
    <col min="6402" max="6402" width="17.375" style="133" customWidth="1"/>
    <col min="6403" max="6403" width="51.375" style="133" customWidth="1"/>
    <col min="6404" max="6404" width="18.375" style="133" customWidth="1"/>
    <col min="6405" max="6405" width="28.875" style="133" customWidth="1"/>
    <col min="6406" max="6408" width="25.125" style="133" customWidth="1"/>
    <col min="6409" max="6409" width="30.875" style="133" customWidth="1"/>
    <col min="6410" max="6410" width="6" style="133" customWidth="1"/>
    <col min="6411" max="6411" width="11" style="133" customWidth="1"/>
    <col min="6412" max="6412" width="5.875" style="133" customWidth="1"/>
    <col min="6413" max="6413" width="14.75" style="133" customWidth="1"/>
    <col min="6414" max="6414" width="11" style="133" customWidth="1"/>
    <col min="6415" max="6419" width="11.375" style="133" customWidth="1"/>
    <col min="6420" max="6652" width="11" style="133"/>
    <col min="6653" max="6653" width="24" style="133" customWidth="1"/>
    <col min="6654" max="6654" width="22.125" style="133" customWidth="1"/>
    <col min="6655" max="6656" width="17" style="133" customWidth="1"/>
    <col min="6657" max="6657" width="25" style="133" customWidth="1"/>
    <col min="6658" max="6658" width="17.375" style="133" customWidth="1"/>
    <col min="6659" max="6659" width="51.375" style="133" customWidth="1"/>
    <col min="6660" max="6660" width="18.375" style="133" customWidth="1"/>
    <col min="6661" max="6661" width="28.875" style="133" customWidth="1"/>
    <col min="6662" max="6664" width="25.125" style="133" customWidth="1"/>
    <col min="6665" max="6665" width="30.875" style="133" customWidth="1"/>
    <col min="6666" max="6666" width="6" style="133" customWidth="1"/>
    <col min="6667" max="6667" width="11" style="133" customWidth="1"/>
    <col min="6668" max="6668" width="5.875" style="133" customWidth="1"/>
    <col min="6669" max="6669" width="14.75" style="133" customWidth="1"/>
    <col min="6670" max="6670" width="11" style="133" customWidth="1"/>
    <col min="6671" max="6675" width="11.375" style="133" customWidth="1"/>
    <col min="6676" max="6908" width="11" style="133"/>
    <col min="6909" max="6909" width="24" style="133" customWidth="1"/>
    <col min="6910" max="6910" width="22.125" style="133" customWidth="1"/>
    <col min="6911" max="6912" width="17" style="133" customWidth="1"/>
    <col min="6913" max="6913" width="25" style="133" customWidth="1"/>
    <col min="6914" max="6914" width="17.375" style="133" customWidth="1"/>
    <col min="6915" max="6915" width="51.375" style="133" customWidth="1"/>
    <col min="6916" max="6916" width="18.375" style="133" customWidth="1"/>
    <col min="6917" max="6917" width="28.875" style="133" customWidth="1"/>
    <col min="6918" max="6920" width="25.125" style="133" customWidth="1"/>
    <col min="6921" max="6921" width="30.875" style="133" customWidth="1"/>
    <col min="6922" max="6922" width="6" style="133" customWidth="1"/>
    <col min="6923" max="6923" width="11" style="133" customWidth="1"/>
    <col min="6924" max="6924" width="5.875" style="133" customWidth="1"/>
    <col min="6925" max="6925" width="14.75" style="133" customWidth="1"/>
    <col min="6926" max="6926" width="11" style="133" customWidth="1"/>
    <col min="6927" max="6931" width="11.375" style="133" customWidth="1"/>
    <col min="6932" max="7164" width="11" style="133"/>
    <col min="7165" max="7165" width="24" style="133" customWidth="1"/>
    <col min="7166" max="7166" width="22.125" style="133" customWidth="1"/>
    <col min="7167" max="7168" width="17" style="133" customWidth="1"/>
    <col min="7169" max="7169" width="25" style="133" customWidth="1"/>
    <col min="7170" max="7170" width="17.375" style="133" customWidth="1"/>
    <col min="7171" max="7171" width="51.375" style="133" customWidth="1"/>
    <col min="7172" max="7172" width="18.375" style="133" customWidth="1"/>
    <col min="7173" max="7173" width="28.875" style="133" customWidth="1"/>
    <col min="7174" max="7176" width="25.125" style="133" customWidth="1"/>
    <col min="7177" max="7177" width="30.875" style="133" customWidth="1"/>
    <col min="7178" max="7178" width="6" style="133" customWidth="1"/>
    <col min="7179" max="7179" width="11" style="133" customWidth="1"/>
    <col min="7180" max="7180" width="5.875" style="133" customWidth="1"/>
    <col min="7181" max="7181" width="14.75" style="133" customWidth="1"/>
    <col min="7182" max="7182" width="11" style="133" customWidth="1"/>
    <col min="7183" max="7187" width="11.375" style="133" customWidth="1"/>
    <col min="7188" max="7420" width="11" style="133"/>
    <col min="7421" max="7421" width="24" style="133" customWidth="1"/>
    <col min="7422" max="7422" width="22.125" style="133" customWidth="1"/>
    <col min="7423" max="7424" width="17" style="133" customWidth="1"/>
    <col min="7425" max="7425" width="25" style="133" customWidth="1"/>
    <col min="7426" max="7426" width="17.375" style="133" customWidth="1"/>
    <col min="7427" max="7427" width="51.375" style="133" customWidth="1"/>
    <col min="7428" max="7428" width="18.375" style="133" customWidth="1"/>
    <col min="7429" max="7429" width="28.875" style="133" customWidth="1"/>
    <col min="7430" max="7432" width="25.125" style="133" customWidth="1"/>
    <col min="7433" max="7433" width="30.875" style="133" customWidth="1"/>
    <col min="7434" max="7434" width="6" style="133" customWidth="1"/>
    <col min="7435" max="7435" width="11" style="133" customWidth="1"/>
    <col min="7436" max="7436" width="5.875" style="133" customWidth="1"/>
    <col min="7437" max="7437" width="14.75" style="133" customWidth="1"/>
    <col min="7438" max="7438" width="11" style="133" customWidth="1"/>
    <col min="7439" max="7443" width="11.375" style="133" customWidth="1"/>
    <col min="7444" max="7676" width="11" style="133"/>
    <col min="7677" max="7677" width="24" style="133" customWidth="1"/>
    <col min="7678" max="7678" width="22.125" style="133" customWidth="1"/>
    <col min="7679" max="7680" width="17" style="133" customWidth="1"/>
    <col min="7681" max="7681" width="25" style="133" customWidth="1"/>
    <col min="7682" max="7682" width="17.375" style="133" customWidth="1"/>
    <col min="7683" max="7683" width="51.375" style="133" customWidth="1"/>
    <col min="7684" max="7684" width="18.375" style="133" customWidth="1"/>
    <col min="7685" max="7685" width="28.875" style="133" customWidth="1"/>
    <col min="7686" max="7688" width="25.125" style="133" customWidth="1"/>
    <col min="7689" max="7689" width="30.875" style="133" customWidth="1"/>
    <col min="7690" max="7690" width="6" style="133" customWidth="1"/>
    <col min="7691" max="7691" width="11" style="133" customWidth="1"/>
    <col min="7692" max="7692" width="5.875" style="133" customWidth="1"/>
    <col min="7693" max="7693" width="14.75" style="133" customWidth="1"/>
    <col min="7694" max="7694" width="11" style="133" customWidth="1"/>
    <col min="7695" max="7699" width="11.375" style="133" customWidth="1"/>
    <col min="7700" max="7932" width="11" style="133"/>
    <col min="7933" max="7933" width="24" style="133" customWidth="1"/>
    <col min="7934" max="7934" width="22.125" style="133" customWidth="1"/>
    <col min="7935" max="7936" width="17" style="133" customWidth="1"/>
    <col min="7937" max="7937" width="25" style="133" customWidth="1"/>
    <col min="7938" max="7938" width="17.375" style="133" customWidth="1"/>
    <col min="7939" max="7939" width="51.375" style="133" customWidth="1"/>
    <col min="7940" max="7940" width="18.375" style="133" customWidth="1"/>
    <col min="7941" max="7941" width="28.875" style="133" customWidth="1"/>
    <col min="7942" max="7944" width="25.125" style="133" customWidth="1"/>
    <col min="7945" max="7945" width="30.875" style="133" customWidth="1"/>
    <col min="7946" max="7946" width="6" style="133" customWidth="1"/>
    <col min="7947" max="7947" width="11" style="133" customWidth="1"/>
    <col min="7948" max="7948" width="5.875" style="133" customWidth="1"/>
    <col min="7949" max="7949" width="14.75" style="133" customWidth="1"/>
    <col min="7950" max="7950" width="11" style="133" customWidth="1"/>
    <col min="7951" max="7955" width="11.375" style="133" customWidth="1"/>
    <col min="7956" max="8188" width="11" style="133"/>
    <col min="8189" max="8189" width="24" style="133" customWidth="1"/>
    <col min="8190" max="8190" width="22.125" style="133" customWidth="1"/>
    <col min="8191" max="8192" width="17" style="133" customWidth="1"/>
    <col min="8193" max="8193" width="25" style="133" customWidth="1"/>
    <col min="8194" max="8194" width="17.375" style="133" customWidth="1"/>
    <col min="8195" max="8195" width="51.375" style="133" customWidth="1"/>
    <col min="8196" max="8196" width="18.375" style="133" customWidth="1"/>
    <col min="8197" max="8197" width="28.875" style="133" customWidth="1"/>
    <col min="8198" max="8200" width="25.125" style="133" customWidth="1"/>
    <col min="8201" max="8201" width="30.875" style="133" customWidth="1"/>
    <col min="8202" max="8202" width="6" style="133" customWidth="1"/>
    <col min="8203" max="8203" width="11" style="133" customWidth="1"/>
    <col min="8204" max="8204" width="5.875" style="133" customWidth="1"/>
    <col min="8205" max="8205" width="14.75" style="133" customWidth="1"/>
    <col min="8206" max="8206" width="11" style="133" customWidth="1"/>
    <col min="8207" max="8211" width="11.375" style="133" customWidth="1"/>
    <col min="8212" max="8444" width="11" style="133"/>
    <col min="8445" max="8445" width="24" style="133" customWidth="1"/>
    <col min="8446" max="8446" width="22.125" style="133" customWidth="1"/>
    <col min="8447" max="8448" width="17" style="133" customWidth="1"/>
    <col min="8449" max="8449" width="25" style="133" customWidth="1"/>
    <col min="8450" max="8450" width="17.375" style="133" customWidth="1"/>
    <col min="8451" max="8451" width="51.375" style="133" customWidth="1"/>
    <col min="8452" max="8452" width="18.375" style="133" customWidth="1"/>
    <col min="8453" max="8453" width="28.875" style="133" customWidth="1"/>
    <col min="8454" max="8456" width="25.125" style="133" customWidth="1"/>
    <col min="8457" max="8457" width="30.875" style="133" customWidth="1"/>
    <col min="8458" max="8458" width="6" style="133" customWidth="1"/>
    <col min="8459" max="8459" width="11" style="133" customWidth="1"/>
    <col min="8460" max="8460" width="5.875" style="133" customWidth="1"/>
    <col min="8461" max="8461" width="14.75" style="133" customWidth="1"/>
    <col min="8462" max="8462" width="11" style="133" customWidth="1"/>
    <col min="8463" max="8467" width="11.375" style="133" customWidth="1"/>
    <col min="8468" max="8700" width="11" style="133"/>
    <col min="8701" max="8701" width="24" style="133" customWidth="1"/>
    <col min="8702" max="8702" width="22.125" style="133" customWidth="1"/>
    <col min="8703" max="8704" width="17" style="133" customWidth="1"/>
    <col min="8705" max="8705" width="25" style="133" customWidth="1"/>
    <col min="8706" max="8706" width="17.375" style="133" customWidth="1"/>
    <col min="8707" max="8707" width="51.375" style="133" customWidth="1"/>
    <col min="8708" max="8708" width="18.375" style="133" customWidth="1"/>
    <col min="8709" max="8709" width="28.875" style="133" customWidth="1"/>
    <col min="8710" max="8712" width="25.125" style="133" customWidth="1"/>
    <col min="8713" max="8713" width="30.875" style="133" customWidth="1"/>
    <col min="8714" max="8714" width="6" style="133" customWidth="1"/>
    <col min="8715" max="8715" width="11" style="133" customWidth="1"/>
    <col min="8716" max="8716" width="5.875" style="133" customWidth="1"/>
    <col min="8717" max="8717" width="14.75" style="133" customWidth="1"/>
    <col min="8718" max="8718" width="11" style="133" customWidth="1"/>
    <col min="8719" max="8723" width="11.375" style="133" customWidth="1"/>
    <col min="8724" max="8956" width="11" style="133"/>
    <col min="8957" max="8957" width="24" style="133" customWidth="1"/>
    <col min="8958" max="8958" width="22.125" style="133" customWidth="1"/>
    <col min="8959" max="8960" width="17" style="133" customWidth="1"/>
    <col min="8961" max="8961" width="25" style="133" customWidth="1"/>
    <col min="8962" max="8962" width="17.375" style="133" customWidth="1"/>
    <col min="8963" max="8963" width="51.375" style="133" customWidth="1"/>
    <col min="8964" max="8964" width="18.375" style="133" customWidth="1"/>
    <col min="8965" max="8965" width="28.875" style="133" customWidth="1"/>
    <col min="8966" max="8968" width="25.125" style="133" customWidth="1"/>
    <col min="8969" max="8969" width="30.875" style="133" customWidth="1"/>
    <col min="8970" max="8970" width="6" style="133" customWidth="1"/>
    <col min="8971" max="8971" width="11" style="133" customWidth="1"/>
    <col min="8972" max="8972" width="5.875" style="133" customWidth="1"/>
    <col min="8973" max="8973" width="14.75" style="133" customWidth="1"/>
    <col min="8974" max="8974" width="11" style="133" customWidth="1"/>
    <col min="8975" max="8979" width="11.375" style="133" customWidth="1"/>
    <col min="8980" max="9212" width="11" style="133"/>
    <col min="9213" max="9213" width="24" style="133" customWidth="1"/>
    <col min="9214" max="9214" width="22.125" style="133" customWidth="1"/>
    <col min="9215" max="9216" width="17" style="133" customWidth="1"/>
    <col min="9217" max="9217" width="25" style="133" customWidth="1"/>
    <col min="9218" max="9218" width="17.375" style="133" customWidth="1"/>
    <col min="9219" max="9219" width="51.375" style="133" customWidth="1"/>
    <col min="9220" max="9220" width="18.375" style="133" customWidth="1"/>
    <col min="9221" max="9221" width="28.875" style="133" customWidth="1"/>
    <col min="9222" max="9224" width="25.125" style="133" customWidth="1"/>
    <col min="9225" max="9225" width="30.875" style="133" customWidth="1"/>
    <col min="9226" max="9226" width="6" style="133" customWidth="1"/>
    <col min="9227" max="9227" width="11" style="133" customWidth="1"/>
    <col min="9228" max="9228" width="5.875" style="133" customWidth="1"/>
    <col min="9229" max="9229" width="14.75" style="133" customWidth="1"/>
    <col min="9230" max="9230" width="11" style="133" customWidth="1"/>
    <col min="9231" max="9235" width="11.375" style="133" customWidth="1"/>
    <col min="9236" max="9468" width="11" style="133"/>
    <col min="9469" max="9469" width="24" style="133" customWidth="1"/>
    <col min="9470" max="9470" width="22.125" style="133" customWidth="1"/>
    <col min="9471" max="9472" width="17" style="133" customWidth="1"/>
    <col min="9473" max="9473" width="25" style="133" customWidth="1"/>
    <col min="9474" max="9474" width="17.375" style="133" customWidth="1"/>
    <col min="9475" max="9475" width="51.375" style="133" customWidth="1"/>
    <col min="9476" max="9476" width="18.375" style="133" customWidth="1"/>
    <col min="9477" max="9477" width="28.875" style="133" customWidth="1"/>
    <col min="9478" max="9480" width="25.125" style="133" customWidth="1"/>
    <col min="9481" max="9481" width="30.875" style="133" customWidth="1"/>
    <col min="9482" max="9482" width="6" style="133" customWidth="1"/>
    <col min="9483" max="9483" width="11" style="133" customWidth="1"/>
    <col min="9484" max="9484" width="5.875" style="133" customWidth="1"/>
    <col min="9485" max="9485" width="14.75" style="133" customWidth="1"/>
    <col min="9486" max="9486" width="11" style="133" customWidth="1"/>
    <col min="9487" max="9491" width="11.375" style="133" customWidth="1"/>
    <col min="9492" max="9724" width="11" style="133"/>
    <col min="9725" max="9725" width="24" style="133" customWidth="1"/>
    <col min="9726" max="9726" width="22.125" style="133" customWidth="1"/>
    <col min="9727" max="9728" width="17" style="133" customWidth="1"/>
    <col min="9729" max="9729" width="25" style="133" customWidth="1"/>
    <col min="9730" max="9730" width="17.375" style="133" customWidth="1"/>
    <col min="9731" max="9731" width="51.375" style="133" customWidth="1"/>
    <col min="9732" max="9732" width="18.375" style="133" customWidth="1"/>
    <col min="9733" max="9733" width="28.875" style="133" customWidth="1"/>
    <col min="9734" max="9736" width="25.125" style="133" customWidth="1"/>
    <col min="9737" max="9737" width="30.875" style="133" customWidth="1"/>
    <col min="9738" max="9738" width="6" style="133" customWidth="1"/>
    <col min="9739" max="9739" width="11" style="133" customWidth="1"/>
    <col min="9740" max="9740" width="5.875" style="133" customWidth="1"/>
    <col min="9741" max="9741" width="14.75" style="133" customWidth="1"/>
    <col min="9742" max="9742" width="11" style="133" customWidth="1"/>
    <col min="9743" max="9747" width="11.375" style="133" customWidth="1"/>
    <col min="9748" max="9980" width="11" style="133"/>
    <col min="9981" max="9981" width="24" style="133" customWidth="1"/>
    <col min="9982" max="9982" width="22.125" style="133" customWidth="1"/>
    <col min="9983" max="9984" width="17" style="133" customWidth="1"/>
    <col min="9985" max="9985" width="25" style="133" customWidth="1"/>
    <col min="9986" max="9986" width="17.375" style="133" customWidth="1"/>
    <col min="9987" max="9987" width="51.375" style="133" customWidth="1"/>
    <col min="9988" max="9988" width="18.375" style="133" customWidth="1"/>
    <col min="9989" max="9989" width="28.875" style="133" customWidth="1"/>
    <col min="9990" max="9992" width="25.125" style="133" customWidth="1"/>
    <col min="9993" max="9993" width="30.875" style="133" customWidth="1"/>
    <col min="9994" max="9994" width="6" style="133" customWidth="1"/>
    <col min="9995" max="9995" width="11" style="133" customWidth="1"/>
    <col min="9996" max="9996" width="5.875" style="133" customWidth="1"/>
    <col min="9997" max="9997" width="14.75" style="133" customWidth="1"/>
    <col min="9998" max="9998" width="11" style="133" customWidth="1"/>
    <col min="9999" max="10003" width="11.375" style="133" customWidth="1"/>
    <col min="10004" max="10236" width="11" style="133"/>
    <col min="10237" max="10237" width="24" style="133" customWidth="1"/>
    <col min="10238" max="10238" width="22.125" style="133" customWidth="1"/>
    <col min="10239" max="10240" width="17" style="133" customWidth="1"/>
    <col min="10241" max="10241" width="25" style="133" customWidth="1"/>
    <col min="10242" max="10242" width="17.375" style="133" customWidth="1"/>
    <col min="10243" max="10243" width="51.375" style="133" customWidth="1"/>
    <col min="10244" max="10244" width="18.375" style="133" customWidth="1"/>
    <col min="10245" max="10245" width="28.875" style="133" customWidth="1"/>
    <col min="10246" max="10248" width="25.125" style="133" customWidth="1"/>
    <col min="10249" max="10249" width="30.875" style="133" customWidth="1"/>
    <col min="10250" max="10250" width="6" style="133" customWidth="1"/>
    <col min="10251" max="10251" width="11" style="133" customWidth="1"/>
    <col min="10252" max="10252" width="5.875" style="133" customWidth="1"/>
    <col min="10253" max="10253" width="14.75" style="133" customWidth="1"/>
    <col min="10254" max="10254" width="11" style="133" customWidth="1"/>
    <col min="10255" max="10259" width="11.375" style="133" customWidth="1"/>
    <col min="10260" max="10492" width="11" style="133"/>
    <col min="10493" max="10493" width="24" style="133" customWidth="1"/>
    <col min="10494" max="10494" width="22.125" style="133" customWidth="1"/>
    <col min="10495" max="10496" width="17" style="133" customWidth="1"/>
    <col min="10497" max="10497" width="25" style="133" customWidth="1"/>
    <col min="10498" max="10498" width="17.375" style="133" customWidth="1"/>
    <col min="10499" max="10499" width="51.375" style="133" customWidth="1"/>
    <col min="10500" max="10500" width="18.375" style="133" customWidth="1"/>
    <col min="10501" max="10501" width="28.875" style="133" customWidth="1"/>
    <col min="10502" max="10504" width="25.125" style="133" customWidth="1"/>
    <col min="10505" max="10505" width="30.875" style="133" customWidth="1"/>
    <col min="10506" max="10506" width="6" style="133" customWidth="1"/>
    <col min="10507" max="10507" width="11" style="133" customWidth="1"/>
    <col min="10508" max="10508" width="5.875" style="133" customWidth="1"/>
    <col min="10509" max="10509" width="14.75" style="133" customWidth="1"/>
    <col min="10510" max="10510" width="11" style="133" customWidth="1"/>
    <col min="10511" max="10515" width="11.375" style="133" customWidth="1"/>
    <col min="10516" max="10748" width="11" style="133"/>
    <col min="10749" max="10749" width="24" style="133" customWidth="1"/>
    <col min="10750" max="10750" width="22.125" style="133" customWidth="1"/>
    <col min="10751" max="10752" width="17" style="133" customWidth="1"/>
    <col min="10753" max="10753" width="25" style="133" customWidth="1"/>
    <col min="10754" max="10754" width="17.375" style="133" customWidth="1"/>
    <col min="10755" max="10755" width="51.375" style="133" customWidth="1"/>
    <col min="10756" max="10756" width="18.375" style="133" customWidth="1"/>
    <col min="10757" max="10757" width="28.875" style="133" customWidth="1"/>
    <col min="10758" max="10760" width="25.125" style="133" customWidth="1"/>
    <col min="10761" max="10761" width="30.875" style="133" customWidth="1"/>
    <col min="10762" max="10762" width="6" style="133" customWidth="1"/>
    <col min="10763" max="10763" width="11" style="133" customWidth="1"/>
    <col min="10764" max="10764" width="5.875" style="133" customWidth="1"/>
    <col min="10765" max="10765" width="14.75" style="133" customWidth="1"/>
    <col min="10766" max="10766" width="11" style="133" customWidth="1"/>
    <col min="10767" max="10771" width="11.375" style="133" customWidth="1"/>
    <col min="10772" max="11004" width="11" style="133"/>
    <col min="11005" max="11005" width="24" style="133" customWidth="1"/>
    <col min="11006" max="11006" width="22.125" style="133" customWidth="1"/>
    <col min="11007" max="11008" width="17" style="133" customWidth="1"/>
    <col min="11009" max="11009" width="25" style="133" customWidth="1"/>
    <col min="11010" max="11010" width="17.375" style="133" customWidth="1"/>
    <col min="11011" max="11011" width="51.375" style="133" customWidth="1"/>
    <col min="11012" max="11012" width="18.375" style="133" customWidth="1"/>
    <col min="11013" max="11013" width="28.875" style="133" customWidth="1"/>
    <col min="11014" max="11016" width="25.125" style="133" customWidth="1"/>
    <col min="11017" max="11017" width="30.875" style="133" customWidth="1"/>
    <col min="11018" max="11018" width="6" style="133" customWidth="1"/>
    <col min="11019" max="11019" width="11" style="133" customWidth="1"/>
    <col min="11020" max="11020" width="5.875" style="133" customWidth="1"/>
    <col min="11021" max="11021" width="14.75" style="133" customWidth="1"/>
    <col min="11022" max="11022" width="11" style="133" customWidth="1"/>
    <col min="11023" max="11027" width="11.375" style="133" customWidth="1"/>
    <col min="11028" max="11260" width="11" style="133"/>
    <col min="11261" max="11261" width="24" style="133" customWidth="1"/>
    <col min="11262" max="11262" width="22.125" style="133" customWidth="1"/>
    <col min="11263" max="11264" width="17" style="133" customWidth="1"/>
    <col min="11265" max="11265" width="25" style="133" customWidth="1"/>
    <col min="11266" max="11266" width="17.375" style="133" customWidth="1"/>
    <col min="11267" max="11267" width="51.375" style="133" customWidth="1"/>
    <col min="11268" max="11268" width="18.375" style="133" customWidth="1"/>
    <col min="11269" max="11269" width="28.875" style="133" customWidth="1"/>
    <col min="11270" max="11272" width="25.125" style="133" customWidth="1"/>
    <col min="11273" max="11273" width="30.875" style="133" customWidth="1"/>
    <col min="11274" max="11274" width="6" style="133" customWidth="1"/>
    <col min="11275" max="11275" width="11" style="133" customWidth="1"/>
    <col min="11276" max="11276" width="5.875" style="133" customWidth="1"/>
    <col min="11277" max="11277" width="14.75" style="133" customWidth="1"/>
    <col min="11278" max="11278" width="11" style="133" customWidth="1"/>
    <col min="11279" max="11283" width="11.375" style="133" customWidth="1"/>
    <col min="11284" max="11516" width="11" style="133"/>
    <col min="11517" max="11517" width="24" style="133" customWidth="1"/>
    <col min="11518" max="11518" width="22.125" style="133" customWidth="1"/>
    <col min="11519" max="11520" width="17" style="133" customWidth="1"/>
    <col min="11521" max="11521" width="25" style="133" customWidth="1"/>
    <col min="11522" max="11522" width="17.375" style="133" customWidth="1"/>
    <col min="11523" max="11523" width="51.375" style="133" customWidth="1"/>
    <col min="11524" max="11524" width="18.375" style="133" customWidth="1"/>
    <col min="11525" max="11525" width="28.875" style="133" customWidth="1"/>
    <col min="11526" max="11528" width="25.125" style="133" customWidth="1"/>
    <col min="11529" max="11529" width="30.875" style="133" customWidth="1"/>
    <col min="11530" max="11530" width="6" style="133" customWidth="1"/>
    <col min="11531" max="11531" width="11" style="133" customWidth="1"/>
    <col min="11532" max="11532" width="5.875" style="133" customWidth="1"/>
    <col min="11533" max="11533" width="14.75" style="133" customWidth="1"/>
    <col min="11534" max="11534" width="11" style="133" customWidth="1"/>
    <col min="11535" max="11539" width="11.375" style="133" customWidth="1"/>
    <col min="11540" max="11772" width="11" style="133"/>
    <col min="11773" max="11773" width="24" style="133" customWidth="1"/>
    <col min="11774" max="11774" width="22.125" style="133" customWidth="1"/>
    <col min="11775" max="11776" width="17" style="133" customWidth="1"/>
    <col min="11777" max="11777" width="25" style="133" customWidth="1"/>
    <col min="11778" max="11778" width="17.375" style="133" customWidth="1"/>
    <col min="11779" max="11779" width="51.375" style="133" customWidth="1"/>
    <col min="11780" max="11780" width="18.375" style="133" customWidth="1"/>
    <col min="11781" max="11781" width="28.875" style="133" customWidth="1"/>
    <col min="11782" max="11784" width="25.125" style="133" customWidth="1"/>
    <col min="11785" max="11785" width="30.875" style="133" customWidth="1"/>
    <col min="11786" max="11786" width="6" style="133" customWidth="1"/>
    <col min="11787" max="11787" width="11" style="133" customWidth="1"/>
    <col min="11788" max="11788" width="5.875" style="133" customWidth="1"/>
    <col min="11789" max="11789" width="14.75" style="133" customWidth="1"/>
    <col min="11790" max="11790" width="11" style="133" customWidth="1"/>
    <col min="11791" max="11795" width="11.375" style="133" customWidth="1"/>
    <col min="11796" max="12028" width="11" style="133"/>
    <col min="12029" max="12029" width="24" style="133" customWidth="1"/>
    <col min="12030" max="12030" width="22.125" style="133" customWidth="1"/>
    <col min="12031" max="12032" width="17" style="133" customWidth="1"/>
    <col min="12033" max="12033" width="25" style="133" customWidth="1"/>
    <col min="12034" max="12034" width="17.375" style="133" customWidth="1"/>
    <col min="12035" max="12035" width="51.375" style="133" customWidth="1"/>
    <col min="12036" max="12036" width="18.375" style="133" customWidth="1"/>
    <col min="12037" max="12037" width="28.875" style="133" customWidth="1"/>
    <col min="12038" max="12040" width="25.125" style="133" customWidth="1"/>
    <col min="12041" max="12041" width="30.875" style="133" customWidth="1"/>
    <col min="12042" max="12042" width="6" style="133" customWidth="1"/>
    <col min="12043" max="12043" width="11" style="133" customWidth="1"/>
    <col min="12044" max="12044" width="5.875" style="133" customWidth="1"/>
    <col min="12045" max="12045" width="14.75" style="133" customWidth="1"/>
    <col min="12046" max="12046" width="11" style="133" customWidth="1"/>
    <col min="12047" max="12051" width="11.375" style="133" customWidth="1"/>
    <col min="12052" max="12284" width="11" style="133"/>
    <col min="12285" max="12285" width="24" style="133" customWidth="1"/>
    <col min="12286" max="12286" width="22.125" style="133" customWidth="1"/>
    <col min="12287" max="12288" width="17" style="133" customWidth="1"/>
    <col min="12289" max="12289" width="25" style="133" customWidth="1"/>
    <col min="12290" max="12290" width="17.375" style="133" customWidth="1"/>
    <col min="12291" max="12291" width="51.375" style="133" customWidth="1"/>
    <col min="12292" max="12292" width="18.375" style="133" customWidth="1"/>
    <col min="12293" max="12293" width="28.875" style="133" customWidth="1"/>
    <col min="12294" max="12296" width="25.125" style="133" customWidth="1"/>
    <col min="12297" max="12297" width="30.875" style="133" customWidth="1"/>
    <col min="12298" max="12298" width="6" style="133" customWidth="1"/>
    <col min="12299" max="12299" width="11" style="133" customWidth="1"/>
    <col min="12300" max="12300" width="5.875" style="133" customWidth="1"/>
    <col min="12301" max="12301" width="14.75" style="133" customWidth="1"/>
    <col min="12302" max="12302" width="11" style="133" customWidth="1"/>
    <col min="12303" max="12307" width="11.375" style="133" customWidth="1"/>
    <col min="12308" max="12540" width="11" style="133"/>
    <col min="12541" max="12541" width="24" style="133" customWidth="1"/>
    <col min="12542" max="12542" width="22.125" style="133" customWidth="1"/>
    <col min="12543" max="12544" width="17" style="133" customWidth="1"/>
    <col min="12545" max="12545" width="25" style="133" customWidth="1"/>
    <col min="12546" max="12546" width="17.375" style="133" customWidth="1"/>
    <col min="12547" max="12547" width="51.375" style="133" customWidth="1"/>
    <col min="12548" max="12548" width="18.375" style="133" customWidth="1"/>
    <col min="12549" max="12549" width="28.875" style="133" customWidth="1"/>
    <col min="12550" max="12552" width="25.125" style="133" customWidth="1"/>
    <col min="12553" max="12553" width="30.875" style="133" customWidth="1"/>
    <col min="12554" max="12554" width="6" style="133" customWidth="1"/>
    <col min="12555" max="12555" width="11" style="133" customWidth="1"/>
    <col min="12556" max="12556" width="5.875" style="133" customWidth="1"/>
    <col min="12557" max="12557" width="14.75" style="133" customWidth="1"/>
    <col min="12558" max="12558" width="11" style="133" customWidth="1"/>
    <col min="12559" max="12563" width="11.375" style="133" customWidth="1"/>
    <col min="12564" max="12796" width="11" style="133"/>
    <col min="12797" max="12797" width="24" style="133" customWidth="1"/>
    <col min="12798" max="12798" width="22.125" style="133" customWidth="1"/>
    <col min="12799" max="12800" width="17" style="133" customWidth="1"/>
    <col min="12801" max="12801" width="25" style="133" customWidth="1"/>
    <col min="12802" max="12802" width="17.375" style="133" customWidth="1"/>
    <col min="12803" max="12803" width="51.375" style="133" customWidth="1"/>
    <col min="12804" max="12804" width="18.375" style="133" customWidth="1"/>
    <col min="12805" max="12805" width="28.875" style="133" customWidth="1"/>
    <col min="12806" max="12808" width="25.125" style="133" customWidth="1"/>
    <col min="12809" max="12809" width="30.875" style="133" customWidth="1"/>
    <col min="12810" max="12810" width="6" style="133" customWidth="1"/>
    <col min="12811" max="12811" width="11" style="133" customWidth="1"/>
    <col min="12812" max="12812" width="5.875" style="133" customWidth="1"/>
    <col min="12813" max="12813" width="14.75" style="133" customWidth="1"/>
    <col min="12814" max="12814" width="11" style="133" customWidth="1"/>
    <col min="12815" max="12819" width="11.375" style="133" customWidth="1"/>
    <col min="12820" max="13052" width="11" style="133"/>
    <col min="13053" max="13053" width="24" style="133" customWidth="1"/>
    <col min="13054" max="13054" width="22.125" style="133" customWidth="1"/>
    <col min="13055" max="13056" width="17" style="133" customWidth="1"/>
    <col min="13057" max="13057" width="25" style="133" customWidth="1"/>
    <col min="13058" max="13058" width="17.375" style="133" customWidth="1"/>
    <col min="13059" max="13059" width="51.375" style="133" customWidth="1"/>
    <col min="13060" max="13060" width="18.375" style="133" customWidth="1"/>
    <col min="13061" max="13061" width="28.875" style="133" customWidth="1"/>
    <col min="13062" max="13064" width="25.125" style="133" customWidth="1"/>
    <col min="13065" max="13065" width="30.875" style="133" customWidth="1"/>
    <col min="13066" max="13066" width="6" style="133" customWidth="1"/>
    <col min="13067" max="13067" width="11" style="133" customWidth="1"/>
    <col min="13068" max="13068" width="5.875" style="133" customWidth="1"/>
    <col min="13069" max="13069" width="14.75" style="133" customWidth="1"/>
    <col min="13070" max="13070" width="11" style="133" customWidth="1"/>
    <col min="13071" max="13075" width="11.375" style="133" customWidth="1"/>
    <col min="13076" max="13308" width="11" style="133"/>
    <col min="13309" max="13309" width="24" style="133" customWidth="1"/>
    <col min="13310" max="13310" width="22.125" style="133" customWidth="1"/>
    <col min="13311" max="13312" width="17" style="133" customWidth="1"/>
    <col min="13313" max="13313" width="25" style="133" customWidth="1"/>
    <col min="13314" max="13314" width="17.375" style="133" customWidth="1"/>
    <col min="13315" max="13315" width="51.375" style="133" customWidth="1"/>
    <col min="13316" max="13316" width="18.375" style="133" customWidth="1"/>
    <col min="13317" max="13317" width="28.875" style="133" customWidth="1"/>
    <col min="13318" max="13320" width="25.125" style="133" customWidth="1"/>
    <col min="13321" max="13321" width="30.875" style="133" customWidth="1"/>
    <col min="13322" max="13322" width="6" style="133" customWidth="1"/>
    <col min="13323" max="13323" width="11" style="133" customWidth="1"/>
    <col min="13324" max="13324" width="5.875" style="133" customWidth="1"/>
    <col min="13325" max="13325" width="14.75" style="133" customWidth="1"/>
    <col min="13326" max="13326" width="11" style="133" customWidth="1"/>
    <col min="13327" max="13331" width="11.375" style="133" customWidth="1"/>
    <col min="13332" max="13564" width="11" style="133"/>
    <col min="13565" max="13565" width="24" style="133" customWidth="1"/>
    <col min="13566" max="13566" width="22.125" style="133" customWidth="1"/>
    <col min="13567" max="13568" width="17" style="133" customWidth="1"/>
    <col min="13569" max="13569" width="25" style="133" customWidth="1"/>
    <col min="13570" max="13570" width="17.375" style="133" customWidth="1"/>
    <col min="13571" max="13571" width="51.375" style="133" customWidth="1"/>
    <col min="13572" max="13572" width="18.375" style="133" customWidth="1"/>
    <col min="13573" max="13573" width="28.875" style="133" customWidth="1"/>
    <col min="13574" max="13576" width="25.125" style="133" customWidth="1"/>
    <col min="13577" max="13577" width="30.875" style="133" customWidth="1"/>
    <col min="13578" max="13578" width="6" style="133" customWidth="1"/>
    <col min="13579" max="13579" width="11" style="133" customWidth="1"/>
    <col min="13580" max="13580" width="5.875" style="133" customWidth="1"/>
    <col min="13581" max="13581" width="14.75" style="133" customWidth="1"/>
    <col min="13582" max="13582" width="11" style="133" customWidth="1"/>
    <col min="13583" max="13587" width="11.375" style="133" customWidth="1"/>
    <col min="13588" max="13820" width="11" style="133"/>
    <col min="13821" max="13821" width="24" style="133" customWidth="1"/>
    <col min="13822" max="13822" width="22.125" style="133" customWidth="1"/>
    <col min="13823" max="13824" width="17" style="133" customWidth="1"/>
    <col min="13825" max="13825" width="25" style="133" customWidth="1"/>
    <col min="13826" max="13826" width="17.375" style="133" customWidth="1"/>
    <col min="13827" max="13827" width="51.375" style="133" customWidth="1"/>
    <col min="13828" max="13828" width="18.375" style="133" customWidth="1"/>
    <col min="13829" max="13829" width="28.875" style="133" customWidth="1"/>
    <col min="13830" max="13832" width="25.125" style="133" customWidth="1"/>
    <col min="13833" max="13833" width="30.875" style="133" customWidth="1"/>
    <col min="13834" max="13834" width="6" style="133" customWidth="1"/>
    <col min="13835" max="13835" width="11" style="133" customWidth="1"/>
    <col min="13836" max="13836" width="5.875" style="133" customWidth="1"/>
    <col min="13837" max="13837" width="14.75" style="133" customWidth="1"/>
    <col min="13838" max="13838" width="11" style="133" customWidth="1"/>
    <col min="13839" max="13843" width="11.375" style="133" customWidth="1"/>
    <col min="13844" max="14076" width="11" style="133"/>
    <col min="14077" max="14077" width="24" style="133" customWidth="1"/>
    <col min="14078" max="14078" width="22.125" style="133" customWidth="1"/>
    <col min="14079" max="14080" width="17" style="133" customWidth="1"/>
    <col min="14081" max="14081" width="25" style="133" customWidth="1"/>
    <col min="14082" max="14082" width="17.375" style="133" customWidth="1"/>
    <col min="14083" max="14083" width="51.375" style="133" customWidth="1"/>
    <col min="14084" max="14084" width="18.375" style="133" customWidth="1"/>
    <col min="14085" max="14085" width="28.875" style="133" customWidth="1"/>
    <col min="14086" max="14088" width="25.125" style="133" customWidth="1"/>
    <col min="14089" max="14089" width="30.875" style="133" customWidth="1"/>
    <col min="14090" max="14090" width="6" style="133" customWidth="1"/>
    <col min="14091" max="14091" width="11" style="133" customWidth="1"/>
    <col min="14092" max="14092" width="5.875" style="133" customWidth="1"/>
    <col min="14093" max="14093" width="14.75" style="133" customWidth="1"/>
    <col min="14094" max="14094" width="11" style="133" customWidth="1"/>
    <col min="14095" max="14099" width="11.375" style="133" customWidth="1"/>
    <col min="14100" max="14332" width="11" style="133"/>
    <col min="14333" max="14333" width="24" style="133" customWidth="1"/>
    <col min="14334" max="14334" width="22.125" style="133" customWidth="1"/>
    <col min="14335" max="14336" width="17" style="133" customWidth="1"/>
    <col min="14337" max="14337" width="25" style="133" customWidth="1"/>
    <col min="14338" max="14338" width="17.375" style="133" customWidth="1"/>
    <col min="14339" max="14339" width="51.375" style="133" customWidth="1"/>
    <col min="14340" max="14340" width="18.375" style="133" customWidth="1"/>
    <col min="14341" max="14341" width="28.875" style="133" customWidth="1"/>
    <col min="14342" max="14344" width="25.125" style="133" customWidth="1"/>
    <col min="14345" max="14345" width="30.875" style="133" customWidth="1"/>
    <col min="14346" max="14346" width="6" style="133" customWidth="1"/>
    <col min="14347" max="14347" width="11" style="133" customWidth="1"/>
    <col min="14348" max="14348" width="5.875" style="133" customWidth="1"/>
    <col min="14349" max="14349" width="14.75" style="133" customWidth="1"/>
    <col min="14350" max="14350" width="11" style="133" customWidth="1"/>
    <col min="14351" max="14355" width="11.375" style="133" customWidth="1"/>
    <col min="14356" max="14588" width="11" style="133"/>
    <col min="14589" max="14589" width="24" style="133" customWidth="1"/>
    <col min="14590" max="14590" width="22.125" style="133" customWidth="1"/>
    <col min="14591" max="14592" width="17" style="133" customWidth="1"/>
    <col min="14593" max="14593" width="25" style="133" customWidth="1"/>
    <col min="14594" max="14594" width="17.375" style="133" customWidth="1"/>
    <col min="14595" max="14595" width="51.375" style="133" customWidth="1"/>
    <col min="14596" max="14596" width="18.375" style="133" customWidth="1"/>
    <col min="14597" max="14597" width="28.875" style="133" customWidth="1"/>
    <col min="14598" max="14600" width="25.125" style="133" customWidth="1"/>
    <col min="14601" max="14601" width="30.875" style="133" customWidth="1"/>
    <col min="14602" max="14602" width="6" style="133" customWidth="1"/>
    <col min="14603" max="14603" width="11" style="133" customWidth="1"/>
    <col min="14604" max="14604" width="5.875" style="133" customWidth="1"/>
    <col min="14605" max="14605" width="14.75" style="133" customWidth="1"/>
    <col min="14606" max="14606" width="11" style="133" customWidth="1"/>
    <col min="14607" max="14611" width="11.375" style="133" customWidth="1"/>
    <col min="14612" max="14844" width="11" style="133"/>
    <col min="14845" max="14845" width="24" style="133" customWidth="1"/>
    <col min="14846" max="14846" width="22.125" style="133" customWidth="1"/>
    <col min="14847" max="14848" width="17" style="133" customWidth="1"/>
    <col min="14849" max="14849" width="25" style="133" customWidth="1"/>
    <col min="14850" max="14850" width="17.375" style="133" customWidth="1"/>
    <col min="14851" max="14851" width="51.375" style="133" customWidth="1"/>
    <col min="14852" max="14852" width="18.375" style="133" customWidth="1"/>
    <col min="14853" max="14853" width="28.875" style="133" customWidth="1"/>
    <col min="14854" max="14856" width="25.125" style="133" customWidth="1"/>
    <col min="14857" max="14857" width="30.875" style="133" customWidth="1"/>
    <col min="14858" max="14858" width="6" style="133" customWidth="1"/>
    <col min="14859" max="14859" width="11" style="133" customWidth="1"/>
    <col min="14860" max="14860" width="5.875" style="133" customWidth="1"/>
    <col min="14861" max="14861" width="14.75" style="133" customWidth="1"/>
    <col min="14862" max="14862" width="11" style="133" customWidth="1"/>
    <col min="14863" max="14867" width="11.375" style="133" customWidth="1"/>
    <col min="14868" max="15100" width="11" style="133"/>
    <col min="15101" max="15101" width="24" style="133" customWidth="1"/>
    <col min="15102" max="15102" width="22.125" style="133" customWidth="1"/>
    <col min="15103" max="15104" width="17" style="133" customWidth="1"/>
    <col min="15105" max="15105" width="25" style="133" customWidth="1"/>
    <col min="15106" max="15106" width="17.375" style="133" customWidth="1"/>
    <col min="15107" max="15107" width="51.375" style="133" customWidth="1"/>
    <col min="15108" max="15108" width="18.375" style="133" customWidth="1"/>
    <col min="15109" max="15109" width="28.875" style="133" customWidth="1"/>
    <col min="15110" max="15112" width="25.125" style="133" customWidth="1"/>
    <col min="15113" max="15113" width="30.875" style="133" customWidth="1"/>
    <col min="15114" max="15114" width="6" style="133" customWidth="1"/>
    <col min="15115" max="15115" width="11" style="133" customWidth="1"/>
    <col min="15116" max="15116" width="5.875" style="133" customWidth="1"/>
    <col min="15117" max="15117" width="14.75" style="133" customWidth="1"/>
    <col min="15118" max="15118" width="11" style="133" customWidth="1"/>
    <col min="15119" max="15123" width="11.375" style="133" customWidth="1"/>
    <col min="15124" max="15356" width="11" style="133"/>
    <col min="15357" max="15357" width="24" style="133" customWidth="1"/>
    <col min="15358" max="15358" width="22.125" style="133" customWidth="1"/>
    <col min="15359" max="15360" width="17" style="133" customWidth="1"/>
    <col min="15361" max="15361" width="25" style="133" customWidth="1"/>
    <col min="15362" max="15362" width="17.375" style="133" customWidth="1"/>
    <col min="15363" max="15363" width="51.375" style="133" customWidth="1"/>
    <col min="15364" max="15364" width="18.375" style="133" customWidth="1"/>
    <col min="15365" max="15365" width="28.875" style="133" customWidth="1"/>
    <col min="15366" max="15368" width="25.125" style="133" customWidth="1"/>
    <col min="15369" max="15369" width="30.875" style="133" customWidth="1"/>
    <col min="15370" max="15370" width="6" style="133" customWidth="1"/>
    <col min="15371" max="15371" width="11" style="133" customWidth="1"/>
    <col min="15372" max="15372" width="5.875" style="133" customWidth="1"/>
    <col min="15373" max="15373" width="14.75" style="133" customWidth="1"/>
    <col min="15374" max="15374" width="11" style="133" customWidth="1"/>
    <col min="15375" max="15379" width="11.375" style="133" customWidth="1"/>
    <col min="15380" max="15612" width="11" style="133"/>
    <col min="15613" max="15613" width="24" style="133" customWidth="1"/>
    <col min="15614" max="15614" width="22.125" style="133" customWidth="1"/>
    <col min="15615" max="15616" width="17" style="133" customWidth="1"/>
    <col min="15617" max="15617" width="25" style="133" customWidth="1"/>
    <col min="15618" max="15618" width="17.375" style="133" customWidth="1"/>
    <col min="15619" max="15619" width="51.375" style="133" customWidth="1"/>
    <col min="15620" max="15620" width="18.375" style="133" customWidth="1"/>
    <col min="15621" max="15621" width="28.875" style="133" customWidth="1"/>
    <col min="15622" max="15624" width="25.125" style="133" customWidth="1"/>
    <col min="15625" max="15625" width="30.875" style="133" customWidth="1"/>
    <col min="15626" max="15626" width="6" style="133" customWidth="1"/>
    <col min="15627" max="15627" width="11" style="133" customWidth="1"/>
    <col min="15628" max="15628" width="5.875" style="133" customWidth="1"/>
    <col min="15629" max="15629" width="14.75" style="133" customWidth="1"/>
    <col min="15630" max="15630" width="11" style="133" customWidth="1"/>
    <col min="15631" max="15635" width="11.375" style="133" customWidth="1"/>
    <col min="15636" max="15868" width="11" style="133"/>
    <col min="15869" max="15869" width="24" style="133" customWidth="1"/>
    <col min="15870" max="15870" width="22.125" style="133" customWidth="1"/>
    <col min="15871" max="15872" width="17" style="133" customWidth="1"/>
    <col min="15873" max="15873" width="25" style="133" customWidth="1"/>
    <col min="15874" max="15874" width="17.375" style="133" customWidth="1"/>
    <col min="15875" max="15875" width="51.375" style="133" customWidth="1"/>
    <col min="15876" max="15876" width="18.375" style="133" customWidth="1"/>
    <col min="15877" max="15877" width="28.875" style="133" customWidth="1"/>
    <col min="15878" max="15880" width="25.125" style="133" customWidth="1"/>
    <col min="15881" max="15881" width="30.875" style="133" customWidth="1"/>
    <col min="15882" max="15882" width="6" style="133" customWidth="1"/>
    <col min="15883" max="15883" width="11" style="133" customWidth="1"/>
    <col min="15884" max="15884" width="5.875" style="133" customWidth="1"/>
    <col min="15885" max="15885" width="14.75" style="133" customWidth="1"/>
    <col min="15886" max="15886" width="11" style="133" customWidth="1"/>
    <col min="15887" max="15891" width="11.375" style="133" customWidth="1"/>
    <col min="15892" max="16124" width="11" style="133"/>
    <col min="16125" max="16125" width="24" style="133" customWidth="1"/>
    <col min="16126" max="16126" width="22.125" style="133" customWidth="1"/>
    <col min="16127" max="16128" width="17" style="133" customWidth="1"/>
    <col min="16129" max="16129" width="25" style="133" customWidth="1"/>
    <col min="16130" max="16130" width="17.375" style="133" customWidth="1"/>
    <col min="16131" max="16131" width="51.375" style="133" customWidth="1"/>
    <col min="16132" max="16132" width="18.375" style="133" customWidth="1"/>
    <col min="16133" max="16133" width="28.875" style="133" customWidth="1"/>
    <col min="16134" max="16136" width="25.125" style="133" customWidth="1"/>
    <col min="16137" max="16137" width="30.875" style="133" customWidth="1"/>
    <col min="16138" max="16138" width="6" style="133" customWidth="1"/>
    <col min="16139" max="16139" width="11" style="133" customWidth="1"/>
    <col min="16140" max="16140" width="5.875" style="133" customWidth="1"/>
    <col min="16141" max="16141" width="14.75" style="133" customWidth="1"/>
    <col min="16142" max="16142" width="11" style="133" customWidth="1"/>
    <col min="16143" max="16147" width="11.375" style="133" customWidth="1"/>
    <col min="16148" max="16384" width="11" style="133"/>
  </cols>
  <sheetData>
    <row r="1" spans="1:24" ht="102.1" customHeight="1">
      <c r="A1" s="608" t="e">
        <f>+#REF!</f>
        <v>#REF!</v>
      </c>
      <c r="B1" s="608"/>
      <c r="C1" s="608"/>
      <c r="D1" s="608"/>
      <c r="E1" s="608"/>
      <c r="F1" s="608"/>
      <c r="G1" s="608"/>
      <c r="H1" s="608"/>
      <c r="I1" s="608"/>
      <c r="L1" s="131">
        <v>1957</v>
      </c>
      <c r="M1" s="132">
        <v>155.4</v>
      </c>
    </row>
    <row r="2" spans="1:24" ht="93.75" customHeight="1">
      <c r="A2" s="608"/>
      <c r="B2" s="608"/>
      <c r="C2" s="608"/>
      <c r="D2" s="608"/>
      <c r="E2" s="608"/>
      <c r="F2" s="608"/>
      <c r="G2" s="608"/>
      <c r="H2" s="608"/>
      <c r="I2" s="608"/>
      <c r="L2" s="131">
        <v>1958</v>
      </c>
      <c r="M2" s="132">
        <v>155.4</v>
      </c>
    </row>
    <row r="3" spans="1:24" ht="13.6">
      <c r="A3" s="134"/>
      <c r="B3" s="134"/>
      <c r="C3" s="134"/>
      <c r="D3" s="134"/>
      <c r="E3" s="134"/>
      <c r="F3" s="134"/>
      <c r="G3" s="134"/>
      <c r="H3" s="134"/>
      <c r="I3" s="134"/>
      <c r="L3" s="131">
        <v>1959</v>
      </c>
      <c r="M3" s="132">
        <v>155.4</v>
      </c>
    </row>
    <row r="4" spans="1:24" ht="38.25" customHeight="1">
      <c r="A4" s="609" t="s">
        <v>179</v>
      </c>
      <c r="B4" s="609"/>
      <c r="C4" s="609"/>
      <c r="D4" s="609"/>
      <c r="E4" s="609"/>
      <c r="F4" s="609"/>
      <c r="G4" s="609"/>
      <c r="H4" s="609"/>
      <c r="I4" s="609"/>
      <c r="L4" s="131">
        <v>1960</v>
      </c>
      <c r="M4" s="132">
        <v>198</v>
      </c>
    </row>
    <row r="5" spans="1:24" ht="13.6" thickBot="1">
      <c r="L5" s="131">
        <v>1961</v>
      </c>
      <c r="M5" s="132"/>
    </row>
    <row r="6" spans="1:24" ht="73.55" customHeight="1" thickBot="1">
      <c r="A6" s="135" t="s">
        <v>119</v>
      </c>
      <c r="B6" s="610" t="s">
        <v>30</v>
      </c>
      <c r="C6" s="611"/>
      <c r="D6" s="610" t="s">
        <v>148</v>
      </c>
      <c r="E6" s="613"/>
      <c r="F6" s="137" t="s">
        <v>149</v>
      </c>
      <c r="G6" s="137" t="s">
        <v>11</v>
      </c>
      <c r="L6" s="131">
        <v>1962</v>
      </c>
      <c r="M6" s="132">
        <v>300</v>
      </c>
    </row>
    <row r="7" spans="1:24" ht="73.55" customHeight="1">
      <c r="A7" s="614" t="str">
        <f>+'Exp. profesionales'!A7</f>
        <v>Residente de Obra</v>
      </c>
      <c r="B7" s="721" t="str">
        <f>+'Exp. profesionales'!F7</f>
        <v>Residente de obra para la construcción y/o ampliación de parques y/o construcción y/o ampliación de canchas en pasto sintético y/o natural y/o escenarios deportivos</v>
      </c>
      <c r="C7" s="722"/>
      <c r="D7" s="719" t="s">
        <v>187</v>
      </c>
      <c r="E7" s="630"/>
      <c r="F7" s="689">
        <v>80</v>
      </c>
      <c r="G7" s="725"/>
      <c r="L7" s="131">
        <v>1963</v>
      </c>
      <c r="M7" s="138">
        <v>420</v>
      </c>
    </row>
    <row r="8" spans="1:24" ht="14.3" thickBot="1">
      <c r="A8" s="686"/>
      <c r="B8" s="723"/>
      <c r="C8" s="724"/>
      <c r="D8" s="720"/>
      <c r="E8" s="631"/>
      <c r="F8" s="690"/>
      <c r="G8" s="726"/>
      <c r="H8" s="231"/>
      <c r="I8" s="139"/>
      <c r="L8" s="131">
        <v>1964</v>
      </c>
      <c r="M8" s="138">
        <v>420</v>
      </c>
    </row>
    <row r="9" spans="1:24" ht="54.7" customHeight="1">
      <c r="A9"/>
      <c r="B9"/>
      <c r="C9"/>
      <c r="D9" s="624" t="s">
        <v>188</v>
      </c>
      <c r="E9" s="630"/>
      <c r="F9" s="689">
        <v>120</v>
      </c>
      <c r="G9" s="725"/>
      <c r="L9" s="131">
        <v>1965</v>
      </c>
      <c r="M9" s="138">
        <v>420</v>
      </c>
    </row>
    <row r="10" spans="1:24" ht="13.6" thickBot="1">
      <c r="A10"/>
      <c r="B10"/>
      <c r="C10"/>
      <c r="D10" s="720"/>
      <c r="E10" s="631"/>
      <c r="F10" s="690"/>
      <c r="G10" s="726"/>
      <c r="L10" s="131">
        <v>1966</v>
      </c>
      <c r="M10" s="138">
        <v>420</v>
      </c>
    </row>
    <row r="11" spans="1:24" ht="23.95" customHeight="1">
      <c r="A11" s="140"/>
      <c r="B11" s="140"/>
      <c r="C11" s="140"/>
      <c r="D11" s="624" t="s">
        <v>189</v>
      </c>
      <c r="E11" s="630"/>
      <c r="F11" s="689">
        <v>120</v>
      </c>
      <c r="G11" s="725"/>
      <c r="H11" s="140"/>
      <c r="L11" s="131">
        <v>1967</v>
      </c>
      <c r="M11" s="138">
        <v>420</v>
      </c>
      <c r="N11" s="141"/>
      <c r="T11" s="141"/>
      <c r="U11" s="141"/>
      <c r="V11" s="141"/>
      <c r="W11" s="141"/>
      <c r="X11" s="141"/>
    </row>
    <row r="12" spans="1:24" ht="42.8" customHeight="1" thickBot="1">
      <c r="A12" s="142"/>
      <c r="B12" s="142"/>
      <c r="C12" s="143"/>
      <c r="D12" s="720"/>
      <c r="E12" s="631"/>
      <c r="F12" s="690"/>
      <c r="G12" s="726"/>
      <c r="L12" s="131">
        <v>1968</v>
      </c>
      <c r="M12" s="138">
        <v>420</v>
      </c>
      <c r="N12" s="141"/>
      <c r="T12" s="141"/>
      <c r="U12" s="141"/>
      <c r="V12" s="141"/>
      <c r="W12" s="141"/>
    </row>
    <row r="13" spans="1:24" ht="12.75" customHeight="1">
      <c r="A13" s="142"/>
      <c r="B13" s="142"/>
      <c r="C13" s="145"/>
      <c r="L13" s="131">
        <v>1969</v>
      </c>
      <c r="M13" s="138">
        <v>519</v>
      </c>
      <c r="N13" s="141"/>
      <c r="T13" s="141"/>
      <c r="U13" s="141"/>
      <c r="V13" s="141"/>
      <c r="W13" s="141"/>
    </row>
    <row r="14" spans="1:24" ht="13.6">
      <c r="A14" s="149"/>
      <c r="B14" s="149"/>
      <c r="C14" s="153"/>
      <c r="D14" s="149"/>
      <c r="E14" s="149"/>
      <c r="F14" s="149"/>
      <c r="G14" s="149"/>
      <c r="H14" s="149"/>
      <c r="I14" s="149"/>
      <c r="L14" s="131">
        <v>1970</v>
      </c>
      <c r="M14" s="138">
        <v>519</v>
      </c>
      <c r="N14" s="141"/>
      <c r="T14" s="141"/>
      <c r="U14" s="141"/>
      <c r="V14" s="141"/>
      <c r="W14" s="141"/>
      <c r="X14" s="141"/>
    </row>
    <row r="15" spans="1:24" ht="12.75" customHeight="1">
      <c r="A15" s="155" t="s">
        <v>66</v>
      </c>
      <c r="B15" s="156">
        <v>1</v>
      </c>
      <c r="C15" s="634" t="str">
        <f>VLOOKUP(B15,Conformación!$A$5:$S$125,2,FALSE)</f>
        <v>BPENNOVA CONSULTORÍA S.A.S.</v>
      </c>
      <c r="D15" s="634"/>
      <c r="E15" s="634"/>
      <c r="F15" s="634"/>
      <c r="G15" s="634"/>
      <c r="H15" s="634"/>
      <c r="I15" s="223"/>
      <c r="L15" s="131">
        <v>1971</v>
      </c>
      <c r="M15" s="138">
        <v>519</v>
      </c>
      <c r="N15" s="141"/>
      <c r="T15" s="141"/>
      <c r="U15" s="141"/>
      <c r="V15" s="141"/>
      <c r="W15" s="141"/>
      <c r="X15" s="141"/>
    </row>
    <row r="16" spans="1:24" s="160" customFormat="1" ht="12.75" customHeight="1">
      <c r="A16" s="155"/>
      <c r="B16" s="155"/>
      <c r="C16" s="635" t="str">
        <f>VLOOKUP(B15,Conformación!$A$5:$S$125,4,FALSE)</f>
        <v xml:space="preserve">(BPENNOVA CONSULTORÍA S.A.S. 100% -  0% -  0%- 0%- 0%) </v>
      </c>
      <c r="D16" s="635"/>
      <c r="E16" s="635"/>
      <c r="F16" s="635"/>
      <c r="G16" s="635"/>
      <c r="H16" s="635"/>
      <c r="I16" s="223"/>
      <c r="J16" s="130"/>
      <c r="K16" s="130"/>
      <c r="L16" s="131">
        <v>1972</v>
      </c>
      <c r="M16" s="132">
        <v>660</v>
      </c>
      <c r="N16" s="159"/>
      <c r="T16" s="159"/>
      <c r="U16" s="159"/>
      <c r="V16" s="159"/>
      <c r="W16" s="159"/>
      <c r="X16" s="159"/>
    </row>
    <row r="17" spans="1:25" ht="13.6" thickBot="1">
      <c r="A17" s="141"/>
      <c r="B17" s="141"/>
      <c r="C17" s="161"/>
      <c r="D17" s="152"/>
      <c r="E17" s="147"/>
      <c r="F17" s="147"/>
      <c r="G17" s="147"/>
      <c r="H17" s="147"/>
      <c r="L17" s="131">
        <v>1973</v>
      </c>
      <c r="M17" s="132">
        <v>660</v>
      </c>
      <c r="N17" s="141"/>
      <c r="T17" s="141"/>
      <c r="U17" s="141"/>
      <c r="V17" s="141"/>
      <c r="W17" s="141"/>
      <c r="X17" s="141"/>
    </row>
    <row r="18" spans="1:25" ht="47.55" thickBot="1">
      <c r="A18" s="162" t="s">
        <v>124</v>
      </c>
      <c r="B18" s="163" t="s">
        <v>125</v>
      </c>
      <c r="C18" s="163" t="s">
        <v>4</v>
      </c>
      <c r="D18" s="163" t="s">
        <v>197</v>
      </c>
      <c r="E18" s="163" t="s">
        <v>26</v>
      </c>
      <c r="F18" s="163" t="s">
        <v>11</v>
      </c>
      <c r="G18" s="163" t="s">
        <v>131</v>
      </c>
      <c r="H18" s="301" t="s">
        <v>199</v>
      </c>
      <c r="I18" s="165" t="s">
        <v>9</v>
      </c>
      <c r="J18" s="133"/>
      <c r="K18" s="160"/>
      <c r="L18" s="131">
        <v>1974</v>
      </c>
      <c r="M18" s="132">
        <v>900</v>
      </c>
      <c r="O18" s="141"/>
      <c r="U18" s="141"/>
      <c r="V18" s="141"/>
      <c r="W18" s="141"/>
      <c r="X18" s="141"/>
      <c r="Y18" s="141"/>
    </row>
    <row r="19" spans="1:25" ht="13.6">
      <c r="A19" s="638" t="str">
        <f>+A7</f>
        <v>Residente de Obra</v>
      </c>
      <c r="B19" s="641">
        <f>+'Exp. profesionales'!B24</f>
        <v>0</v>
      </c>
      <c r="C19" s="166"/>
      <c r="D19" s="167"/>
      <c r="E19" s="168"/>
      <c r="F19" s="169">
        <f>IF(E19=0,0,IF(D19&lt;'Exp. profesionales'!D24,"EXPERIENCIA ADQUIRIDA ANTES DEL GRADO",E19/VLOOKUP(YEAR(D19),$L$1:$M$64,2,0)))</f>
        <v>0</v>
      </c>
      <c r="G19" s="170"/>
      <c r="H19" s="171"/>
      <c r="I19" s="233" t="s">
        <v>155</v>
      </c>
      <c r="J19" s="133"/>
      <c r="L19" s="131">
        <v>1975</v>
      </c>
      <c r="M19" s="132">
        <v>1200</v>
      </c>
      <c r="O19" s="141"/>
      <c r="U19" s="141"/>
      <c r="V19" s="141"/>
      <c r="W19" s="141"/>
      <c r="X19" s="141"/>
      <c r="Y19" s="141"/>
    </row>
    <row r="20" spans="1:25" ht="13.6">
      <c r="A20" s="664"/>
      <c r="B20" s="666"/>
      <c r="C20" s="173"/>
      <c r="D20" s="174"/>
      <c r="E20" s="175"/>
      <c r="F20" s="169">
        <f>IF(E20=0,0,IF(D20&lt;'Exp. profesionales'!D25,"EXPERIENCIA ADQUIRIDA ANTES DEL GRADO",E20/VLOOKUP(YEAR(D20),$L$1:$M$64,2,0)))</f>
        <v>0</v>
      </c>
      <c r="G20" s="170"/>
      <c r="H20" s="171"/>
      <c r="I20" s="176"/>
      <c r="J20" s="133"/>
      <c r="L20" s="278">
        <v>1976</v>
      </c>
      <c r="M20" s="279">
        <v>1560</v>
      </c>
      <c r="O20" s="141"/>
      <c r="U20" s="141"/>
      <c r="V20" s="141"/>
      <c r="W20" s="141"/>
      <c r="X20" s="141"/>
      <c r="Y20" s="141"/>
    </row>
    <row r="21" spans="1:25" ht="13.6">
      <c r="A21" s="664"/>
      <c r="B21" s="666"/>
      <c r="C21" s="173"/>
      <c r="D21" s="174"/>
      <c r="E21" s="175"/>
      <c r="F21" s="169">
        <f>IF(E21=0,0,IF(D21&lt;'Exp. profesionales'!D26,"EXPERIENCIA ADQUIRIDA ANTES DEL GRADO",E21/VLOOKUP(YEAR(D21),$L$1:$M$64,2,0)))</f>
        <v>0</v>
      </c>
      <c r="G21" s="170"/>
      <c r="H21" s="171"/>
      <c r="I21" s="176"/>
      <c r="J21" s="133"/>
      <c r="L21" s="278">
        <v>1977</v>
      </c>
      <c r="M21" s="279">
        <v>1770</v>
      </c>
      <c r="O21" s="141"/>
      <c r="U21" s="141"/>
      <c r="V21" s="141"/>
      <c r="W21" s="141"/>
      <c r="X21" s="141"/>
      <c r="Y21" s="141"/>
    </row>
    <row r="22" spans="1:25" ht="13.6">
      <c r="A22" s="664"/>
      <c r="B22" s="666"/>
      <c r="C22" s="173"/>
      <c r="D22" s="174"/>
      <c r="E22" s="175"/>
      <c r="F22" s="169">
        <f>IF(E22=0,0,IF(D22&lt;'Exp. profesionales'!D27,"EXPERIENCIA ADQUIRIDA ANTES DEL GRADO",E22/VLOOKUP(YEAR(D22),$L$1:$M$64,2,0)))</f>
        <v>0</v>
      </c>
      <c r="G22" s="170"/>
      <c r="H22" s="171"/>
      <c r="I22" s="176"/>
      <c r="J22" s="133"/>
      <c r="L22" s="278">
        <v>1978</v>
      </c>
      <c r="M22" s="279">
        <v>2580</v>
      </c>
      <c r="O22" s="141"/>
      <c r="U22" s="141"/>
      <c r="V22" s="141"/>
      <c r="W22" s="141"/>
      <c r="X22" s="141"/>
      <c r="Y22" s="141"/>
    </row>
    <row r="23" spans="1:25" ht="13.6">
      <c r="A23" s="664"/>
      <c r="B23" s="666"/>
      <c r="C23" s="173"/>
      <c r="D23" s="174"/>
      <c r="E23" s="175"/>
      <c r="F23" s="169">
        <f>IF(E23=0,0,IF(D23&lt;'Exp. profesionales'!D28,"EXPERIENCIA ADQUIRIDA ANTES DEL GRADO",E23/VLOOKUP(YEAR(D23),$L$1:$M$64,2,0)))</f>
        <v>0</v>
      </c>
      <c r="G23" s="170"/>
      <c r="H23" s="171"/>
      <c r="I23" s="176"/>
      <c r="J23" s="133"/>
      <c r="L23" s="278">
        <v>1979</v>
      </c>
      <c r="M23" s="279">
        <v>3450</v>
      </c>
      <c r="O23" s="141"/>
      <c r="U23" s="141"/>
      <c r="V23" s="141"/>
      <c r="W23" s="141"/>
      <c r="X23" s="141"/>
      <c r="Y23" s="141"/>
    </row>
    <row r="24" spans="1:25" ht="13.6">
      <c r="A24" s="664"/>
      <c r="B24" s="666"/>
      <c r="C24" s="173"/>
      <c r="D24" s="174"/>
      <c r="E24" s="175"/>
      <c r="F24" s="169">
        <f>IF(E24=0,0,IF(D24&lt;'Exp. profesionales'!D29,"EXPERIENCIA ADQUIRIDA ANTES DEL GRADO",E24/VLOOKUP(YEAR(D24),$L$1:$M$64,2,0)))</f>
        <v>0</v>
      </c>
      <c r="G24" s="170"/>
      <c r="H24" s="182"/>
      <c r="I24" s="172"/>
      <c r="J24" s="133"/>
      <c r="L24" s="278">
        <v>1980</v>
      </c>
      <c r="M24" s="279">
        <v>4500</v>
      </c>
      <c r="O24" s="141"/>
      <c r="U24" s="141"/>
      <c r="V24" s="141"/>
      <c r="W24" s="141"/>
      <c r="X24" s="141"/>
      <c r="Y24" s="141"/>
    </row>
    <row r="25" spans="1:25" ht="14.3" thickBot="1">
      <c r="A25" s="664"/>
      <c r="B25" s="666"/>
      <c r="C25" s="173"/>
      <c r="D25" s="174"/>
      <c r="E25" s="175"/>
      <c r="F25" s="169">
        <f>IF(E25=0,0,IF(D25&lt;'Exp. profesionales'!D30,"EXPERIENCIA ADQUIRIDA ANTES DEL GRADO",E25/VLOOKUP(YEAR(D25),$L$1:$M$64,2,0)))</f>
        <v>0</v>
      </c>
      <c r="G25" s="170"/>
      <c r="H25" s="186"/>
      <c r="I25" s="187"/>
      <c r="J25" s="133"/>
      <c r="L25" s="278">
        <v>1981</v>
      </c>
      <c r="M25" s="279">
        <v>5700</v>
      </c>
      <c r="O25" s="141"/>
      <c r="U25" s="141"/>
      <c r="V25" s="141"/>
      <c r="W25" s="141"/>
      <c r="X25" s="141"/>
      <c r="Y25" s="141"/>
    </row>
    <row r="26" spans="1:25" ht="16.3" thickBot="1">
      <c r="A26" s="665"/>
      <c r="B26" s="667"/>
      <c r="C26" s="656" t="s">
        <v>134</v>
      </c>
      <c r="D26" s="657"/>
      <c r="E26" s="657"/>
      <c r="F26" s="188">
        <f>SUM(F19:F25)</f>
        <v>0</v>
      </c>
      <c r="G26" s="189">
        <f>IF(F26&gt;=F$7,"cumple",0)</f>
        <v>0</v>
      </c>
      <c r="H26" s="190"/>
      <c r="I26" s="191"/>
      <c r="J26" s="133"/>
      <c r="L26" s="278">
        <v>1982</v>
      </c>
      <c r="M26" s="279">
        <v>7410</v>
      </c>
      <c r="O26" s="141"/>
      <c r="U26" s="141"/>
      <c r="V26" s="141"/>
      <c r="W26" s="141"/>
      <c r="X26" s="141"/>
      <c r="Y26" s="141"/>
    </row>
    <row r="27" spans="1:25">
      <c r="A27" s="213"/>
      <c r="B27" s="214"/>
      <c r="C27" s="218"/>
      <c r="D27" s="219"/>
      <c r="E27" s="220"/>
      <c r="F27" s="220"/>
      <c r="G27" s="220"/>
      <c r="H27" s="220"/>
      <c r="I27" s="221"/>
      <c r="L27" s="278">
        <v>1983</v>
      </c>
      <c r="M27" s="279">
        <v>9261</v>
      </c>
      <c r="N27" s="141"/>
      <c r="T27" s="141"/>
      <c r="U27" s="141"/>
      <c r="V27" s="141"/>
      <c r="W27" s="141"/>
      <c r="X27" s="141"/>
    </row>
    <row r="28" spans="1:25" ht="12.75" customHeight="1">
      <c r="A28" s="155" t="s">
        <v>66</v>
      </c>
      <c r="B28" s="156">
        <v>2</v>
      </c>
      <c r="C28" s="634">
        <f>VLOOKUP(B28,Conformación!$A$5:$S$125,2,FALSE)</f>
        <v>0</v>
      </c>
      <c r="D28" s="634"/>
      <c r="E28" s="634"/>
      <c r="F28" s="634"/>
      <c r="G28" s="634"/>
      <c r="H28" s="634"/>
      <c r="I28" s="223"/>
      <c r="L28" s="278">
        <v>1984</v>
      </c>
      <c r="M28" s="279">
        <v>11298</v>
      </c>
      <c r="N28" s="141"/>
      <c r="T28" s="141"/>
      <c r="U28" s="141"/>
      <c r="V28" s="141"/>
      <c r="W28" s="141"/>
      <c r="X28" s="141"/>
    </row>
    <row r="29" spans="1:25" ht="12.75" customHeight="1">
      <c r="A29" s="155"/>
      <c r="B29" s="155"/>
      <c r="C29" s="635">
        <f>VLOOKUP(B28,Conformación!$A$5:$S$125,4,FALSE)</f>
        <v>0</v>
      </c>
      <c r="D29" s="635"/>
      <c r="E29" s="635"/>
      <c r="F29" s="635"/>
      <c r="G29" s="635"/>
      <c r="H29" s="635"/>
      <c r="I29" s="223"/>
      <c r="L29" s="278">
        <v>1985</v>
      </c>
      <c r="M29" s="279">
        <v>13557</v>
      </c>
      <c r="N29" s="141"/>
      <c r="T29" s="141"/>
      <c r="U29" s="141"/>
      <c r="V29" s="141"/>
      <c r="W29" s="141"/>
      <c r="X29" s="141"/>
    </row>
    <row r="30" spans="1:25" ht="13.6" thickBot="1">
      <c r="L30" s="278">
        <v>1986</v>
      </c>
      <c r="M30" s="279">
        <v>16811.400000000001</v>
      </c>
    </row>
    <row r="31" spans="1:25" ht="52.5" customHeight="1" thickBot="1">
      <c r="A31" s="162" t="s">
        <v>124</v>
      </c>
      <c r="B31" s="163" t="s">
        <v>125</v>
      </c>
      <c r="C31" s="163" t="s">
        <v>4</v>
      </c>
      <c r="D31" s="163" t="s">
        <v>197</v>
      </c>
      <c r="E31" s="163" t="s">
        <v>26</v>
      </c>
      <c r="F31" s="163" t="s">
        <v>11</v>
      </c>
      <c r="G31" s="163" t="s">
        <v>131</v>
      </c>
      <c r="H31" s="307" t="s">
        <v>199</v>
      </c>
      <c r="I31" s="165" t="s">
        <v>9</v>
      </c>
      <c r="L31" s="278">
        <v>1987</v>
      </c>
      <c r="M31" s="279">
        <v>20510</v>
      </c>
    </row>
    <row r="32" spans="1:25" ht="13.6">
      <c r="A32" s="638" t="str">
        <f>+A19</f>
        <v>Residente de Obra</v>
      </c>
      <c r="B32" s="641">
        <f>+'Exp. profesionales'!B36</f>
        <v>0</v>
      </c>
      <c r="C32" s="166"/>
      <c r="D32" s="167"/>
      <c r="E32" s="168"/>
      <c r="F32" s="169">
        <f>IF(E32=0,0,IF(D32&lt;'Exp. profesionales'!D36,"EXPERIENCIA ADQUIRIDA ANTES DEL GRADO",E32/VLOOKUP(YEAR(D32),$L$1:$M$64,2,0)))</f>
        <v>0</v>
      </c>
      <c r="G32" s="170"/>
      <c r="H32" s="171"/>
      <c r="I32" s="176"/>
      <c r="L32" s="278">
        <v>1988</v>
      </c>
      <c r="M32" s="279">
        <v>25637.4</v>
      </c>
    </row>
    <row r="33" spans="1:24" ht="13.6">
      <c r="A33" s="664"/>
      <c r="B33" s="666"/>
      <c r="C33" s="173"/>
      <c r="D33" s="174"/>
      <c r="E33" s="175"/>
      <c r="F33" s="169">
        <f>IF(E33=0,0,IF(D33&lt;'Exp. profesionales'!D37,"EXPERIENCIA ADQUIRIDA ANTES DEL GRADO",E33/VLOOKUP(YEAR(D33),$L$1:$M$64,2,0)))</f>
        <v>0</v>
      </c>
      <c r="G33" s="170"/>
      <c r="H33" s="171"/>
      <c r="I33" s="176"/>
      <c r="L33" s="278">
        <v>1989</v>
      </c>
      <c r="M33" s="279">
        <v>32559.599999999999</v>
      </c>
    </row>
    <row r="34" spans="1:24" ht="13.6">
      <c r="A34" s="664"/>
      <c r="B34" s="666"/>
      <c r="C34" s="173"/>
      <c r="D34" s="174"/>
      <c r="E34" s="175"/>
      <c r="F34" s="169">
        <f>IF(E34=0,0,IF(D34&lt;'Exp. profesionales'!D38,"EXPERIENCIA ADQUIRIDA ANTES DEL GRADO",E34/VLOOKUP(YEAR(D34),$L$1:$M$64,2,0)))</f>
        <v>0</v>
      </c>
      <c r="G34" s="170"/>
      <c r="H34" s="171"/>
      <c r="I34" s="176"/>
      <c r="L34" s="278">
        <v>1990</v>
      </c>
      <c r="M34" s="279">
        <v>41025.1</v>
      </c>
    </row>
    <row r="35" spans="1:24" ht="13.6">
      <c r="A35" s="664"/>
      <c r="B35" s="666"/>
      <c r="C35" s="173"/>
      <c r="D35" s="174"/>
      <c r="E35" s="175"/>
      <c r="F35" s="169">
        <f>IF(E35=0,0,IF(D35&lt;'Exp. profesionales'!D39,"EXPERIENCIA ADQUIRIDA ANTES DEL GRADO",E35/VLOOKUP(YEAR(D35),$L$1:$M$64,2,0)))</f>
        <v>0</v>
      </c>
      <c r="G35" s="170"/>
      <c r="H35" s="171"/>
      <c r="I35" s="176"/>
      <c r="L35" s="278">
        <v>1991</v>
      </c>
      <c r="M35" s="279">
        <v>51720</v>
      </c>
      <c r="N35" s="141"/>
      <c r="T35" s="141"/>
      <c r="U35" s="141"/>
      <c r="V35" s="141"/>
      <c r="W35" s="141"/>
      <c r="X35" s="141"/>
    </row>
    <row r="36" spans="1:24" ht="13.6">
      <c r="A36" s="664"/>
      <c r="B36" s="666"/>
      <c r="C36" s="173"/>
      <c r="D36" s="174"/>
      <c r="E36" s="175"/>
      <c r="F36" s="169">
        <f>IF(E36=0,0,IF(D36&lt;'Exp. profesionales'!D40,"EXPERIENCIA ADQUIRIDA ANTES DEL GRADO",E36/VLOOKUP(YEAR(D36),$L$1:$M$64,2,0)))</f>
        <v>0</v>
      </c>
      <c r="G36" s="170"/>
      <c r="H36" s="171"/>
      <c r="I36" s="176"/>
      <c r="L36" s="278">
        <v>1992</v>
      </c>
      <c r="M36" s="279">
        <v>65190</v>
      </c>
    </row>
    <row r="37" spans="1:24" s="199" customFormat="1" ht="13.6">
      <c r="A37" s="664"/>
      <c r="B37" s="666"/>
      <c r="C37" s="173"/>
      <c r="D37" s="174"/>
      <c r="E37" s="175"/>
      <c r="F37" s="169">
        <f>IF(E37=0,0,IF(D37&lt;'Exp. profesionales'!D41,"EXPERIENCIA ADQUIRIDA ANTES DEL GRADO",E37/VLOOKUP(YEAR(D37),$L$1:$M$64,2,0)))</f>
        <v>0</v>
      </c>
      <c r="G37" s="170"/>
      <c r="H37" s="182"/>
      <c r="I37" s="172"/>
      <c r="J37" s="196"/>
      <c r="K37" s="196"/>
      <c r="L37" s="278">
        <v>1993</v>
      </c>
      <c r="M37" s="279">
        <v>81510</v>
      </c>
    </row>
    <row r="38" spans="1:24" ht="14.3" thickBot="1">
      <c r="A38" s="664"/>
      <c r="B38" s="666"/>
      <c r="C38" s="173"/>
      <c r="D38" s="174"/>
      <c r="E38" s="175"/>
      <c r="F38" s="169">
        <f>IF(E38=0,0,IF(D38&lt;'Exp. profesionales'!D42,"EXPERIENCIA ADQUIRIDA ANTES DEL GRADO",E38/VLOOKUP(YEAR(D38),$L$1:$M$64,2,0)))</f>
        <v>0</v>
      </c>
      <c r="G38" s="181"/>
      <c r="H38" s="186"/>
      <c r="I38" s="187"/>
      <c r="L38" s="278">
        <v>1994</v>
      </c>
      <c r="M38" s="279">
        <v>98700</v>
      </c>
    </row>
    <row r="39" spans="1:24" ht="16.3" thickBot="1">
      <c r="A39" s="665"/>
      <c r="B39" s="667"/>
      <c r="C39" s="656" t="s">
        <v>134</v>
      </c>
      <c r="D39" s="657"/>
      <c r="E39" s="657"/>
      <c r="F39" s="188">
        <f>SUM(F32:F38)</f>
        <v>0</v>
      </c>
      <c r="G39" s="189">
        <f>IF(F39&gt;=F$7,"cumple",0)</f>
        <v>0</v>
      </c>
      <c r="H39" s="190"/>
      <c r="I39" s="191"/>
      <c r="L39" s="278">
        <v>1995</v>
      </c>
      <c r="M39" s="279">
        <v>118933.5</v>
      </c>
    </row>
    <row r="40" spans="1:24">
      <c r="A40" s="213"/>
      <c r="B40" s="214"/>
      <c r="C40" s="218"/>
      <c r="D40" s="219"/>
      <c r="E40" s="220"/>
      <c r="F40" s="220"/>
      <c r="G40" s="220"/>
      <c r="H40" s="220"/>
      <c r="I40" s="221"/>
      <c r="L40" s="278">
        <v>1996</v>
      </c>
      <c r="M40" s="279">
        <v>142125</v>
      </c>
      <c r="N40" s="141"/>
      <c r="T40" s="141"/>
      <c r="U40" s="141"/>
      <c r="V40" s="141"/>
      <c r="W40" s="141"/>
      <c r="X40" s="141"/>
    </row>
    <row r="41" spans="1:24" ht="12.75" customHeight="1">
      <c r="A41" s="155" t="s">
        <v>66</v>
      </c>
      <c r="B41" s="156">
        <v>3</v>
      </c>
      <c r="C41" s="634">
        <f>VLOOKUP(B41,Conformación!$A$5:$S$125,2,FALSE)</f>
        <v>0</v>
      </c>
      <c r="D41" s="634"/>
      <c r="E41" s="634"/>
      <c r="F41" s="634"/>
      <c r="G41" s="634"/>
      <c r="H41" s="634"/>
      <c r="I41" s="223"/>
      <c r="L41" s="278">
        <v>1997</v>
      </c>
      <c r="M41" s="279">
        <v>172005</v>
      </c>
    </row>
    <row r="42" spans="1:24" ht="12.75" customHeight="1">
      <c r="A42" s="155"/>
      <c r="B42" s="155"/>
      <c r="C42" s="635">
        <f>VLOOKUP(B41,Conformación!$A$5:$S$125,4,FALSE)</f>
        <v>0</v>
      </c>
      <c r="D42" s="635"/>
      <c r="E42" s="635"/>
      <c r="F42" s="635"/>
      <c r="G42" s="635"/>
      <c r="H42" s="635"/>
      <c r="I42" s="223"/>
      <c r="L42" s="278">
        <v>1998</v>
      </c>
      <c r="M42" s="279">
        <v>203826</v>
      </c>
    </row>
    <row r="43" spans="1:24" ht="13.6" thickBot="1">
      <c r="L43" s="294">
        <v>1999</v>
      </c>
      <c r="M43" s="279">
        <v>236460</v>
      </c>
    </row>
    <row r="44" spans="1:24" ht="50.3" customHeight="1" thickBot="1">
      <c r="A44" s="162" t="s">
        <v>124</v>
      </c>
      <c r="B44" s="163" t="s">
        <v>125</v>
      </c>
      <c r="C44" s="163" t="s">
        <v>4</v>
      </c>
      <c r="D44" s="163" t="s">
        <v>197</v>
      </c>
      <c r="E44" s="163" t="s">
        <v>26</v>
      </c>
      <c r="F44" s="163" t="s">
        <v>11</v>
      </c>
      <c r="G44" s="163" t="s">
        <v>131</v>
      </c>
      <c r="H44" s="307" t="s">
        <v>199</v>
      </c>
      <c r="I44" s="165" t="s">
        <v>9</v>
      </c>
      <c r="K44" s="227"/>
      <c r="L44" s="294">
        <v>2000</v>
      </c>
      <c r="M44" s="279">
        <v>260100</v>
      </c>
    </row>
    <row r="45" spans="1:24" ht="12.75" customHeight="1">
      <c r="A45" s="638" t="str">
        <f>+A32</f>
        <v>Residente de Obra</v>
      </c>
      <c r="B45" s="641">
        <f>+'Exp. profesionales'!B48</f>
        <v>0</v>
      </c>
      <c r="C45" s="166"/>
      <c r="D45" s="167"/>
      <c r="E45" s="168"/>
      <c r="F45" s="169">
        <f>IF(E45=0,0,IF(D45&lt;#REF!,"EXPERIENCIA ADQUIRIDA ANTES DEL GRADO",E45/VLOOKUP(YEAR(D45),$L$1:$M$64,2,0)))</f>
        <v>0</v>
      </c>
      <c r="G45" s="170"/>
      <c r="H45" s="171"/>
      <c r="I45" s="176"/>
      <c r="L45" s="294">
        <v>2001</v>
      </c>
      <c r="M45" s="279">
        <v>286000</v>
      </c>
    </row>
    <row r="46" spans="1:24" ht="13.6">
      <c r="A46" s="664"/>
      <c r="B46" s="666"/>
      <c r="C46" s="166"/>
      <c r="D46" s="174"/>
      <c r="E46" s="175"/>
      <c r="F46" s="169">
        <f>IF(E46=0,0,IF(D46&lt;#REF!,"EXPERIENCIA ADQUIRIDA ANTES DEL GRADO",E46/VLOOKUP(YEAR(D46),$L$1:$M$64,2,0)))</f>
        <v>0</v>
      </c>
      <c r="G46" s="170"/>
      <c r="H46" s="171"/>
      <c r="I46" s="233" t="s">
        <v>155</v>
      </c>
      <c r="L46" s="278">
        <v>2002</v>
      </c>
      <c r="M46" s="279">
        <v>309000</v>
      </c>
    </row>
    <row r="47" spans="1:24" ht="13.6">
      <c r="A47" s="664"/>
      <c r="B47" s="666"/>
      <c r="C47" s="173"/>
      <c r="D47" s="174"/>
      <c r="E47" s="175"/>
      <c r="F47" s="169">
        <f>IF(E47=0,0,IF(D47&lt;#REF!,"EXPERIENCIA ADQUIRIDA ANTES DEL GRADO",E47/VLOOKUP(YEAR(D47),$L$1:$M$64,2,0)))</f>
        <v>0</v>
      </c>
      <c r="G47" s="170"/>
      <c r="H47" s="171"/>
      <c r="I47" s="176"/>
      <c r="L47" s="278">
        <v>2003</v>
      </c>
      <c r="M47" s="279">
        <v>332000</v>
      </c>
    </row>
    <row r="48" spans="1:24" ht="13.6">
      <c r="A48" s="664"/>
      <c r="B48" s="666"/>
      <c r="C48" s="173"/>
      <c r="D48" s="174"/>
      <c r="E48" s="175"/>
      <c r="F48" s="169">
        <f>IF(E48=0,0,IF(D48&lt;#REF!,"EXPERIENCIA ADQUIRIDA ANTES DEL GRADO",E48/VLOOKUP(YEAR(D48),$L$1:$M$64,2,0)))</f>
        <v>0</v>
      </c>
      <c r="G48" s="170"/>
      <c r="H48" s="171"/>
      <c r="I48" s="176"/>
      <c r="L48" s="278">
        <v>2004</v>
      </c>
      <c r="M48" s="279">
        <v>358000</v>
      </c>
      <c r="N48" s="141"/>
      <c r="T48" s="141"/>
      <c r="U48" s="141"/>
      <c r="V48" s="141"/>
      <c r="W48" s="141"/>
      <c r="X48" s="141"/>
    </row>
    <row r="49" spans="1:13" ht="19.55" customHeight="1">
      <c r="A49" s="664"/>
      <c r="B49" s="666"/>
      <c r="C49" s="173"/>
      <c r="D49" s="174"/>
      <c r="E49" s="175"/>
      <c r="F49" s="169">
        <f>IF(E49=0,0,IF(D49&lt;#REF!,"EXPERIENCIA ADQUIRIDA ANTES DEL GRADO",E49/VLOOKUP(YEAR(D49),$L$1:$M$64,2,0)))</f>
        <v>0</v>
      </c>
      <c r="G49" s="170"/>
      <c r="H49" s="171"/>
      <c r="I49" s="176"/>
      <c r="L49" s="278">
        <v>2005</v>
      </c>
      <c r="M49" s="279">
        <v>381500</v>
      </c>
    </row>
    <row r="50" spans="1:13" s="199" customFormat="1" ht="13.6">
      <c r="A50" s="664"/>
      <c r="B50" s="666"/>
      <c r="C50" s="173"/>
      <c r="D50" s="174"/>
      <c r="E50" s="175"/>
      <c r="F50" s="169">
        <f>IF(E50=0,0,IF(D50&lt;#REF!,"EXPERIENCIA ADQUIRIDA ANTES DEL GRADO",E50/VLOOKUP(YEAR(D50),$L$1:$M$64,2,0)))</f>
        <v>0</v>
      </c>
      <c r="G50" s="170"/>
      <c r="H50" s="182"/>
      <c r="I50" s="172"/>
      <c r="J50" s="196"/>
      <c r="K50" s="196"/>
      <c r="L50" s="278">
        <v>2006</v>
      </c>
      <c r="M50" s="279">
        <v>408000</v>
      </c>
    </row>
    <row r="51" spans="1:13" ht="14.3" thickBot="1">
      <c r="A51" s="664"/>
      <c r="B51" s="666"/>
      <c r="C51" s="173"/>
      <c r="D51" s="174"/>
      <c r="E51" s="175"/>
      <c r="F51" s="169">
        <f>IF(E51=0,0,IF(D51&lt;#REF!,"EXPERIENCIA ADQUIRIDA ANTES DEL GRADO",E51/VLOOKUP(YEAR(D51),$L$1:$M$64,2,0)))</f>
        <v>0</v>
      </c>
      <c r="G51" s="181"/>
      <c r="H51" s="186"/>
      <c r="I51" s="187"/>
      <c r="L51" s="278">
        <v>2007</v>
      </c>
      <c r="M51" s="279">
        <v>433700</v>
      </c>
    </row>
    <row r="52" spans="1:13" ht="16.3" thickBot="1">
      <c r="A52" s="665"/>
      <c r="B52" s="667"/>
      <c r="C52" s="656" t="s">
        <v>134</v>
      </c>
      <c r="D52" s="657"/>
      <c r="E52" s="657"/>
      <c r="F52" s="188">
        <f>SUM(F45:F51)</f>
        <v>0</v>
      </c>
      <c r="G52" s="189">
        <f>IF(F52&gt;=F$7,"cumple",0)</f>
        <v>0</v>
      </c>
      <c r="H52" s="190"/>
      <c r="I52" s="191"/>
      <c r="L52" s="278">
        <v>2008</v>
      </c>
      <c r="M52" s="279">
        <v>461500</v>
      </c>
    </row>
    <row r="53" spans="1:13" ht="13.6" thickBot="1">
      <c r="A53" s="192"/>
      <c r="B53" s="193"/>
      <c r="C53" s="193"/>
      <c r="D53" s="193"/>
      <c r="E53" s="193"/>
      <c r="F53" s="193"/>
      <c r="G53" s="193"/>
      <c r="H53" s="194"/>
      <c r="I53" s="195"/>
      <c r="L53" s="278">
        <v>2009</v>
      </c>
      <c r="M53" s="279">
        <v>496900</v>
      </c>
    </row>
    <row r="54" spans="1:13" ht="12.75" customHeight="1">
      <c r="A54" s="213"/>
      <c r="B54" s="214"/>
      <c r="C54" s="218"/>
      <c r="D54" s="219"/>
      <c r="E54" s="220"/>
      <c r="F54" s="220"/>
      <c r="G54" s="220"/>
      <c r="H54" s="220"/>
      <c r="I54" s="221"/>
      <c r="L54" s="278">
        <v>2010</v>
      </c>
      <c r="M54" s="279">
        <v>515000</v>
      </c>
    </row>
    <row r="55" spans="1:13" ht="12.75" customHeight="1">
      <c r="A55" s="155" t="s">
        <v>66</v>
      </c>
      <c r="B55" s="156">
        <v>4</v>
      </c>
      <c r="C55" s="634">
        <f>VLOOKUP(B55,Conformación!$A$5:$S$125,2,FALSE)</f>
        <v>0</v>
      </c>
      <c r="D55" s="634"/>
      <c r="E55" s="634"/>
      <c r="F55" s="634"/>
      <c r="G55" s="634"/>
      <c r="H55" s="634"/>
      <c r="I55" s="223"/>
      <c r="L55" s="278">
        <v>2011</v>
      </c>
      <c r="M55" s="279">
        <v>535600</v>
      </c>
    </row>
    <row r="56" spans="1:13" ht="12.75" customHeight="1">
      <c r="A56" s="155"/>
      <c r="B56" s="155"/>
      <c r="C56" s="635">
        <f>VLOOKUP(B55,Conformación!$A$5:$S$125,4,FALSE)</f>
        <v>0</v>
      </c>
      <c r="D56" s="635"/>
      <c r="E56" s="635"/>
      <c r="F56" s="635"/>
      <c r="G56" s="635"/>
      <c r="H56" s="635"/>
      <c r="I56" s="223"/>
      <c r="L56" s="278">
        <v>2012</v>
      </c>
      <c r="M56" s="279">
        <v>566700</v>
      </c>
    </row>
    <row r="57" spans="1:13" ht="13.6" thickBot="1">
      <c r="L57" s="278">
        <v>2013</v>
      </c>
      <c r="M57" s="279">
        <v>581900</v>
      </c>
    </row>
    <row r="58" spans="1:13" ht="47.55" thickBot="1">
      <c r="A58" s="162" t="s">
        <v>124</v>
      </c>
      <c r="B58" s="163" t="s">
        <v>125</v>
      </c>
      <c r="C58" s="163" t="s">
        <v>4</v>
      </c>
      <c r="D58" s="163" t="s">
        <v>197</v>
      </c>
      <c r="E58" s="163" t="s">
        <v>26</v>
      </c>
      <c r="F58" s="163" t="s">
        <v>11</v>
      </c>
      <c r="G58" s="163" t="s">
        <v>131</v>
      </c>
      <c r="H58" s="307" t="s">
        <v>199</v>
      </c>
      <c r="I58" s="165" t="s">
        <v>9</v>
      </c>
      <c r="K58" s="227"/>
      <c r="L58" s="278">
        <v>2014</v>
      </c>
      <c r="M58" s="279">
        <v>616000</v>
      </c>
    </row>
    <row r="59" spans="1:13" ht="13.6">
      <c r="A59" s="638" t="str">
        <f>A$7</f>
        <v>Residente de Obra</v>
      </c>
      <c r="B59" s="641">
        <f>+'Exp. profesionales'!B60</f>
        <v>0</v>
      </c>
      <c r="C59" s="166"/>
      <c r="D59" s="167"/>
      <c r="E59" s="168"/>
      <c r="F59" s="169">
        <f>IF(E59=0,0,IF(D59&lt;#REF!,"EXPERIENCIA ADQUIRIDA ANTES DEL GRADO",E59/VLOOKUP(YEAR(D59),$L$1:$M$64,2,0)))</f>
        <v>0</v>
      </c>
      <c r="G59" s="170"/>
      <c r="H59" s="171"/>
      <c r="I59" s="202"/>
      <c r="L59" s="278">
        <v>2015</v>
      </c>
      <c r="M59" s="279">
        <v>644350</v>
      </c>
    </row>
    <row r="60" spans="1:13" ht="13.6">
      <c r="A60" s="664"/>
      <c r="B60" s="666"/>
      <c r="C60" s="173"/>
      <c r="D60" s="174"/>
      <c r="E60" s="175"/>
      <c r="F60" s="169">
        <f>IF(E60=0,0,IF(D60&lt;#REF!,"EXPERIENCIA ADQUIRIDA ANTES DEL GRADO",E60/VLOOKUP(YEAR(D60),$L$1:$M$64,2,0)))</f>
        <v>0</v>
      </c>
      <c r="G60" s="170"/>
      <c r="H60" s="171"/>
      <c r="I60" s="202"/>
      <c r="L60" s="278">
        <v>2016</v>
      </c>
      <c r="M60" s="279">
        <v>689500</v>
      </c>
    </row>
    <row r="61" spans="1:13" ht="13.6">
      <c r="A61" s="664"/>
      <c r="B61" s="666"/>
      <c r="C61" s="173"/>
      <c r="D61" s="174"/>
      <c r="E61" s="175"/>
      <c r="F61" s="169">
        <f>IF(E61=0,0,IF(D61&lt;#REF!,"EXPERIENCIA ADQUIRIDA ANTES DEL GRADO",E61/VLOOKUP(YEAR(D61),$L$1:$M$64,2,0)))</f>
        <v>0</v>
      </c>
      <c r="G61" s="170"/>
      <c r="H61" s="171"/>
      <c r="I61" s="172"/>
      <c r="L61" s="278">
        <v>2017</v>
      </c>
      <c r="M61" s="279">
        <v>717737</v>
      </c>
    </row>
    <row r="62" spans="1:13" ht="13.6">
      <c r="A62" s="664"/>
      <c r="B62" s="666"/>
      <c r="C62" s="173"/>
      <c r="D62" s="174"/>
      <c r="E62" s="175"/>
      <c r="F62" s="169">
        <f>IF(E62=0,0,IF(D62&lt;#REF!,"EXPERIENCIA ADQUIRIDA ANTES DEL GRADO",E62/VLOOKUP(YEAR(D62),$L$1:$M$64,2,0)))</f>
        <v>0</v>
      </c>
      <c r="G62" s="170"/>
      <c r="H62" s="171"/>
      <c r="I62" s="172"/>
      <c r="L62" s="294">
        <v>2018</v>
      </c>
      <c r="M62" s="279">
        <v>781242</v>
      </c>
    </row>
    <row r="63" spans="1:13" ht="13.6">
      <c r="A63" s="664"/>
      <c r="B63" s="666"/>
      <c r="C63" s="173"/>
      <c r="D63" s="174"/>
      <c r="E63" s="175"/>
      <c r="F63" s="169">
        <f>IF(E63=0,0,IF(D63&lt;#REF!,"EXPERIENCIA ADQUIRIDA ANTES DEL GRADO",E63/VLOOKUP(YEAR(D63),$L$1:$M$64,2,0)))</f>
        <v>0</v>
      </c>
      <c r="G63" s="170"/>
      <c r="H63" s="171"/>
      <c r="I63" s="254"/>
      <c r="L63" s="251">
        <v>2019</v>
      </c>
      <c r="M63" s="246">
        <v>828116</v>
      </c>
    </row>
    <row r="64" spans="1:13" ht="13.6">
      <c r="A64" s="664"/>
      <c r="B64" s="666"/>
      <c r="C64" s="166"/>
      <c r="D64" s="167"/>
      <c r="E64" s="168"/>
      <c r="F64" s="169">
        <f>IF(E64=0,0,IF(D64&lt;#REF!,"EXPERIENCIA ADQUIRIDA ANTES DEL GRADO",E64/VLOOKUP(YEAR(D64),$L$1:$M$64,2,0)))</f>
        <v>0</v>
      </c>
      <c r="G64" s="181"/>
      <c r="H64" s="182"/>
      <c r="I64" s="172"/>
      <c r="L64" s="251">
        <v>2020</v>
      </c>
      <c r="M64" s="246">
        <v>877803</v>
      </c>
    </row>
    <row r="65" spans="1:24" ht="14.3" thickBot="1">
      <c r="A65" s="664"/>
      <c r="B65" s="666"/>
      <c r="C65" s="166"/>
      <c r="D65" s="167"/>
      <c r="E65" s="168"/>
      <c r="F65" s="169">
        <f>IF(E65=0,0,IF(D65&lt;#REF!,"EXPERIENCIA ADQUIRIDA ANTES DEL GRADO",E65/VLOOKUP(YEAR(D65),$L$1:$M$64,2,0)))</f>
        <v>0</v>
      </c>
      <c r="G65" s="181"/>
      <c r="H65" s="186"/>
      <c r="I65" s="172"/>
      <c r="L65"/>
      <c r="M65"/>
      <c r="N65" s="141"/>
      <c r="T65" s="141"/>
      <c r="U65" s="141"/>
      <c r="V65" s="141"/>
      <c r="W65" s="141"/>
      <c r="X65" s="141"/>
    </row>
    <row r="66" spans="1:24" ht="16.3" thickBot="1">
      <c r="A66" s="665"/>
      <c r="B66" s="667"/>
      <c r="C66" s="656" t="s">
        <v>135</v>
      </c>
      <c r="D66" s="657"/>
      <c r="E66" s="657"/>
      <c r="F66" s="188">
        <f>SUM(F59:F65)</f>
        <v>0</v>
      </c>
      <c r="G66" s="189">
        <f>IF(F66&gt;=F$7,"cumple",0)</f>
        <v>0</v>
      </c>
      <c r="H66" s="190"/>
      <c r="I66" s="212"/>
      <c r="L66"/>
      <c r="M66"/>
    </row>
    <row r="67" spans="1:24" s="199" customFormat="1" ht="13.6" thickBot="1">
      <c r="A67" s="192"/>
      <c r="B67" s="193"/>
      <c r="C67" s="193"/>
      <c r="D67" s="193"/>
      <c r="E67" s="193"/>
      <c r="F67" s="193"/>
      <c r="G67" s="193"/>
      <c r="H67" s="194"/>
      <c r="I67" s="195"/>
      <c r="J67" s="196"/>
      <c r="K67" s="196"/>
      <c r="L67"/>
      <c r="M67"/>
    </row>
    <row r="68" spans="1:24">
      <c r="A68" s="213"/>
      <c r="B68" s="214"/>
      <c r="C68" s="218"/>
      <c r="D68" s="219"/>
      <c r="E68" s="220"/>
      <c r="F68" s="220"/>
      <c r="G68" s="220"/>
      <c r="H68" s="220"/>
      <c r="I68" s="221"/>
      <c r="L68"/>
      <c r="M68"/>
    </row>
    <row r="69" spans="1:24" ht="12.75" customHeight="1">
      <c r="A69" s="155" t="s">
        <v>66</v>
      </c>
      <c r="B69" s="156">
        <v>5</v>
      </c>
      <c r="C69" s="634">
        <f>VLOOKUP(B69,Conformación!$A$5:$S$125,2,FALSE)</f>
        <v>0</v>
      </c>
      <c r="D69" s="634"/>
      <c r="E69" s="634"/>
      <c r="F69" s="634"/>
      <c r="G69" s="634"/>
      <c r="H69" s="634"/>
      <c r="I69" s="223"/>
      <c r="L69"/>
      <c r="M69"/>
    </row>
    <row r="70" spans="1:24" ht="12.75" customHeight="1">
      <c r="A70" s="155"/>
      <c r="B70" s="155"/>
      <c r="C70" s="635">
        <f>VLOOKUP(B69,Conformación!$A$5:$S$125,4,FALSE)</f>
        <v>0</v>
      </c>
      <c r="D70" s="635"/>
      <c r="E70" s="635"/>
      <c r="F70" s="635"/>
      <c r="G70" s="635"/>
      <c r="H70" s="635"/>
      <c r="I70" s="223"/>
      <c r="L70"/>
      <c r="M70"/>
    </row>
    <row r="71" spans="1:24" ht="13.6" thickBot="1">
      <c r="L71"/>
      <c r="M71"/>
    </row>
    <row r="72" spans="1:24" ht="48.1" customHeight="1" thickBot="1">
      <c r="A72" s="162" t="s">
        <v>124</v>
      </c>
      <c r="B72" s="163" t="s">
        <v>125</v>
      </c>
      <c r="C72" s="163" t="s">
        <v>4</v>
      </c>
      <c r="D72" s="163" t="s">
        <v>197</v>
      </c>
      <c r="E72" s="163" t="s">
        <v>26</v>
      </c>
      <c r="F72" s="163" t="s">
        <v>11</v>
      </c>
      <c r="G72" s="163" t="s">
        <v>131</v>
      </c>
      <c r="H72" s="307" t="s">
        <v>199</v>
      </c>
      <c r="I72" s="165" t="s">
        <v>9</v>
      </c>
      <c r="K72" s="227"/>
      <c r="L72"/>
      <c r="M72"/>
    </row>
    <row r="73" spans="1:24" ht="13.6">
      <c r="A73" s="638" t="str">
        <f>+A59</f>
        <v>Residente de Obra</v>
      </c>
      <c r="B73" s="641">
        <f>+'Exp. profesionales'!B72</f>
        <v>0</v>
      </c>
      <c r="C73" s="166"/>
      <c r="D73" s="167"/>
      <c r="E73" s="168"/>
      <c r="F73" s="169">
        <f>IF(E73=0,0,IF(D73&lt;#REF!,"EXPERIENCIA ADQUIRIDA ANTES DEL GRADO",E73/VLOOKUP(YEAR(D73),$L$1:$M$64,2,0)))</f>
        <v>0</v>
      </c>
      <c r="G73" s="170"/>
      <c r="H73" s="182"/>
      <c r="I73" s="254"/>
      <c r="L73"/>
      <c r="M73"/>
    </row>
    <row r="74" spans="1:24" ht="13.6">
      <c r="A74" s="664"/>
      <c r="B74" s="666"/>
      <c r="C74" s="173"/>
      <c r="D74" s="174"/>
      <c r="E74" s="175"/>
      <c r="F74" s="169">
        <f>IF(E74=0,0,IF(D74&lt;#REF!,"EXPERIENCIA ADQUIRIDA ANTES DEL GRADO",E74/VLOOKUP(YEAR(D74),$L$1:$M$64,2,0)))</f>
        <v>0</v>
      </c>
      <c r="G74" s="170"/>
      <c r="H74" s="182"/>
      <c r="I74" s="172"/>
      <c r="L74"/>
      <c r="M74"/>
    </row>
    <row r="75" spans="1:24" ht="13.6">
      <c r="A75" s="664"/>
      <c r="B75" s="666"/>
      <c r="C75" s="173"/>
      <c r="D75" s="174"/>
      <c r="E75" s="175"/>
      <c r="F75" s="169">
        <f>IF(E75=0,0,IF(D75&lt;#REF!,"EXPERIENCIA ADQUIRIDA ANTES DEL GRADO",E75/VLOOKUP(YEAR(D75),$L$1:$M$64,2,0)))</f>
        <v>0</v>
      </c>
      <c r="G75" s="170"/>
      <c r="H75" s="182"/>
      <c r="I75" s="172"/>
      <c r="L75"/>
      <c r="M75"/>
    </row>
    <row r="76" spans="1:24" ht="13.6">
      <c r="A76" s="664"/>
      <c r="B76" s="666"/>
      <c r="C76" s="173"/>
      <c r="D76" s="174"/>
      <c r="E76" s="175"/>
      <c r="F76" s="169">
        <f>IF(E76=0,0,IF(D76&lt;#REF!,"EXPERIENCIA ADQUIRIDA ANTES DEL GRADO",E76/VLOOKUP(YEAR(D76),$L$1:$M$64,2,0)))</f>
        <v>0</v>
      </c>
      <c r="G76" s="170"/>
      <c r="H76" s="182"/>
      <c r="I76" s="172"/>
      <c r="L76"/>
      <c r="M76"/>
    </row>
    <row r="77" spans="1:24" ht="13.6">
      <c r="A77" s="664"/>
      <c r="B77" s="666"/>
      <c r="C77" s="173"/>
      <c r="D77" s="174"/>
      <c r="E77" s="175"/>
      <c r="F77" s="169">
        <f>IF(E77=0,0,IF(D77&lt;#REF!,"EXPERIENCIA ADQUIRIDA ANTES DEL GRADO",E77/VLOOKUP(YEAR(D77),$L$1:$M$64,2,0)))</f>
        <v>0</v>
      </c>
      <c r="G77" s="170"/>
      <c r="H77" s="182"/>
      <c r="I77" s="172"/>
      <c r="L77"/>
      <c r="M77"/>
    </row>
    <row r="78" spans="1:24" ht="13.6">
      <c r="A78" s="664"/>
      <c r="B78" s="666"/>
      <c r="C78" s="173"/>
      <c r="D78" s="174"/>
      <c r="E78" s="175"/>
      <c r="F78" s="169">
        <f>IF(E78=0,0,IF(D78&lt;#REF!,"EXPERIENCIA ADQUIRIDA ANTES DEL GRADO",E78/VLOOKUP(YEAR(D78),$L$1:$M$64,2,0)))</f>
        <v>0</v>
      </c>
      <c r="G78" s="181"/>
      <c r="H78" s="182"/>
      <c r="I78" s="172"/>
      <c r="L78"/>
      <c r="M78"/>
    </row>
    <row r="79" spans="1:24" ht="14.3" thickBot="1">
      <c r="A79" s="664"/>
      <c r="B79" s="666"/>
      <c r="C79" s="173"/>
      <c r="D79" s="174"/>
      <c r="E79" s="175"/>
      <c r="F79" s="169">
        <f>IF(E79=0,0,IF(D79&lt;#REF!,"EXPERIENCIA ADQUIRIDA ANTES DEL GRADO",E79/VLOOKUP(YEAR(D79),$L$1:$M$64,2,0)))</f>
        <v>0</v>
      </c>
      <c r="G79" s="181"/>
      <c r="H79" s="186"/>
      <c r="I79" s="187"/>
      <c r="L79"/>
      <c r="M79"/>
      <c r="N79" s="141"/>
      <c r="T79" s="141"/>
      <c r="U79" s="141"/>
      <c r="V79" s="141"/>
      <c r="W79" s="141"/>
      <c r="X79" s="141"/>
    </row>
    <row r="80" spans="1:24" ht="16.3" thickBot="1">
      <c r="A80" s="665"/>
      <c r="B80" s="667"/>
      <c r="C80" s="656" t="s">
        <v>135</v>
      </c>
      <c r="D80" s="657"/>
      <c r="E80" s="657"/>
      <c r="F80" s="188">
        <f>SUM(F73:F79)</f>
        <v>0</v>
      </c>
      <c r="G80" s="189">
        <f>IF(F80&gt;=F$7,"cumple",0)</f>
        <v>0</v>
      </c>
      <c r="H80" s="190"/>
      <c r="I80" s="212"/>
      <c r="L80"/>
      <c r="M80"/>
    </row>
    <row r="81" spans="1:13" s="199" customFormat="1" ht="13.6" thickBot="1">
      <c r="A81" s="192"/>
      <c r="B81" s="193"/>
      <c r="C81" s="193"/>
      <c r="D81" s="193"/>
      <c r="E81" s="193"/>
      <c r="F81" s="193"/>
      <c r="G81" s="193"/>
      <c r="H81" s="194"/>
      <c r="I81" s="195"/>
      <c r="J81" s="196"/>
      <c r="K81" s="196"/>
      <c r="L81"/>
      <c r="M81"/>
    </row>
    <row r="82" spans="1:13">
      <c r="A82" s="213"/>
      <c r="B82" s="214"/>
      <c r="C82" s="218"/>
      <c r="D82" s="219"/>
      <c r="E82" s="220"/>
      <c r="F82" s="220"/>
      <c r="G82" s="220"/>
      <c r="H82" s="220"/>
      <c r="I82" s="221"/>
    </row>
  </sheetData>
  <mergeCells count="40">
    <mergeCell ref="C52:E52"/>
    <mergeCell ref="A45:A52"/>
    <mergeCell ref="B45:B52"/>
    <mergeCell ref="A32:A39"/>
    <mergeCell ref="B32:B39"/>
    <mergeCell ref="C39:E39"/>
    <mergeCell ref="C80:E80"/>
    <mergeCell ref="A73:A80"/>
    <mergeCell ref="B73:B80"/>
    <mergeCell ref="C69:H69"/>
    <mergeCell ref="C70:H70"/>
    <mergeCell ref="A59:A66"/>
    <mergeCell ref="B59:B66"/>
    <mergeCell ref="C66:E66"/>
    <mergeCell ref="C55:H55"/>
    <mergeCell ref="C56:H56"/>
    <mergeCell ref="C28:H28"/>
    <mergeCell ref="C29:H29"/>
    <mergeCell ref="C41:H41"/>
    <mergeCell ref="C42:H42"/>
    <mergeCell ref="F9:F10"/>
    <mergeCell ref="D11:E12"/>
    <mergeCell ref="F11:F12"/>
    <mergeCell ref="C26:E26"/>
    <mergeCell ref="G9:G10"/>
    <mergeCell ref="G11:G12"/>
    <mergeCell ref="C15:H15"/>
    <mergeCell ref="C16:H16"/>
    <mergeCell ref="A1:I2"/>
    <mergeCell ref="A4:I4"/>
    <mergeCell ref="D6:E6"/>
    <mergeCell ref="B6:C6"/>
    <mergeCell ref="A19:A26"/>
    <mergeCell ref="B19:B26"/>
    <mergeCell ref="D7:E8"/>
    <mergeCell ref="F7:F8"/>
    <mergeCell ref="D9:E10"/>
    <mergeCell ref="A7:A8"/>
    <mergeCell ref="B7:C8"/>
    <mergeCell ref="G7:G8"/>
  </mergeCells>
  <conditionalFormatting sqref="D13:I13 J18:J26 H12:I12 I17">
    <cfRule type="containsText" dxfId="6" priority="33" operator="containsText" text="TIEMPO">
      <formula>NOT(ISERROR(SEARCH("TIEMPO",D12)))</formula>
    </cfRule>
    <cfRule type="cellIs" dxfId="5" priority="34" operator="equal">
      <formula>30</formula>
    </cfRule>
  </conditionalFormatting>
  <conditionalFormatting sqref="F19:F25">
    <cfRule type="containsText" dxfId="4" priority="31" stopIfTrue="1" operator="containsText" text="EXPERIENCIA">
      <formula>NOT(ISERROR(SEARCH("EXPERIENCIA",F19)))</formula>
    </cfRule>
  </conditionalFormatting>
  <conditionalFormatting sqref="F59:F65">
    <cfRule type="containsText" dxfId="3" priority="9" stopIfTrue="1" operator="containsText" text="EXPERIENCIA">
      <formula>NOT(ISERROR(SEARCH("EXPERIENCIA",F59)))</formula>
    </cfRule>
  </conditionalFormatting>
  <conditionalFormatting sqref="F73:F79">
    <cfRule type="containsText" dxfId="2" priority="8" stopIfTrue="1" operator="containsText" text="EXPERIENCIA">
      <formula>NOT(ISERROR(SEARCH("EXPERIENCIA",F73)))</formula>
    </cfRule>
  </conditionalFormatting>
  <conditionalFormatting sqref="F32:F38">
    <cfRule type="containsText" dxfId="1" priority="6" stopIfTrue="1" operator="containsText" text="EXPERIENCIA">
      <formula>NOT(ISERROR(SEARCH("EXPERIENCIA",F32)))</formula>
    </cfRule>
  </conditionalFormatting>
  <conditionalFormatting sqref="F45:F51">
    <cfRule type="containsText" dxfId="0" priority="3" stopIfTrue="1" operator="containsText" text="EXPERIENCIA">
      <formula>NOT(ISERROR(SEARCH("EXPERIENCIA",F45)))</formula>
    </cfRule>
  </conditionalFormatting>
  <printOptions horizontalCentered="1"/>
  <pageMargins left="0.70866141732283472" right="0.70866141732283472" top="0.74803149606299213" bottom="0.74803149606299213" header="0.31496062992125984" footer="0.31496062992125984"/>
  <pageSetup scale="52" fitToHeight="2" orientation="landscape" r:id="rId1"/>
  <headerFooter>
    <oddFooter>&amp;L&amp;8Ing. Angélica González&amp;C&amp;8&amp;F&amp;R&amp;8&amp;A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54"/>
  <sheetViews>
    <sheetView zoomScale="80" zoomScaleNormal="80" workbookViewId="0">
      <selection activeCell="B11" sqref="B11"/>
    </sheetView>
  </sheetViews>
  <sheetFormatPr baseColWidth="10" defaultRowHeight="12.9"/>
  <cols>
    <col min="1" max="1" width="4.375" style="259" bestFit="1" customWidth="1"/>
    <col min="2" max="2" width="28.375" style="259" bestFit="1" customWidth="1"/>
    <col min="3" max="3" width="22.625" style="259" customWidth="1"/>
    <col min="4" max="4" width="23" style="259" customWidth="1"/>
    <col min="5" max="5" width="17.375" style="259" customWidth="1"/>
    <col min="6" max="6" width="11.375" style="259" customWidth="1"/>
    <col min="7" max="7" width="16.875" style="259" customWidth="1"/>
    <col min="8" max="8" width="16.625" style="259" customWidth="1"/>
    <col min="9" max="251" width="11.375" style="259"/>
    <col min="252" max="252" width="32.875" style="259" customWidth="1"/>
    <col min="253" max="253" width="23.625" style="259" customWidth="1"/>
    <col min="254" max="255" width="21" style="259" customWidth="1"/>
    <col min="256" max="256" width="25.125" style="259" customWidth="1"/>
    <col min="257" max="257" width="22.125" style="259" customWidth="1"/>
    <col min="258" max="258" width="4.75" style="259" customWidth="1"/>
    <col min="259" max="259" width="22" style="259" customWidth="1"/>
    <col min="260" max="260" width="23.75" style="259" customWidth="1"/>
    <col min="261" max="261" width="16.625" style="259" customWidth="1"/>
    <col min="262" max="262" width="7" style="259" customWidth="1"/>
    <col min="263" max="263" width="5.625" style="259" customWidth="1"/>
    <col min="264" max="264" width="16.625" style="259" customWidth="1"/>
    <col min="265" max="507" width="11.375" style="259"/>
    <col min="508" max="508" width="32.875" style="259" customWidth="1"/>
    <col min="509" max="509" width="23.625" style="259" customWidth="1"/>
    <col min="510" max="511" width="21" style="259" customWidth="1"/>
    <col min="512" max="512" width="25.125" style="259" customWidth="1"/>
    <col min="513" max="513" width="22.125" style="259" customWidth="1"/>
    <col min="514" max="514" width="4.75" style="259" customWidth="1"/>
    <col min="515" max="515" width="22" style="259" customWidth="1"/>
    <col min="516" max="516" width="23.75" style="259" customWidth="1"/>
    <col min="517" max="517" width="16.625" style="259" customWidth="1"/>
    <col min="518" max="518" width="7" style="259" customWidth="1"/>
    <col min="519" max="519" width="5.625" style="259" customWidth="1"/>
    <col min="520" max="520" width="16.625" style="259" customWidth="1"/>
    <col min="521" max="763" width="11.375" style="259"/>
    <col min="764" max="764" width="32.875" style="259" customWidth="1"/>
    <col min="765" max="765" width="23.625" style="259" customWidth="1"/>
    <col min="766" max="767" width="21" style="259" customWidth="1"/>
    <col min="768" max="768" width="25.125" style="259" customWidth="1"/>
    <col min="769" max="769" width="22.125" style="259" customWidth="1"/>
    <col min="770" max="770" width="4.75" style="259" customWidth="1"/>
    <col min="771" max="771" width="22" style="259" customWidth="1"/>
    <col min="772" max="772" width="23.75" style="259" customWidth="1"/>
    <col min="773" max="773" width="16.625" style="259" customWidth="1"/>
    <col min="774" max="774" width="7" style="259" customWidth="1"/>
    <col min="775" max="775" width="5.625" style="259" customWidth="1"/>
    <col min="776" max="776" width="16.625" style="259" customWidth="1"/>
    <col min="777" max="1019" width="11.375" style="259"/>
    <col min="1020" max="1020" width="32.875" style="259" customWidth="1"/>
    <col min="1021" max="1021" width="23.625" style="259" customWidth="1"/>
    <col min="1022" max="1023" width="21" style="259" customWidth="1"/>
    <col min="1024" max="1024" width="25.125" style="259" customWidth="1"/>
    <col min="1025" max="1025" width="22.125" style="259" customWidth="1"/>
    <col min="1026" max="1026" width="4.75" style="259" customWidth="1"/>
    <col min="1027" max="1027" width="22" style="259" customWidth="1"/>
    <col min="1028" max="1028" width="23.75" style="259" customWidth="1"/>
    <col min="1029" max="1029" width="16.625" style="259" customWidth="1"/>
    <col min="1030" max="1030" width="7" style="259" customWidth="1"/>
    <col min="1031" max="1031" width="5.625" style="259" customWidth="1"/>
    <col min="1032" max="1032" width="16.625" style="259" customWidth="1"/>
    <col min="1033" max="1275" width="11.375" style="259"/>
    <col min="1276" max="1276" width="32.875" style="259" customWidth="1"/>
    <col min="1277" max="1277" width="23.625" style="259" customWidth="1"/>
    <col min="1278" max="1279" width="21" style="259" customWidth="1"/>
    <col min="1280" max="1280" width="25.125" style="259" customWidth="1"/>
    <col min="1281" max="1281" width="22.125" style="259" customWidth="1"/>
    <col min="1282" max="1282" width="4.75" style="259" customWidth="1"/>
    <col min="1283" max="1283" width="22" style="259" customWidth="1"/>
    <col min="1284" max="1284" width="23.75" style="259" customWidth="1"/>
    <col min="1285" max="1285" width="16.625" style="259" customWidth="1"/>
    <col min="1286" max="1286" width="7" style="259" customWidth="1"/>
    <col min="1287" max="1287" width="5.625" style="259" customWidth="1"/>
    <col min="1288" max="1288" width="16.625" style="259" customWidth="1"/>
    <col min="1289" max="1531" width="11.375" style="259"/>
    <col min="1532" max="1532" width="32.875" style="259" customWidth="1"/>
    <col min="1533" max="1533" width="23.625" style="259" customWidth="1"/>
    <col min="1534" max="1535" width="21" style="259" customWidth="1"/>
    <col min="1536" max="1536" width="25.125" style="259" customWidth="1"/>
    <col min="1537" max="1537" width="22.125" style="259" customWidth="1"/>
    <col min="1538" max="1538" width="4.75" style="259" customWidth="1"/>
    <col min="1539" max="1539" width="22" style="259" customWidth="1"/>
    <col min="1540" max="1540" width="23.75" style="259" customWidth="1"/>
    <col min="1541" max="1541" width="16.625" style="259" customWidth="1"/>
    <col min="1542" max="1542" width="7" style="259" customWidth="1"/>
    <col min="1543" max="1543" width="5.625" style="259" customWidth="1"/>
    <col min="1544" max="1544" width="16.625" style="259" customWidth="1"/>
    <col min="1545" max="1787" width="11.375" style="259"/>
    <col min="1788" max="1788" width="32.875" style="259" customWidth="1"/>
    <col min="1789" max="1789" width="23.625" style="259" customWidth="1"/>
    <col min="1790" max="1791" width="21" style="259" customWidth="1"/>
    <col min="1792" max="1792" width="25.125" style="259" customWidth="1"/>
    <col min="1793" max="1793" width="22.125" style="259" customWidth="1"/>
    <col min="1794" max="1794" width="4.75" style="259" customWidth="1"/>
    <col min="1795" max="1795" width="22" style="259" customWidth="1"/>
    <col min="1796" max="1796" width="23.75" style="259" customWidth="1"/>
    <col min="1797" max="1797" width="16.625" style="259" customWidth="1"/>
    <col min="1798" max="1798" width="7" style="259" customWidth="1"/>
    <col min="1799" max="1799" width="5.625" style="259" customWidth="1"/>
    <col min="1800" max="1800" width="16.625" style="259" customWidth="1"/>
    <col min="1801" max="2043" width="11.375" style="259"/>
    <col min="2044" max="2044" width="32.875" style="259" customWidth="1"/>
    <col min="2045" max="2045" width="23.625" style="259" customWidth="1"/>
    <col min="2046" max="2047" width="21" style="259" customWidth="1"/>
    <col min="2048" max="2048" width="25.125" style="259" customWidth="1"/>
    <col min="2049" max="2049" width="22.125" style="259" customWidth="1"/>
    <col min="2050" max="2050" width="4.75" style="259" customWidth="1"/>
    <col min="2051" max="2051" width="22" style="259" customWidth="1"/>
    <col min="2052" max="2052" width="23.75" style="259" customWidth="1"/>
    <col min="2053" max="2053" width="16.625" style="259" customWidth="1"/>
    <col min="2054" max="2054" width="7" style="259" customWidth="1"/>
    <col min="2055" max="2055" width="5.625" style="259" customWidth="1"/>
    <col min="2056" max="2056" width="16.625" style="259" customWidth="1"/>
    <col min="2057" max="2299" width="11.375" style="259"/>
    <col min="2300" max="2300" width="32.875" style="259" customWidth="1"/>
    <col min="2301" max="2301" width="23.625" style="259" customWidth="1"/>
    <col min="2302" max="2303" width="21" style="259" customWidth="1"/>
    <col min="2304" max="2304" width="25.125" style="259" customWidth="1"/>
    <col min="2305" max="2305" width="22.125" style="259" customWidth="1"/>
    <col min="2306" max="2306" width="4.75" style="259" customWidth="1"/>
    <col min="2307" max="2307" width="22" style="259" customWidth="1"/>
    <col min="2308" max="2308" width="23.75" style="259" customWidth="1"/>
    <col min="2309" max="2309" width="16.625" style="259" customWidth="1"/>
    <col min="2310" max="2310" width="7" style="259" customWidth="1"/>
    <col min="2311" max="2311" width="5.625" style="259" customWidth="1"/>
    <col min="2312" max="2312" width="16.625" style="259" customWidth="1"/>
    <col min="2313" max="2555" width="11.375" style="259"/>
    <col min="2556" max="2556" width="32.875" style="259" customWidth="1"/>
    <col min="2557" max="2557" width="23.625" style="259" customWidth="1"/>
    <col min="2558" max="2559" width="21" style="259" customWidth="1"/>
    <col min="2560" max="2560" width="25.125" style="259" customWidth="1"/>
    <col min="2561" max="2561" width="22.125" style="259" customWidth="1"/>
    <col min="2562" max="2562" width="4.75" style="259" customWidth="1"/>
    <col min="2563" max="2563" width="22" style="259" customWidth="1"/>
    <col min="2564" max="2564" width="23.75" style="259" customWidth="1"/>
    <col min="2565" max="2565" width="16.625" style="259" customWidth="1"/>
    <col min="2566" max="2566" width="7" style="259" customWidth="1"/>
    <col min="2567" max="2567" width="5.625" style="259" customWidth="1"/>
    <col min="2568" max="2568" width="16.625" style="259" customWidth="1"/>
    <col min="2569" max="2811" width="11.375" style="259"/>
    <col min="2812" max="2812" width="32.875" style="259" customWidth="1"/>
    <col min="2813" max="2813" width="23.625" style="259" customWidth="1"/>
    <col min="2814" max="2815" width="21" style="259" customWidth="1"/>
    <col min="2816" max="2816" width="25.125" style="259" customWidth="1"/>
    <col min="2817" max="2817" width="22.125" style="259" customWidth="1"/>
    <col min="2818" max="2818" width="4.75" style="259" customWidth="1"/>
    <col min="2819" max="2819" width="22" style="259" customWidth="1"/>
    <col min="2820" max="2820" width="23.75" style="259" customWidth="1"/>
    <col min="2821" max="2821" width="16.625" style="259" customWidth="1"/>
    <col min="2822" max="2822" width="7" style="259" customWidth="1"/>
    <col min="2823" max="2823" width="5.625" style="259" customWidth="1"/>
    <col min="2824" max="2824" width="16.625" style="259" customWidth="1"/>
    <col min="2825" max="3067" width="11.375" style="259"/>
    <col min="3068" max="3068" width="32.875" style="259" customWidth="1"/>
    <col min="3069" max="3069" width="23.625" style="259" customWidth="1"/>
    <col min="3070" max="3071" width="21" style="259" customWidth="1"/>
    <col min="3072" max="3072" width="25.125" style="259" customWidth="1"/>
    <col min="3073" max="3073" width="22.125" style="259" customWidth="1"/>
    <col min="3074" max="3074" width="4.75" style="259" customWidth="1"/>
    <col min="3075" max="3075" width="22" style="259" customWidth="1"/>
    <col min="3076" max="3076" width="23.75" style="259" customWidth="1"/>
    <col min="3077" max="3077" width="16.625" style="259" customWidth="1"/>
    <col min="3078" max="3078" width="7" style="259" customWidth="1"/>
    <col min="3079" max="3079" width="5.625" style="259" customWidth="1"/>
    <col min="3080" max="3080" width="16.625" style="259" customWidth="1"/>
    <col min="3081" max="3323" width="11.375" style="259"/>
    <col min="3324" max="3324" width="32.875" style="259" customWidth="1"/>
    <col min="3325" max="3325" width="23.625" style="259" customWidth="1"/>
    <col min="3326" max="3327" width="21" style="259" customWidth="1"/>
    <col min="3328" max="3328" width="25.125" style="259" customWidth="1"/>
    <col min="3329" max="3329" width="22.125" style="259" customWidth="1"/>
    <col min="3330" max="3330" width="4.75" style="259" customWidth="1"/>
    <col min="3331" max="3331" width="22" style="259" customWidth="1"/>
    <col min="3332" max="3332" width="23.75" style="259" customWidth="1"/>
    <col min="3333" max="3333" width="16.625" style="259" customWidth="1"/>
    <col min="3334" max="3334" width="7" style="259" customWidth="1"/>
    <col min="3335" max="3335" width="5.625" style="259" customWidth="1"/>
    <col min="3336" max="3336" width="16.625" style="259" customWidth="1"/>
    <col min="3337" max="3579" width="11.375" style="259"/>
    <col min="3580" max="3580" width="32.875" style="259" customWidth="1"/>
    <col min="3581" max="3581" width="23.625" style="259" customWidth="1"/>
    <col min="3582" max="3583" width="21" style="259" customWidth="1"/>
    <col min="3584" max="3584" width="25.125" style="259" customWidth="1"/>
    <col min="3585" max="3585" width="22.125" style="259" customWidth="1"/>
    <col min="3586" max="3586" width="4.75" style="259" customWidth="1"/>
    <col min="3587" max="3587" width="22" style="259" customWidth="1"/>
    <col min="3588" max="3588" width="23.75" style="259" customWidth="1"/>
    <col min="3589" max="3589" width="16.625" style="259" customWidth="1"/>
    <col min="3590" max="3590" width="7" style="259" customWidth="1"/>
    <col min="3591" max="3591" width="5.625" style="259" customWidth="1"/>
    <col min="3592" max="3592" width="16.625" style="259" customWidth="1"/>
    <col min="3593" max="3835" width="11.375" style="259"/>
    <col min="3836" max="3836" width="32.875" style="259" customWidth="1"/>
    <col min="3837" max="3837" width="23.625" style="259" customWidth="1"/>
    <col min="3838" max="3839" width="21" style="259" customWidth="1"/>
    <col min="3840" max="3840" width="25.125" style="259" customWidth="1"/>
    <col min="3841" max="3841" width="22.125" style="259" customWidth="1"/>
    <col min="3842" max="3842" width="4.75" style="259" customWidth="1"/>
    <col min="3843" max="3843" width="22" style="259" customWidth="1"/>
    <col min="3844" max="3844" width="23.75" style="259" customWidth="1"/>
    <col min="3845" max="3845" width="16.625" style="259" customWidth="1"/>
    <col min="3846" max="3846" width="7" style="259" customWidth="1"/>
    <col min="3847" max="3847" width="5.625" style="259" customWidth="1"/>
    <col min="3848" max="3848" width="16.625" style="259" customWidth="1"/>
    <col min="3849" max="4091" width="11.375" style="259"/>
    <col min="4092" max="4092" width="32.875" style="259" customWidth="1"/>
    <col min="4093" max="4093" width="23.625" style="259" customWidth="1"/>
    <col min="4094" max="4095" width="21" style="259" customWidth="1"/>
    <col min="4096" max="4096" width="25.125" style="259" customWidth="1"/>
    <col min="4097" max="4097" width="22.125" style="259" customWidth="1"/>
    <col min="4098" max="4098" width="4.75" style="259" customWidth="1"/>
    <col min="4099" max="4099" width="22" style="259" customWidth="1"/>
    <col min="4100" max="4100" width="23.75" style="259" customWidth="1"/>
    <col min="4101" max="4101" width="16.625" style="259" customWidth="1"/>
    <col min="4102" max="4102" width="7" style="259" customWidth="1"/>
    <col min="4103" max="4103" width="5.625" style="259" customWidth="1"/>
    <col min="4104" max="4104" width="16.625" style="259" customWidth="1"/>
    <col min="4105" max="4347" width="11.375" style="259"/>
    <col min="4348" max="4348" width="32.875" style="259" customWidth="1"/>
    <col min="4349" max="4349" width="23.625" style="259" customWidth="1"/>
    <col min="4350" max="4351" width="21" style="259" customWidth="1"/>
    <col min="4352" max="4352" width="25.125" style="259" customWidth="1"/>
    <col min="4353" max="4353" width="22.125" style="259" customWidth="1"/>
    <col min="4354" max="4354" width="4.75" style="259" customWidth="1"/>
    <col min="4355" max="4355" width="22" style="259" customWidth="1"/>
    <col min="4356" max="4356" width="23.75" style="259" customWidth="1"/>
    <col min="4357" max="4357" width="16.625" style="259" customWidth="1"/>
    <col min="4358" max="4358" width="7" style="259" customWidth="1"/>
    <col min="4359" max="4359" width="5.625" style="259" customWidth="1"/>
    <col min="4360" max="4360" width="16.625" style="259" customWidth="1"/>
    <col min="4361" max="4603" width="11.375" style="259"/>
    <col min="4604" max="4604" width="32.875" style="259" customWidth="1"/>
    <col min="4605" max="4605" width="23.625" style="259" customWidth="1"/>
    <col min="4606" max="4607" width="21" style="259" customWidth="1"/>
    <col min="4608" max="4608" width="25.125" style="259" customWidth="1"/>
    <col min="4609" max="4609" width="22.125" style="259" customWidth="1"/>
    <col min="4610" max="4610" width="4.75" style="259" customWidth="1"/>
    <col min="4611" max="4611" width="22" style="259" customWidth="1"/>
    <col min="4612" max="4612" width="23.75" style="259" customWidth="1"/>
    <col min="4613" max="4613" width="16.625" style="259" customWidth="1"/>
    <col min="4614" max="4614" width="7" style="259" customWidth="1"/>
    <col min="4615" max="4615" width="5.625" style="259" customWidth="1"/>
    <col min="4616" max="4616" width="16.625" style="259" customWidth="1"/>
    <col min="4617" max="4859" width="11.375" style="259"/>
    <col min="4860" max="4860" width="32.875" style="259" customWidth="1"/>
    <col min="4861" max="4861" width="23.625" style="259" customWidth="1"/>
    <col min="4862" max="4863" width="21" style="259" customWidth="1"/>
    <col min="4864" max="4864" width="25.125" style="259" customWidth="1"/>
    <col min="4865" max="4865" width="22.125" style="259" customWidth="1"/>
    <col min="4866" max="4866" width="4.75" style="259" customWidth="1"/>
    <col min="4867" max="4867" width="22" style="259" customWidth="1"/>
    <col min="4868" max="4868" width="23.75" style="259" customWidth="1"/>
    <col min="4869" max="4869" width="16.625" style="259" customWidth="1"/>
    <col min="4870" max="4870" width="7" style="259" customWidth="1"/>
    <col min="4871" max="4871" width="5.625" style="259" customWidth="1"/>
    <col min="4872" max="4872" width="16.625" style="259" customWidth="1"/>
    <col min="4873" max="5115" width="11.375" style="259"/>
    <col min="5116" max="5116" width="32.875" style="259" customWidth="1"/>
    <col min="5117" max="5117" width="23.625" style="259" customWidth="1"/>
    <col min="5118" max="5119" width="21" style="259" customWidth="1"/>
    <col min="5120" max="5120" width="25.125" style="259" customWidth="1"/>
    <col min="5121" max="5121" width="22.125" style="259" customWidth="1"/>
    <col min="5122" max="5122" width="4.75" style="259" customWidth="1"/>
    <col min="5123" max="5123" width="22" style="259" customWidth="1"/>
    <col min="5124" max="5124" width="23.75" style="259" customWidth="1"/>
    <col min="5125" max="5125" width="16.625" style="259" customWidth="1"/>
    <col min="5126" max="5126" width="7" style="259" customWidth="1"/>
    <col min="5127" max="5127" width="5.625" style="259" customWidth="1"/>
    <col min="5128" max="5128" width="16.625" style="259" customWidth="1"/>
    <col min="5129" max="5371" width="11.375" style="259"/>
    <col min="5372" max="5372" width="32.875" style="259" customWidth="1"/>
    <col min="5373" max="5373" width="23.625" style="259" customWidth="1"/>
    <col min="5374" max="5375" width="21" style="259" customWidth="1"/>
    <col min="5376" max="5376" width="25.125" style="259" customWidth="1"/>
    <col min="5377" max="5377" width="22.125" style="259" customWidth="1"/>
    <col min="5378" max="5378" width="4.75" style="259" customWidth="1"/>
    <col min="5379" max="5379" width="22" style="259" customWidth="1"/>
    <col min="5380" max="5380" width="23.75" style="259" customWidth="1"/>
    <col min="5381" max="5381" width="16.625" style="259" customWidth="1"/>
    <col min="5382" max="5382" width="7" style="259" customWidth="1"/>
    <col min="5383" max="5383" width="5.625" style="259" customWidth="1"/>
    <col min="5384" max="5384" width="16.625" style="259" customWidth="1"/>
    <col min="5385" max="5627" width="11.375" style="259"/>
    <col min="5628" max="5628" width="32.875" style="259" customWidth="1"/>
    <col min="5629" max="5629" width="23.625" style="259" customWidth="1"/>
    <col min="5630" max="5631" width="21" style="259" customWidth="1"/>
    <col min="5632" max="5632" width="25.125" style="259" customWidth="1"/>
    <col min="5633" max="5633" width="22.125" style="259" customWidth="1"/>
    <col min="5634" max="5634" width="4.75" style="259" customWidth="1"/>
    <col min="5635" max="5635" width="22" style="259" customWidth="1"/>
    <col min="5636" max="5636" width="23.75" style="259" customWidth="1"/>
    <col min="5637" max="5637" width="16.625" style="259" customWidth="1"/>
    <col min="5638" max="5638" width="7" style="259" customWidth="1"/>
    <col min="5639" max="5639" width="5.625" style="259" customWidth="1"/>
    <col min="5640" max="5640" width="16.625" style="259" customWidth="1"/>
    <col min="5641" max="5883" width="11.375" style="259"/>
    <col min="5884" max="5884" width="32.875" style="259" customWidth="1"/>
    <col min="5885" max="5885" width="23.625" style="259" customWidth="1"/>
    <col min="5886" max="5887" width="21" style="259" customWidth="1"/>
    <col min="5888" max="5888" width="25.125" style="259" customWidth="1"/>
    <col min="5889" max="5889" width="22.125" style="259" customWidth="1"/>
    <col min="5890" max="5890" width="4.75" style="259" customWidth="1"/>
    <col min="5891" max="5891" width="22" style="259" customWidth="1"/>
    <col min="5892" max="5892" width="23.75" style="259" customWidth="1"/>
    <col min="5893" max="5893" width="16.625" style="259" customWidth="1"/>
    <col min="5894" max="5894" width="7" style="259" customWidth="1"/>
    <col min="5895" max="5895" width="5.625" style="259" customWidth="1"/>
    <col min="5896" max="5896" width="16.625" style="259" customWidth="1"/>
    <col min="5897" max="6139" width="11.375" style="259"/>
    <col min="6140" max="6140" width="32.875" style="259" customWidth="1"/>
    <col min="6141" max="6141" width="23.625" style="259" customWidth="1"/>
    <col min="6142" max="6143" width="21" style="259" customWidth="1"/>
    <col min="6144" max="6144" width="25.125" style="259" customWidth="1"/>
    <col min="6145" max="6145" width="22.125" style="259" customWidth="1"/>
    <col min="6146" max="6146" width="4.75" style="259" customWidth="1"/>
    <col min="6147" max="6147" width="22" style="259" customWidth="1"/>
    <col min="6148" max="6148" width="23.75" style="259" customWidth="1"/>
    <col min="6149" max="6149" width="16.625" style="259" customWidth="1"/>
    <col min="6150" max="6150" width="7" style="259" customWidth="1"/>
    <col min="6151" max="6151" width="5.625" style="259" customWidth="1"/>
    <col min="6152" max="6152" width="16.625" style="259" customWidth="1"/>
    <col min="6153" max="6395" width="11.375" style="259"/>
    <col min="6396" max="6396" width="32.875" style="259" customWidth="1"/>
    <col min="6397" max="6397" width="23.625" style="259" customWidth="1"/>
    <col min="6398" max="6399" width="21" style="259" customWidth="1"/>
    <col min="6400" max="6400" width="25.125" style="259" customWidth="1"/>
    <col min="6401" max="6401" width="22.125" style="259" customWidth="1"/>
    <col min="6402" max="6402" width="4.75" style="259" customWidth="1"/>
    <col min="6403" max="6403" width="22" style="259" customWidth="1"/>
    <col min="6404" max="6404" width="23.75" style="259" customWidth="1"/>
    <col min="6405" max="6405" width="16.625" style="259" customWidth="1"/>
    <col min="6406" max="6406" width="7" style="259" customWidth="1"/>
    <col min="6407" max="6407" width="5.625" style="259" customWidth="1"/>
    <col min="6408" max="6408" width="16.625" style="259" customWidth="1"/>
    <col min="6409" max="6651" width="11.375" style="259"/>
    <col min="6652" max="6652" width="32.875" style="259" customWidth="1"/>
    <col min="6653" max="6653" width="23.625" style="259" customWidth="1"/>
    <col min="6654" max="6655" width="21" style="259" customWidth="1"/>
    <col min="6656" max="6656" width="25.125" style="259" customWidth="1"/>
    <col min="6657" max="6657" width="22.125" style="259" customWidth="1"/>
    <col min="6658" max="6658" width="4.75" style="259" customWidth="1"/>
    <col min="6659" max="6659" width="22" style="259" customWidth="1"/>
    <col min="6660" max="6660" width="23.75" style="259" customWidth="1"/>
    <col min="6661" max="6661" width="16.625" style="259" customWidth="1"/>
    <col min="6662" max="6662" width="7" style="259" customWidth="1"/>
    <col min="6663" max="6663" width="5.625" style="259" customWidth="1"/>
    <col min="6664" max="6664" width="16.625" style="259" customWidth="1"/>
    <col min="6665" max="6907" width="11.375" style="259"/>
    <col min="6908" max="6908" width="32.875" style="259" customWidth="1"/>
    <col min="6909" max="6909" width="23.625" style="259" customWidth="1"/>
    <col min="6910" max="6911" width="21" style="259" customWidth="1"/>
    <col min="6912" max="6912" width="25.125" style="259" customWidth="1"/>
    <col min="6913" max="6913" width="22.125" style="259" customWidth="1"/>
    <col min="6914" max="6914" width="4.75" style="259" customWidth="1"/>
    <col min="6915" max="6915" width="22" style="259" customWidth="1"/>
    <col min="6916" max="6916" width="23.75" style="259" customWidth="1"/>
    <col min="6917" max="6917" width="16.625" style="259" customWidth="1"/>
    <col min="6918" max="6918" width="7" style="259" customWidth="1"/>
    <col min="6919" max="6919" width="5.625" style="259" customWidth="1"/>
    <col min="6920" max="6920" width="16.625" style="259" customWidth="1"/>
    <col min="6921" max="7163" width="11.375" style="259"/>
    <col min="7164" max="7164" width="32.875" style="259" customWidth="1"/>
    <col min="7165" max="7165" width="23.625" style="259" customWidth="1"/>
    <col min="7166" max="7167" width="21" style="259" customWidth="1"/>
    <col min="7168" max="7168" width="25.125" style="259" customWidth="1"/>
    <col min="7169" max="7169" width="22.125" style="259" customWidth="1"/>
    <col min="7170" max="7170" width="4.75" style="259" customWidth="1"/>
    <col min="7171" max="7171" width="22" style="259" customWidth="1"/>
    <col min="7172" max="7172" width="23.75" style="259" customWidth="1"/>
    <col min="7173" max="7173" width="16.625" style="259" customWidth="1"/>
    <col min="7174" max="7174" width="7" style="259" customWidth="1"/>
    <col min="7175" max="7175" width="5.625" style="259" customWidth="1"/>
    <col min="7176" max="7176" width="16.625" style="259" customWidth="1"/>
    <col min="7177" max="7419" width="11.375" style="259"/>
    <col min="7420" max="7420" width="32.875" style="259" customWidth="1"/>
    <col min="7421" max="7421" width="23.625" style="259" customWidth="1"/>
    <col min="7422" max="7423" width="21" style="259" customWidth="1"/>
    <col min="7424" max="7424" width="25.125" style="259" customWidth="1"/>
    <col min="7425" max="7425" width="22.125" style="259" customWidth="1"/>
    <col min="7426" max="7426" width="4.75" style="259" customWidth="1"/>
    <col min="7427" max="7427" width="22" style="259" customWidth="1"/>
    <col min="7428" max="7428" width="23.75" style="259" customWidth="1"/>
    <col min="7429" max="7429" width="16.625" style="259" customWidth="1"/>
    <col min="7430" max="7430" width="7" style="259" customWidth="1"/>
    <col min="7431" max="7431" width="5.625" style="259" customWidth="1"/>
    <col min="7432" max="7432" width="16.625" style="259" customWidth="1"/>
    <col min="7433" max="7675" width="11.375" style="259"/>
    <col min="7676" max="7676" width="32.875" style="259" customWidth="1"/>
    <col min="7677" max="7677" width="23.625" style="259" customWidth="1"/>
    <col min="7678" max="7679" width="21" style="259" customWidth="1"/>
    <col min="7680" max="7680" width="25.125" style="259" customWidth="1"/>
    <col min="7681" max="7681" width="22.125" style="259" customWidth="1"/>
    <col min="7682" max="7682" width="4.75" style="259" customWidth="1"/>
    <col min="7683" max="7683" width="22" style="259" customWidth="1"/>
    <col min="7684" max="7684" width="23.75" style="259" customWidth="1"/>
    <col min="7685" max="7685" width="16.625" style="259" customWidth="1"/>
    <col min="7686" max="7686" width="7" style="259" customWidth="1"/>
    <col min="7687" max="7687" width="5.625" style="259" customWidth="1"/>
    <col min="7688" max="7688" width="16.625" style="259" customWidth="1"/>
    <col min="7689" max="7931" width="11.375" style="259"/>
    <col min="7932" max="7932" width="32.875" style="259" customWidth="1"/>
    <col min="7933" max="7933" width="23.625" style="259" customWidth="1"/>
    <col min="7934" max="7935" width="21" style="259" customWidth="1"/>
    <col min="7936" max="7936" width="25.125" style="259" customWidth="1"/>
    <col min="7937" max="7937" width="22.125" style="259" customWidth="1"/>
    <col min="7938" max="7938" width="4.75" style="259" customWidth="1"/>
    <col min="7939" max="7939" width="22" style="259" customWidth="1"/>
    <col min="7940" max="7940" width="23.75" style="259" customWidth="1"/>
    <col min="7941" max="7941" width="16.625" style="259" customWidth="1"/>
    <col min="7942" max="7942" width="7" style="259" customWidth="1"/>
    <col min="7943" max="7943" width="5.625" style="259" customWidth="1"/>
    <col min="7944" max="7944" width="16.625" style="259" customWidth="1"/>
    <col min="7945" max="8187" width="11.375" style="259"/>
    <col min="8188" max="8188" width="32.875" style="259" customWidth="1"/>
    <col min="8189" max="8189" width="23.625" style="259" customWidth="1"/>
    <col min="8190" max="8191" width="21" style="259" customWidth="1"/>
    <col min="8192" max="8192" width="25.125" style="259" customWidth="1"/>
    <col min="8193" max="8193" width="22.125" style="259" customWidth="1"/>
    <col min="8194" max="8194" width="4.75" style="259" customWidth="1"/>
    <col min="8195" max="8195" width="22" style="259" customWidth="1"/>
    <col min="8196" max="8196" width="23.75" style="259" customWidth="1"/>
    <col min="8197" max="8197" width="16.625" style="259" customWidth="1"/>
    <col min="8198" max="8198" width="7" style="259" customWidth="1"/>
    <col min="8199" max="8199" width="5.625" style="259" customWidth="1"/>
    <col min="8200" max="8200" width="16.625" style="259" customWidth="1"/>
    <col min="8201" max="8443" width="11.375" style="259"/>
    <col min="8444" max="8444" width="32.875" style="259" customWidth="1"/>
    <col min="8445" max="8445" width="23.625" style="259" customWidth="1"/>
    <col min="8446" max="8447" width="21" style="259" customWidth="1"/>
    <col min="8448" max="8448" width="25.125" style="259" customWidth="1"/>
    <col min="8449" max="8449" width="22.125" style="259" customWidth="1"/>
    <col min="8450" max="8450" width="4.75" style="259" customWidth="1"/>
    <col min="8451" max="8451" width="22" style="259" customWidth="1"/>
    <col min="8452" max="8452" width="23.75" style="259" customWidth="1"/>
    <col min="8453" max="8453" width="16.625" style="259" customWidth="1"/>
    <col min="8454" max="8454" width="7" style="259" customWidth="1"/>
    <col min="8455" max="8455" width="5.625" style="259" customWidth="1"/>
    <col min="8456" max="8456" width="16.625" style="259" customWidth="1"/>
    <col min="8457" max="8699" width="11.375" style="259"/>
    <col min="8700" max="8700" width="32.875" style="259" customWidth="1"/>
    <col min="8701" max="8701" width="23.625" style="259" customWidth="1"/>
    <col min="8702" max="8703" width="21" style="259" customWidth="1"/>
    <col min="8704" max="8704" width="25.125" style="259" customWidth="1"/>
    <col min="8705" max="8705" width="22.125" style="259" customWidth="1"/>
    <col min="8706" max="8706" width="4.75" style="259" customWidth="1"/>
    <col min="8707" max="8707" width="22" style="259" customWidth="1"/>
    <col min="8708" max="8708" width="23.75" style="259" customWidth="1"/>
    <col min="8709" max="8709" width="16.625" style="259" customWidth="1"/>
    <col min="8710" max="8710" width="7" style="259" customWidth="1"/>
    <col min="8711" max="8711" width="5.625" style="259" customWidth="1"/>
    <col min="8712" max="8712" width="16.625" style="259" customWidth="1"/>
    <col min="8713" max="8955" width="11.375" style="259"/>
    <col min="8956" max="8956" width="32.875" style="259" customWidth="1"/>
    <col min="8957" max="8957" width="23.625" style="259" customWidth="1"/>
    <col min="8958" max="8959" width="21" style="259" customWidth="1"/>
    <col min="8960" max="8960" width="25.125" style="259" customWidth="1"/>
    <col min="8961" max="8961" width="22.125" style="259" customWidth="1"/>
    <col min="8962" max="8962" width="4.75" style="259" customWidth="1"/>
    <col min="8963" max="8963" width="22" style="259" customWidth="1"/>
    <col min="8964" max="8964" width="23.75" style="259" customWidth="1"/>
    <col min="8965" max="8965" width="16.625" style="259" customWidth="1"/>
    <col min="8966" max="8966" width="7" style="259" customWidth="1"/>
    <col min="8967" max="8967" width="5.625" style="259" customWidth="1"/>
    <col min="8968" max="8968" width="16.625" style="259" customWidth="1"/>
    <col min="8969" max="9211" width="11.375" style="259"/>
    <col min="9212" max="9212" width="32.875" style="259" customWidth="1"/>
    <col min="9213" max="9213" width="23.625" style="259" customWidth="1"/>
    <col min="9214" max="9215" width="21" style="259" customWidth="1"/>
    <col min="9216" max="9216" width="25.125" style="259" customWidth="1"/>
    <col min="9217" max="9217" width="22.125" style="259" customWidth="1"/>
    <col min="9218" max="9218" width="4.75" style="259" customWidth="1"/>
    <col min="9219" max="9219" width="22" style="259" customWidth="1"/>
    <col min="9220" max="9220" width="23.75" style="259" customWidth="1"/>
    <col min="9221" max="9221" width="16.625" style="259" customWidth="1"/>
    <col min="9222" max="9222" width="7" style="259" customWidth="1"/>
    <col min="9223" max="9223" width="5.625" style="259" customWidth="1"/>
    <col min="9224" max="9224" width="16.625" style="259" customWidth="1"/>
    <col min="9225" max="9467" width="11.375" style="259"/>
    <col min="9468" max="9468" width="32.875" style="259" customWidth="1"/>
    <col min="9469" max="9469" width="23.625" style="259" customWidth="1"/>
    <col min="9470" max="9471" width="21" style="259" customWidth="1"/>
    <col min="9472" max="9472" width="25.125" style="259" customWidth="1"/>
    <col min="9473" max="9473" width="22.125" style="259" customWidth="1"/>
    <col min="9474" max="9474" width="4.75" style="259" customWidth="1"/>
    <col min="9475" max="9475" width="22" style="259" customWidth="1"/>
    <col min="9476" max="9476" width="23.75" style="259" customWidth="1"/>
    <col min="9477" max="9477" width="16.625" style="259" customWidth="1"/>
    <col min="9478" max="9478" width="7" style="259" customWidth="1"/>
    <col min="9479" max="9479" width="5.625" style="259" customWidth="1"/>
    <col min="9480" max="9480" width="16.625" style="259" customWidth="1"/>
    <col min="9481" max="9723" width="11.375" style="259"/>
    <col min="9724" max="9724" width="32.875" style="259" customWidth="1"/>
    <col min="9725" max="9725" width="23.625" style="259" customWidth="1"/>
    <col min="9726" max="9727" width="21" style="259" customWidth="1"/>
    <col min="9728" max="9728" width="25.125" style="259" customWidth="1"/>
    <col min="9729" max="9729" width="22.125" style="259" customWidth="1"/>
    <col min="9730" max="9730" width="4.75" style="259" customWidth="1"/>
    <col min="9731" max="9731" width="22" style="259" customWidth="1"/>
    <col min="9732" max="9732" width="23.75" style="259" customWidth="1"/>
    <col min="9733" max="9733" width="16.625" style="259" customWidth="1"/>
    <col min="9734" max="9734" width="7" style="259" customWidth="1"/>
    <col min="9735" max="9735" width="5.625" style="259" customWidth="1"/>
    <col min="9736" max="9736" width="16.625" style="259" customWidth="1"/>
    <col min="9737" max="9979" width="11.375" style="259"/>
    <col min="9980" max="9980" width="32.875" style="259" customWidth="1"/>
    <col min="9981" max="9981" width="23.625" style="259" customWidth="1"/>
    <col min="9982" max="9983" width="21" style="259" customWidth="1"/>
    <col min="9984" max="9984" width="25.125" style="259" customWidth="1"/>
    <col min="9985" max="9985" width="22.125" style="259" customWidth="1"/>
    <col min="9986" max="9986" width="4.75" style="259" customWidth="1"/>
    <col min="9987" max="9987" width="22" style="259" customWidth="1"/>
    <col min="9988" max="9988" width="23.75" style="259" customWidth="1"/>
    <col min="9989" max="9989" width="16.625" style="259" customWidth="1"/>
    <col min="9990" max="9990" width="7" style="259" customWidth="1"/>
    <col min="9991" max="9991" width="5.625" style="259" customWidth="1"/>
    <col min="9992" max="9992" width="16.625" style="259" customWidth="1"/>
    <col min="9993" max="10235" width="11.375" style="259"/>
    <col min="10236" max="10236" width="32.875" style="259" customWidth="1"/>
    <col min="10237" max="10237" width="23.625" style="259" customWidth="1"/>
    <col min="10238" max="10239" width="21" style="259" customWidth="1"/>
    <col min="10240" max="10240" width="25.125" style="259" customWidth="1"/>
    <col min="10241" max="10241" width="22.125" style="259" customWidth="1"/>
    <col min="10242" max="10242" width="4.75" style="259" customWidth="1"/>
    <col min="10243" max="10243" width="22" style="259" customWidth="1"/>
    <col min="10244" max="10244" width="23.75" style="259" customWidth="1"/>
    <col min="10245" max="10245" width="16.625" style="259" customWidth="1"/>
    <col min="10246" max="10246" width="7" style="259" customWidth="1"/>
    <col min="10247" max="10247" width="5.625" style="259" customWidth="1"/>
    <col min="10248" max="10248" width="16.625" style="259" customWidth="1"/>
    <col min="10249" max="10491" width="11.375" style="259"/>
    <col min="10492" max="10492" width="32.875" style="259" customWidth="1"/>
    <col min="10493" max="10493" width="23.625" style="259" customWidth="1"/>
    <col min="10494" max="10495" width="21" style="259" customWidth="1"/>
    <col min="10496" max="10496" width="25.125" style="259" customWidth="1"/>
    <col min="10497" max="10497" width="22.125" style="259" customWidth="1"/>
    <col min="10498" max="10498" width="4.75" style="259" customWidth="1"/>
    <col min="10499" max="10499" width="22" style="259" customWidth="1"/>
    <col min="10500" max="10500" width="23.75" style="259" customWidth="1"/>
    <col min="10501" max="10501" width="16.625" style="259" customWidth="1"/>
    <col min="10502" max="10502" width="7" style="259" customWidth="1"/>
    <col min="10503" max="10503" width="5.625" style="259" customWidth="1"/>
    <col min="10504" max="10504" width="16.625" style="259" customWidth="1"/>
    <col min="10505" max="10747" width="11.375" style="259"/>
    <col min="10748" max="10748" width="32.875" style="259" customWidth="1"/>
    <col min="10749" max="10749" width="23.625" style="259" customWidth="1"/>
    <col min="10750" max="10751" width="21" style="259" customWidth="1"/>
    <col min="10752" max="10752" width="25.125" style="259" customWidth="1"/>
    <col min="10753" max="10753" width="22.125" style="259" customWidth="1"/>
    <col min="10754" max="10754" width="4.75" style="259" customWidth="1"/>
    <col min="10755" max="10755" width="22" style="259" customWidth="1"/>
    <col min="10756" max="10756" width="23.75" style="259" customWidth="1"/>
    <col min="10757" max="10757" width="16.625" style="259" customWidth="1"/>
    <col min="10758" max="10758" width="7" style="259" customWidth="1"/>
    <col min="10759" max="10759" width="5.625" style="259" customWidth="1"/>
    <col min="10760" max="10760" width="16.625" style="259" customWidth="1"/>
    <col min="10761" max="11003" width="11.375" style="259"/>
    <col min="11004" max="11004" width="32.875" style="259" customWidth="1"/>
    <col min="11005" max="11005" width="23.625" style="259" customWidth="1"/>
    <col min="11006" max="11007" width="21" style="259" customWidth="1"/>
    <col min="11008" max="11008" width="25.125" style="259" customWidth="1"/>
    <col min="11009" max="11009" width="22.125" style="259" customWidth="1"/>
    <col min="11010" max="11010" width="4.75" style="259" customWidth="1"/>
    <col min="11011" max="11011" width="22" style="259" customWidth="1"/>
    <col min="11012" max="11012" width="23.75" style="259" customWidth="1"/>
    <col min="11013" max="11013" width="16.625" style="259" customWidth="1"/>
    <col min="11014" max="11014" width="7" style="259" customWidth="1"/>
    <col min="11015" max="11015" width="5.625" style="259" customWidth="1"/>
    <col min="11016" max="11016" width="16.625" style="259" customWidth="1"/>
    <col min="11017" max="11259" width="11.375" style="259"/>
    <col min="11260" max="11260" width="32.875" style="259" customWidth="1"/>
    <col min="11261" max="11261" width="23.625" style="259" customWidth="1"/>
    <col min="11262" max="11263" width="21" style="259" customWidth="1"/>
    <col min="11264" max="11264" width="25.125" style="259" customWidth="1"/>
    <col min="11265" max="11265" width="22.125" style="259" customWidth="1"/>
    <col min="11266" max="11266" width="4.75" style="259" customWidth="1"/>
    <col min="11267" max="11267" width="22" style="259" customWidth="1"/>
    <col min="11268" max="11268" width="23.75" style="259" customWidth="1"/>
    <col min="11269" max="11269" width="16.625" style="259" customWidth="1"/>
    <col min="11270" max="11270" width="7" style="259" customWidth="1"/>
    <col min="11271" max="11271" width="5.625" style="259" customWidth="1"/>
    <col min="11272" max="11272" width="16.625" style="259" customWidth="1"/>
    <col min="11273" max="11515" width="11.375" style="259"/>
    <col min="11516" max="11516" width="32.875" style="259" customWidth="1"/>
    <col min="11517" max="11517" width="23.625" style="259" customWidth="1"/>
    <col min="11518" max="11519" width="21" style="259" customWidth="1"/>
    <col min="11520" max="11520" width="25.125" style="259" customWidth="1"/>
    <col min="11521" max="11521" width="22.125" style="259" customWidth="1"/>
    <col min="11522" max="11522" width="4.75" style="259" customWidth="1"/>
    <col min="11523" max="11523" width="22" style="259" customWidth="1"/>
    <col min="11524" max="11524" width="23.75" style="259" customWidth="1"/>
    <col min="11525" max="11525" width="16.625" style="259" customWidth="1"/>
    <col min="11526" max="11526" width="7" style="259" customWidth="1"/>
    <col min="11527" max="11527" width="5.625" style="259" customWidth="1"/>
    <col min="11528" max="11528" width="16.625" style="259" customWidth="1"/>
    <col min="11529" max="11771" width="11.375" style="259"/>
    <col min="11772" max="11772" width="32.875" style="259" customWidth="1"/>
    <col min="11773" max="11773" width="23.625" style="259" customWidth="1"/>
    <col min="11774" max="11775" width="21" style="259" customWidth="1"/>
    <col min="11776" max="11776" width="25.125" style="259" customWidth="1"/>
    <col min="11777" max="11777" width="22.125" style="259" customWidth="1"/>
    <col min="11778" max="11778" width="4.75" style="259" customWidth="1"/>
    <col min="11779" max="11779" width="22" style="259" customWidth="1"/>
    <col min="11780" max="11780" width="23.75" style="259" customWidth="1"/>
    <col min="11781" max="11781" width="16.625" style="259" customWidth="1"/>
    <col min="11782" max="11782" width="7" style="259" customWidth="1"/>
    <col min="11783" max="11783" width="5.625" style="259" customWidth="1"/>
    <col min="11784" max="11784" width="16.625" style="259" customWidth="1"/>
    <col min="11785" max="12027" width="11.375" style="259"/>
    <col min="12028" max="12028" width="32.875" style="259" customWidth="1"/>
    <col min="12029" max="12029" width="23.625" style="259" customWidth="1"/>
    <col min="12030" max="12031" width="21" style="259" customWidth="1"/>
    <col min="12032" max="12032" width="25.125" style="259" customWidth="1"/>
    <col min="12033" max="12033" width="22.125" style="259" customWidth="1"/>
    <col min="12034" max="12034" width="4.75" style="259" customWidth="1"/>
    <col min="12035" max="12035" width="22" style="259" customWidth="1"/>
    <col min="12036" max="12036" width="23.75" style="259" customWidth="1"/>
    <col min="12037" max="12037" width="16.625" style="259" customWidth="1"/>
    <col min="12038" max="12038" width="7" style="259" customWidth="1"/>
    <col min="12039" max="12039" width="5.625" style="259" customWidth="1"/>
    <col min="12040" max="12040" width="16.625" style="259" customWidth="1"/>
    <col min="12041" max="12283" width="11.375" style="259"/>
    <col min="12284" max="12284" width="32.875" style="259" customWidth="1"/>
    <col min="12285" max="12285" width="23.625" style="259" customWidth="1"/>
    <col min="12286" max="12287" width="21" style="259" customWidth="1"/>
    <col min="12288" max="12288" width="25.125" style="259" customWidth="1"/>
    <col min="12289" max="12289" width="22.125" style="259" customWidth="1"/>
    <col min="12290" max="12290" width="4.75" style="259" customWidth="1"/>
    <col min="12291" max="12291" width="22" style="259" customWidth="1"/>
    <col min="12292" max="12292" width="23.75" style="259" customWidth="1"/>
    <col min="12293" max="12293" width="16.625" style="259" customWidth="1"/>
    <col min="12294" max="12294" width="7" style="259" customWidth="1"/>
    <col min="12295" max="12295" width="5.625" style="259" customWidth="1"/>
    <col min="12296" max="12296" width="16.625" style="259" customWidth="1"/>
    <col min="12297" max="12539" width="11.375" style="259"/>
    <col min="12540" max="12540" width="32.875" style="259" customWidth="1"/>
    <col min="12541" max="12541" width="23.625" style="259" customWidth="1"/>
    <col min="12542" max="12543" width="21" style="259" customWidth="1"/>
    <col min="12544" max="12544" width="25.125" style="259" customWidth="1"/>
    <col min="12545" max="12545" width="22.125" style="259" customWidth="1"/>
    <col min="12546" max="12546" width="4.75" style="259" customWidth="1"/>
    <col min="12547" max="12547" width="22" style="259" customWidth="1"/>
    <col min="12548" max="12548" width="23.75" style="259" customWidth="1"/>
    <col min="12549" max="12549" width="16.625" style="259" customWidth="1"/>
    <col min="12550" max="12550" width="7" style="259" customWidth="1"/>
    <col min="12551" max="12551" width="5.625" style="259" customWidth="1"/>
    <col min="12552" max="12552" width="16.625" style="259" customWidth="1"/>
    <col min="12553" max="12795" width="11.375" style="259"/>
    <col min="12796" max="12796" width="32.875" style="259" customWidth="1"/>
    <col min="12797" max="12797" width="23.625" style="259" customWidth="1"/>
    <col min="12798" max="12799" width="21" style="259" customWidth="1"/>
    <col min="12800" max="12800" width="25.125" style="259" customWidth="1"/>
    <col min="12801" max="12801" width="22.125" style="259" customWidth="1"/>
    <col min="12802" max="12802" width="4.75" style="259" customWidth="1"/>
    <col min="12803" max="12803" width="22" style="259" customWidth="1"/>
    <col min="12804" max="12804" width="23.75" style="259" customWidth="1"/>
    <col min="12805" max="12805" width="16.625" style="259" customWidth="1"/>
    <col min="12806" max="12806" width="7" style="259" customWidth="1"/>
    <col min="12807" max="12807" width="5.625" style="259" customWidth="1"/>
    <col min="12808" max="12808" width="16.625" style="259" customWidth="1"/>
    <col min="12809" max="13051" width="11.375" style="259"/>
    <col min="13052" max="13052" width="32.875" style="259" customWidth="1"/>
    <col min="13053" max="13053" width="23.625" style="259" customWidth="1"/>
    <col min="13054" max="13055" width="21" style="259" customWidth="1"/>
    <col min="13056" max="13056" width="25.125" style="259" customWidth="1"/>
    <col min="13057" max="13057" width="22.125" style="259" customWidth="1"/>
    <col min="13058" max="13058" width="4.75" style="259" customWidth="1"/>
    <col min="13059" max="13059" width="22" style="259" customWidth="1"/>
    <col min="13060" max="13060" width="23.75" style="259" customWidth="1"/>
    <col min="13061" max="13061" width="16.625" style="259" customWidth="1"/>
    <col min="13062" max="13062" width="7" style="259" customWidth="1"/>
    <col min="13063" max="13063" width="5.625" style="259" customWidth="1"/>
    <col min="13064" max="13064" width="16.625" style="259" customWidth="1"/>
    <col min="13065" max="13307" width="11.375" style="259"/>
    <col min="13308" max="13308" width="32.875" style="259" customWidth="1"/>
    <col min="13309" max="13309" width="23.625" style="259" customWidth="1"/>
    <col min="13310" max="13311" width="21" style="259" customWidth="1"/>
    <col min="13312" max="13312" width="25.125" style="259" customWidth="1"/>
    <col min="13313" max="13313" width="22.125" style="259" customWidth="1"/>
    <col min="13314" max="13314" width="4.75" style="259" customWidth="1"/>
    <col min="13315" max="13315" width="22" style="259" customWidth="1"/>
    <col min="13316" max="13316" width="23.75" style="259" customWidth="1"/>
    <col min="13317" max="13317" width="16.625" style="259" customWidth="1"/>
    <col min="13318" max="13318" width="7" style="259" customWidth="1"/>
    <col min="13319" max="13319" width="5.625" style="259" customWidth="1"/>
    <col min="13320" max="13320" width="16.625" style="259" customWidth="1"/>
    <col min="13321" max="13563" width="11.375" style="259"/>
    <col min="13564" max="13564" width="32.875" style="259" customWidth="1"/>
    <col min="13565" max="13565" width="23.625" style="259" customWidth="1"/>
    <col min="13566" max="13567" width="21" style="259" customWidth="1"/>
    <col min="13568" max="13568" width="25.125" style="259" customWidth="1"/>
    <col min="13569" max="13569" width="22.125" style="259" customWidth="1"/>
    <col min="13570" max="13570" width="4.75" style="259" customWidth="1"/>
    <col min="13571" max="13571" width="22" style="259" customWidth="1"/>
    <col min="13572" max="13572" width="23.75" style="259" customWidth="1"/>
    <col min="13573" max="13573" width="16.625" style="259" customWidth="1"/>
    <col min="13574" max="13574" width="7" style="259" customWidth="1"/>
    <col min="13575" max="13575" width="5.625" style="259" customWidth="1"/>
    <col min="13576" max="13576" width="16.625" style="259" customWidth="1"/>
    <col min="13577" max="13819" width="11.375" style="259"/>
    <col min="13820" max="13820" width="32.875" style="259" customWidth="1"/>
    <col min="13821" max="13821" width="23.625" style="259" customWidth="1"/>
    <col min="13822" max="13823" width="21" style="259" customWidth="1"/>
    <col min="13824" max="13824" width="25.125" style="259" customWidth="1"/>
    <col min="13825" max="13825" width="22.125" style="259" customWidth="1"/>
    <col min="13826" max="13826" width="4.75" style="259" customWidth="1"/>
    <col min="13827" max="13827" width="22" style="259" customWidth="1"/>
    <col min="13828" max="13828" width="23.75" style="259" customWidth="1"/>
    <col min="13829" max="13829" width="16.625" style="259" customWidth="1"/>
    <col min="13830" max="13830" width="7" style="259" customWidth="1"/>
    <col min="13831" max="13831" width="5.625" style="259" customWidth="1"/>
    <col min="13832" max="13832" width="16.625" style="259" customWidth="1"/>
    <col min="13833" max="14075" width="11.375" style="259"/>
    <col min="14076" max="14076" width="32.875" style="259" customWidth="1"/>
    <col min="14077" max="14077" width="23.625" style="259" customWidth="1"/>
    <col min="14078" max="14079" width="21" style="259" customWidth="1"/>
    <col min="14080" max="14080" width="25.125" style="259" customWidth="1"/>
    <col min="14081" max="14081" width="22.125" style="259" customWidth="1"/>
    <col min="14082" max="14082" width="4.75" style="259" customWidth="1"/>
    <col min="14083" max="14083" width="22" style="259" customWidth="1"/>
    <col min="14084" max="14084" width="23.75" style="259" customWidth="1"/>
    <col min="14085" max="14085" width="16.625" style="259" customWidth="1"/>
    <col min="14086" max="14086" width="7" style="259" customWidth="1"/>
    <col min="14087" max="14087" width="5.625" style="259" customWidth="1"/>
    <col min="14088" max="14088" width="16.625" style="259" customWidth="1"/>
    <col min="14089" max="14331" width="11.375" style="259"/>
    <col min="14332" max="14332" width="32.875" style="259" customWidth="1"/>
    <col min="14333" max="14333" width="23.625" style="259" customWidth="1"/>
    <col min="14334" max="14335" width="21" style="259" customWidth="1"/>
    <col min="14336" max="14336" width="25.125" style="259" customWidth="1"/>
    <col min="14337" max="14337" width="22.125" style="259" customWidth="1"/>
    <col min="14338" max="14338" width="4.75" style="259" customWidth="1"/>
    <col min="14339" max="14339" width="22" style="259" customWidth="1"/>
    <col min="14340" max="14340" width="23.75" style="259" customWidth="1"/>
    <col min="14341" max="14341" width="16.625" style="259" customWidth="1"/>
    <col min="14342" max="14342" width="7" style="259" customWidth="1"/>
    <col min="14343" max="14343" width="5.625" style="259" customWidth="1"/>
    <col min="14344" max="14344" width="16.625" style="259" customWidth="1"/>
    <col min="14345" max="14587" width="11.375" style="259"/>
    <col min="14588" max="14588" width="32.875" style="259" customWidth="1"/>
    <col min="14589" max="14589" width="23.625" style="259" customWidth="1"/>
    <col min="14590" max="14591" width="21" style="259" customWidth="1"/>
    <col min="14592" max="14592" width="25.125" style="259" customWidth="1"/>
    <col min="14593" max="14593" width="22.125" style="259" customWidth="1"/>
    <col min="14594" max="14594" width="4.75" style="259" customWidth="1"/>
    <col min="14595" max="14595" width="22" style="259" customWidth="1"/>
    <col min="14596" max="14596" width="23.75" style="259" customWidth="1"/>
    <col min="14597" max="14597" width="16.625" style="259" customWidth="1"/>
    <col min="14598" max="14598" width="7" style="259" customWidth="1"/>
    <col min="14599" max="14599" width="5.625" style="259" customWidth="1"/>
    <col min="14600" max="14600" width="16.625" style="259" customWidth="1"/>
    <col min="14601" max="14843" width="11.375" style="259"/>
    <col min="14844" max="14844" width="32.875" style="259" customWidth="1"/>
    <col min="14845" max="14845" width="23.625" style="259" customWidth="1"/>
    <col min="14846" max="14847" width="21" style="259" customWidth="1"/>
    <col min="14848" max="14848" width="25.125" style="259" customWidth="1"/>
    <col min="14849" max="14849" width="22.125" style="259" customWidth="1"/>
    <col min="14850" max="14850" width="4.75" style="259" customWidth="1"/>
    <col min="14851" max="14851" width="22" style="259" customWidth="1"/>
    <col min="14852" max="14852" width="23.75" style="259" customWidth="1"/>
    <col min="14853" max="14853" width="16.625" style="259" customWidth="1"/>
    <col min="14854" max="14854" width="7" style="259" customWidth="1"/>
    <col min="14855" max="14855" width="5.625" style="259" customWidth="1"/>
    <col min="14856" max="14856" width="16.625" style="259" customWidth="1"/>
    <col min="14857" max="15099" width="11.375" style="259"/>
    <col min="15100" max="15100" width="32.875" style="259" customWidth="1"/>
    <col min="15101" max="15101" width="23.625" style="259" customWidth="1"/>
    <col min="15102" max="15103" width="21" style="259" customWidth="1"/>
    <col min="15104" max="15104" width="25.125" style="259" customWidth="1"/>
    <col min="15105" max="15105" width="22.125" style="259" customWidth="1"/>
    <col min="15106" max="15106" width="4.75" style="259" customWidth="1"/>
    <col min="15107" max="15107" width="22" style="259" customWidth="1"/>
    <col min="15108" max="15108" width="23.75" style="259" customWidth="1"/>
    <col min="15109" max="15109" width="16.625" style="259" customWidth="1"/>
    <col min="15110" max="15110" width="7" style="259" customWidth="1"/>
    <col min="15111" max="15111" width="5.625" style="259" customWidth="1"/>
    <col min="15112" max="15112" width="16.625" style="259" customWidth="1"/>
    <col min="15113" max="15355" width="11.375" style="259"/>
    <col min="15356" max="15356" width="32.875" style="259" customWidth="1"/>
    <col min="15357" max="15357" width="23.625" style="259" customWidth="1"/>
    <col min="15358" max="15359" width="21" style="259" customWidth="1"/>
    <col min="15360" max="15360" width="25.125" style="259" customWidth="1"/>
    <col min="15361" max="15361" width="22.125" style="259" customWidth="1"/>
    <col min="15362" max="15362" width="4.75" style="259" customWidth="1"/>
    <col min="15363" max="15363" width="22" style="259" customWidth="1"/>
    <col min="15364" max="15364" width="23.75" style="259" customWidth="1"/>
    <col min="15365" max="15365" width="16.625" style="259" customWidth="1"/>
    <col min="15366" max="15366" width="7" style="259" customWidth="1"/>
    <col min="15367" max="15367" width="5.625" style="259" customWidth="1"/>
    <col min="15368" max="15368" width="16.625" style="259" customWidth="1"/>
    <col min="15369" max="15611" width="11.375" style="259"/>
    <col min="15612" max="15612" width="32.875" style="259" customWidth="1"/>
    <col min="15613" max="15613" width="23.625" style="259" customWidth="1"/>
    <col min="15614" max="15615" width="21" style="259" customWidth="1"/>
    <col min="15616" max="15616" width="25.125" style="259" customWidth="1"/>
    <col min="15617" max="15617" width="22.125" style="259" customWidth="1"/>
    <col min="15618" max="15618" width="4.75" style="259" customWidth="1"/>
    <col min="15619" max="15619" width="22" style="259" customWidth="1"/>
    <col min="15620" max="15620" width="23.75" style="259" customWidth="1"/>
    <col min="15621" max="15621" width="16.625" style="259" customWidth="1"/>
    <col min="15622" max="15622" width="7" style="259" customWidth="1"/>
    <col min="15623" max="15623" width="5.625" style="259" customWidth="1"/>
    <col min="15624" max="15624" width="16.625" style="259" customWidth="1"/>
    <col min="15625" max="15867" width="11.375" style="259"/>
    <col min="15868" max="15868" width="32.875" style="259" customWidth="1"/>
    <col min="15869" max="15869" width="23.625" style="259" customWidth="1"/>
    <col min="15870" max="15871" width="21" style="259" customWidth="1"/>
    <col min="15872" max="15872" width="25.125" style="259" customWidth="1"/>
    <col min="15873" max="15873" width="22.125" style="259" customWidth="1"/>
    <col min="15874" max="15874" width="4.75" style="259" customWidth="1"/>
    <col min="15875" max="15875" width="22" style="259" customWidth="1"/>
    <col min="15876" max="15876" width="23.75" style="259" customWidth="1"/>
    <col min="15877" max="15877" width="16.625" style="259" customWidth="1"/>
    <col min="15878" max="15878" width="7" style="259" customWidth="1"/>
    <col min="15879" max="15879" width="5.625" style="259" customWidth="1"/>
    <col min="15880" max="15880" width="16.625" style="259" customWidth="1"/>
    <col min="15881" max="16123" width="11.375" style="259"/>
    <col min="16124" max="16124" width="32.875" style="259" customWidth="1"/>
    <col min="16125" max="16125" width="23.625" style="259" customWidth="1"/>
    <col min="16126" max="16127" width="21" style="259" customWidth="1"/>
    <col min="16128" max="16128" width="25.125" style="259" customWidth="1"/>
    <col min="16129" max="16129" width="22.125" style="259" customWidth="1"/>
    <col min="16130" max="16130" width="4.75" style="259" customWidth="1"/>
    <col min="16131" max="16131" width="22" style="259" customWidth="1"/>
    <col min="16132" max="16132" width="23.75" style="259" customWidth="1"/>
    <col min="16133" max="16133" width="16.625" style="259" customWidth="1"/>
    <col min="16134" max="16134" width="7" style="259" customWidth="1"/>
    <col min="16135" max="16135" width="5.625" style="259" customWidth="1"/>
    <col min="16136" max="16136" width="16.625" style="259" customWidth="1"/>
    <col min="16137" max="16384" width="11.375" style="259"/>
  </cols>
  <sheetData>
    <row r="2" spans="1:8" ht="64.55" customHeight="1">
      <c r="A2" s="263" t="s">
        <v>7</v>
      </c>
      <c r="B2" s="263" t="s">
        <v>28</v>
      </c>
      <c r="C2" s="264" t="s">
        <v>169</v>
      </c>
      <c r="D2" s="264" t="s">
        <v>170</v>
      </c>
      <c r="E2" s="264" t="s">
        <v>171</v>
      </c>
      <c r="F2" s="265" t="s">
        <v>172</v>
      </c>
      <c r="G2" s="264" t="s">
        <v>173</v>
      </c>
    </row>
    <row r="3" spans="1:8">
      <c r="A3" s="266">
        <v>1</v>
      </c>
      <c r="B3" s="267" t="str">
        <f>+Conformación!B5</f>
        <v>BPENNOVA CONSULTORÍA S.A.S.</v>
      </c>
      <c r="C3" s="267"/>
      <c r="D3" s="268" t="e">
        <f>+#REF!</f>
        <v>#REF!</v>
      </c>
      <c r="E3" s="269"/>
      <c r="F3" s="270">
        <v>20</v>
      </c>
      <c r="G3" s="271" t="e">
        <f>+C3+D3+E3+F3</f>
        <v>#REF!</v>
      </c>
    </row>
    <row r="4" spans="1:8">
      <c r="A4" s="266">
        <v>2</v>
      </c>
      <c r="B4" s="267" t="e">
        <f>+Conformación!#REF!</f>
        <v>#REF!</v>
      </c>
      <c r="C4" s="267"/>
      <c r="D4" s="268" t="e">
        <f>+#REF!</f>
        <v>#REF!</v>
      </c>
      <c r="E4" s="269"/>
      <c r="F4" s="270">
        <v>20</v>
      </c>
      <c r="G4" s="271" t="e">
        <f t="shared" ref="G4:G7" si="0">+C4+D4+E4+F4</f>
        <v>#REF!</v>
      </c>
    </row>
    <row r="5" spans="1:8">
      <c r="A5" s="266">
        <v>3</v>
      </c>
      <c r="B5" s="267" t="e">
        <f>+Conformación!#REF!</f>
        <v>#REF!</v>
      </c>
      <c r="C5" s="267"/>
      <c r="D5" s="268" t="e">
        <f>+#REF!</f>
        <v>#REF!</v>
      </c>
      <c r="E5" s="269"/>
      <c r="F5" s="270">
        <v>20</v>
      </c>
      <c r="G5" s="271" t="e">
        <f t="shared" si="0"/>
        <v>#REF!</v>
      </c>
    </row>
    <row r="6" spans="1:8">
      <c r="A6" s="266">
        <v>4</v>
      </c>
      <c r="B6" s="267" t="e">
        <f>+Conformación!#REF!</f>
        <v>#REF!</v>
      </c>
      <c r="C6" s="267"/>
      <c r="D6" s="268" t="e">
        <f>+#REF!</f>
        <v>#REF!</v>
      </c>
      <c r="E6" s="269"/>
      <c r="F6" s="270">
        <v>20</v>
      </c>
      <c r="G6" s="271" t="e">
        <f t="shared" si="0"/>
        <v>#REF!</v>
      </c>
    </row>
    <row r="7" spans="1:8">
      <c r="A7" s="266">
        <v>5</v>
      </c>
      <c r="B7" s="267" t="e">
        <f>+Conformación!#REF!</f>
        <v>#REF!</v>
      </c>
      <c r="C7" s="267"/>
      <c r="D7" s="268" t="e">
        <f>+#REF!</f>
        <v>#REF!</v>
      </c>
      <c r="E7" s="269"/>
      <c r="F7" s="270">
        <v>20</v>
      </c>
      <c r="G7" s="271" t="e">
        <f t="shared" si="0"/>
        <v>#REF!</v>
      </c>
    </row>
    <row r="10" spans="1:8" ht="44.15">
      <c r="A10" s="263" t="s">
        <v>7</v>
      </c>
      <c r="B10" s="263" t="s">
        <v>28</v>
      </c>
      <c r="C10" s="264" t="s">
        <v>169</v>
      </c>
      <c r="D10" s="264" t="s">
        <v>170</v>
      </c>
      <c r="E10" s="264" t="s">
        <v>171</v>
      </c>
      <c r="F10" s="265" t="s">
        <v>172</v>
      </c>
      <c r="G10" s="264" t="s">
        <v>173</v>
      </c>
      <c r="H10" s="265" t="s">
        <v>174</v>
      </c>
    </row>
    <row r="11" spans="1:8">
      <c r="A11" s="266"/>
      <c r="B11" s="267"/>
      <c r="C11" s="267"/>
      <c r="D11" s="272"/>
      <c r="E11" s="267"/>
      <c r="F11" s="273"/>
      <c r="G11" s="267"/>
      <c r="H11" s="274"/>
    </row>
    <row r="12" spans="1:8">
      <c r="A12" s="266"/>
      <c r="B12" s="267"/>
      <c r="C12" s="267"/>
      <c r="D12" s="272"/>
      <c r="E12" s="267"/>
      <c r="F12" s="275"/>
      <c r="G12" s="267"/>
      <c r="H12" s="274"/>
    </row>
    <row r="13" spans="1:8">
      <c r="A13" s="266"/>
      <c r="B13" s="267"/>
      <c r="C13" s="267"/>
      <c r="D13" s="272"/>
      <c r="E13" s="267"/>
      <c r="F13" s="275"/>
      <c r="G13" s="267"/>
      <c r="H13" s="276"/>
    </row>
    <row r="14" spans="1:8">
      <c r="A14" s="266"/>
      <c r="B14" s="267"/>
      <c r="C14" s="267"/>
      <c r="D14" s="272"/>
      <c r="E14" s="267"/>
      <c r="F14" s="273"/>
      <c r="G14" s="267"/>
      <c r="H14" s="274"/>
    </row>
    <row r="15" spans="1:8">
      <c r="A15" s="266"/>
      <c r="B15" s="267"/>
      <c r="C15" s="267"/>
      <c r="D15" s="272"/>
      <c r="E15" s="267"/>
      <c r="F15" s="275"/>
      <c r="G15" s="267"/>
      <c r="H15" s="276"/>
    </row>
    <row r="26" ht="14.95" customHeight="1"/>
    <row r="28" ht="13.6" customHeight="1"/>
    <row r="51" ht="13.6" customHeight="1"/>
    <row r="74" ht="13.6" customHeight="1"/>
    <row r="97" ht="13.6" customHeight="1"/>
    <row r="154" ht="52.5" customHeight="1"/>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3594B8-1E13-4F01-A63E-587F9B7817A9}">
  <ds:schemaRefs>
    <ds:schemaRef ds:uri="http://schemas.microsoft.com/office/2006/documentManagement/types"/>
    <ds:schemaRef ds:uri="http://www.w3.org/XML/1998/namespace"/>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f4d05912-b1f4-4631-ab3d-1c98aa4d2b28"/>
    <ds:schemaRef ds:uri="http://purl.org/dc/dcmitype/"/>
  </ds:schemaRefs>
</ds:datastoreItem>
</file>

<file path=customXml/itemProps3.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4.xml><?xml version="1.0" encoding="utf-8"?>
<ds:datastoreItem xmlns:ds="http://schemas.openxmlformats.org/officeDocument/2006/customXml" ds:itemID="{EECD6CAE-05B9-40E8-AAAC-1AC12AB6C0F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Conformación</vt:lpstr>
      <vt:lpstr>Exp. oferente</vt:lpstr>
      <vt:lpstr>Ofertas economicas</vt:lpstr>
      <vt:lpstr>Oferta Económica</vt:lpstr>
      <vt:lpstr>Resumen Evaluación</vt:lpstr>
      <vt:lpstr>Exp. profesionales</vt:lpstr>
      <vt:lpstr>Exp. profesionales (2)</vt:lpstr>
      <vt:lpstr>Exp. profesinal años</vt:lpstr>
      <vt:lpstr>Exp. profesionales ADICIONAL</vt:lpstr>
      <vt:lpstr>Resumen Puntaje</vt:lpstr>
      <vt:lpstr>Conformación!Área_de_impresión</vt:lpstr>
      <vt:lpstr>'Exp. oferente'!Área_de_impresión</vt:lpstr>
      <vt:lpstr>'Exp. profesionales'!Área_de_impresión</vt:lpstr>
      <vt:lpstr>'Exp. profesionales ADICIONAL'!Área_de_impresión</vt:lpstr>
      <vt:lpstr>'Resumen Evaluación'!Área_de_impresión</vt:lpstr>
      <vt:lpstr>DISTRITO_SANTIAGO_DE_CALI__SECRETARIA_DE_EDUCACIÓN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Windows User</cp:lastModifiedBy>
  <cp:lastPrinted>2021-04-19T17:25:01Z</cp:lastPrinted>
  <dcterms:created xsi:type="dcterms:W3CDTF">2007-06-12T13:40:37Z</dcterms:created>
  <dcterms:modified xsi:type="dcterms:W3CDTF">2021-04-28T00:53:42Z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